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RAW" sheetId="1" r:id="rId1"/>
    <sheet name="RAW+PattMatch" sheetId="2" r:id="rId2"/>
    <sheet name="Tradeoff" sheetId="4" r:id="rId3"/>
    <sheet name="DataRedTradeoff" sheetId="5" r:id="rId4"/>
    <sheet name="LatencyTradeoff" sheetId="6" r:id="rId5"/>
    <sheet name="A5-A3" sheetId="3" r:id="rId6"/>
  </sheet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32" i="1" l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33" i="1" s="1"/>
  <c r="Z112" i="1"/>
  <c r="Z111" i="1"/>
  <c r="Z110" i="1"/>
  <c r="Z109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94" i="1"/>
  <c r="S68" i="4" l="1"/>
  <c r="C68" i="4"/>
  <c r="S64" i="4"/>
  <c r="C64" i="4"/>
  <c r="S59" i="4"/>
  <c r="C59" i="4"/>
  <c r="S55" i="4"/>
  <c r="C55" i="4"/>
  <c r="S50" i="4"/>
  <c r="C50" i="4"/>
  <c r="S46" i="4"/>
  <c r="C46" i="4"/>
  <c r="S67" i="4"/>
  <c r="C67" i="4"/>
  <c r="S63" i="4"/>
  <c r="C63" i="4"/>
  <c r="S58" i="4"/>
  <c r="C58" i="4"/>
  <c r="S54" i="4"/>
  <c r="C54" i="4"/>
  <c r="S49" i="4"/>
  <c r="C49" i="4"/>
  <c r="S45" i="4"/>
  <c r="C45" i="4"/>
  <c r="S66" i="4"/>
  <c r="C66" i="4"/>
  <c r="S62" i="4"/>
  <c r="C62" i="4"/>
  <c r="S57" i="4"/>
  <c r="C57" i="4"/>
  <c r="S53" i="4"/>
  <c r="C53" i="4"/>
  <c r="S48" i="4"/>
  <c r="C48" i="4"/>
  <c r="S44" i="4"/>
  <c r="C44" i="4"/>
  <c r="S65" i="4"/>
  <c r="C65" i="4"/>
  <c r="S61" i="4"/>
  <c r="C61" i="4"/>
  <c r="S56" i="4"/>
  <c r="C56" i="4"/>
  <c r="S52" i="4"/>
  <c r="C52" i="4"/>
  <c r="S47" i="4"/>
  <c r="C47" i="4"/>
  <c r="S43" i="4"/>
  <c r="C43" i="4"/>
  <c r="S60" i="4"/>
  <c r="C60" i="4"/>
  <c r="S51" i="4"/>
  <c r="C51" i="4"/>
  <c r="S42" i="4"/>
  <c r="C42" i="4"/>
  <c r="C5" i="4"/>
  <c r="C3" i="4"/>
  <c r="C8" i="4"/>
  <c r="C4" i="4"/>
  <c r="C11" i="4"/>
  <c r="C13" i="4"/>
  <c r="C16" i="4"/>
  <c r="C19" i="4"/>
  <c r="C21" i="4"/>
  <c r="C24" i="4"/>
  <c r="C27" i="4"/>
  <c r="C30" i="4"/>
  <c r="C33" i="4"/>
  <c r="C36" i="4"/>
  <c r="C7" i="4"/>
  <c r="C6" i="4"/>
  <c r="C10" i="4"/>
  <c r="C9" i="4"/>
  <c r="C12" i="4"/>
  <c r="C15" i="4"/>
  <c r="C14" i="4"/>
  <c r="C18" i="4"/>
  <c r="C17" i="4"/>
  <c r="C20" i="4"/>
  <c r="C23" i="4"/>
  <c r="C22" i="4"/>
  <c r="C26" i="4"/>
  <c r="C25" i="4"/>
  <c r="C29" i="4"/>
  <c r="C28" i="4"/>
  <c r="C32" i="4"/>
  <c r="C31" i="4"/>
  <c r="C35" i="4"/>
  <c r="C34" i="4"/>
  <c r="C38" i="4"/>
  <c r="C37" i="4"/>
  <c r="C2" i="4"/>
  <c r="C39" i="4"/>
  <c r="S5" i="4"/>
  <c r="S3" i="4"/>
  <c r="S8" i="4"/>
  <c r="S4" i="4"/>
  <c r="S11" i="4"/>
  <c r="S13" i="4"/>
  <c r="S16" i="4"/>
  <c r="S19" i="4"/>
  <c r="S21" i="4"/>
  <c r="S24" i="4"/>
  <c r="S27" i="4"/>
  <c r="S30" i="4"/>
  <c r="S33" i="4"/>
  <c r="S36" i="4"/>
  <c r="S7" i="4"/>
  <c r="S6" i="4"/>
  <c r="S10" i="4"/>
  <c r="S9" i="4"/>
  <c r="S12" i="4"/>
  <c r="S15" i="4"/>
  <c r="S14" i="4"/>
  <c r="S18" i="4"/>
  <c r="S17" i="4"/>
  <c r="S20" i="4"/>
  <c r="S23" i="4"/>
  <c r="S22" i="4"/>
  <c r="S26" i="4"/>
  <c r="S25" i="4"/>
  <c r="S29" i="4"/>
  <c r="S28" i="4"/>
  <c r="S32" i="4"/>
  <c r="S31" i="4"/>
  <c r="S35" i="4"/>
  <c r="S34" i="4"/>
  <c r="S38" i="4"/>
  <c r="S37" i="4"/>
  <c r="S39" i="4"/>
  <c r="S2" i="4"/>
  <c r="I27" i="3" l="1"/>
  <c r="J27" i="3"/>
  <c r="I28" i="3"/>
  <c r="J28" i="3"/>
  <c r="I29" i="3"/>
  <c r="J29" i="3"/>
  <c r="I30" i="3"/>
  <c r="J30" i="3"/>
  <c r="I26" i="3"/>
  <c r="J26" i="3"/>
  <c r="L29" i="3"/>
  <c r="L30" i="3"/>
  <c r="L28" i="3"/>
  <c r="L27" i="3"/>
  <c r="L26" i="3"/>
  <c r="I3" i="3"/>
  <c r="J3" i="3"/>
  <c r="I4" i="3"/>
  <c r="J4" i="3"/>
  <c r="I6" i="3"/>
  <c r="J6" i="3"/>
  <c r="I5" i="3"/>
  <c r="J5" i="3"/>
  <c r="I2" i="3"/>
  <c r="J2" i="3"/>
  <c r="L5" i="3"/>
  <c r="L6" i="3"/>
  <c r="L4" i="3"/>
  <c r="L3" i="3"/>
  <c r="L2" i="3"/>
  <c r="H27" i="3" l="1"/>
  <c r="H5" i="3"/>
  <c r="H28" i="3"/>
  <c r="H26" i="3"/>
  <c r="H29" i="3"/>
  <c r="H30" i="3"/>
  <c r="H3" i="3"/>
  <c r="H4" i="3"/>
  <c r="H2" i="3"/>
  <c r="H6" i="3"/>
  <c r="G69" i="1"/>
  <c r="F70" i="1"/>
  <c r="F69" i="1"/>
  <c r="X76" i="1" l="1"/>
  <c r="X72" i="1"/>
  <c r="W124" i="1"/>
  <c r="W128" i="1"/>
  <c r="W132" i="1"/>
  <c r="H58" i="2"/>
  <c r="I58" i="2"/>
  <c r="J58" i="2"/>
  <c r="H59" i="2"/>
  <c r="I59" i="2"/>
  <c r="J59" i="2"/>
  <c r="I57" i="2"/>
  <c r="J57" i="2"/>
  <c r="H55" i="2"/>
  <c r="I55" i="2"/>
  <c r="J55" i="2"/>
  <c r="H56" i="2"/>
  <c r="I56" i="2"/>
  <c r="J56" i="2"/>
  <c r="I54" i="2"/>
  <c r="J54" i="2"/>
  <c r="H51" i="2"/>
  <c r="I51" i="2"/>
  <c r="J51" i="2"/>
  <c r="H52" i="2"/>
  <c r="I52" i="2"/>
  <c r="J52" i="2"/>
  <c r="H53" i="2"/>
  <c r="I53" i="2"/>
  <c r="J53" i="2"/>
  <c r="I50" i="2"/>
  <c r="J50" i="2"/>
  <c r="H48" i="2"/>
  <c r="I48" i="2"/>
  <c r="J48" i="2"/>
  <c r="H49" i="2"/>
  <c r="I49" i="2"/>
  <c r="J49" i="2"/>
  <c r="I47" i="2"/>
  <c r="J47" i="2"/>
  <c r="H44" i="2"/>
  <c r="I44" i="2"/>
  <c r="J44" i="2"/>
  <c r="H45" i="2"/>
  <c r="I45" i="2"/>
  <c r="J45" i="2"/>
  <c r="H46" i="2"/>
  <c r="I46" i="2"/>
  <c r="J46" i="2"/>
  <c r="I43" i="2"/>
  <c r="J43" i="2"/>
  <c r="H41" i="2"/>
  <c r="I41" i="2"/>
  <c r="J41" i="2"/>
  <c r="H42" i="2"/>
  <c r="I42" i="2"/>
  <c r="J42" i="2"/>
  <c r="I40" i="2"/>
  <c r="J40" i="2"/>
  <c r="H37" i="2"/>
  <c r="I37" i="2"/>
  <c r="J37" i="2"/>
  <c r="H38" i="2"/>
  <c r="I38" i="2"/>
  <c r="J38" i="2"/>
  <c r="H39" i="2"/>
  <c r="I39" i="2"/>
  <c r="J39" i="2"/>
  <c r="I36" i="2"/>
  <c r="J36" i="2"/>
  <c r="H33" i="2"/>
  <c r="I33" i="2"/>
  <c r="J33" i="2"/>
  <c r="H34" i="2"/>
  <c r="I34" i="2"/>
  <c r="J34" i="2"/>
  <c r="H35" i="2"/>
  <c r="I35" i="2"/>
  <c r="J35" i="2"/>
  <c r="I32" i="2"/>
  <c r="J32" i="2"/>
  <c r="H28" i="2"/>
  <c r="I28" i="2"/>
  <c r="J28" i="2"/>
  <c r="H29" i="2"/>
  <c r="I29" i="2"/>
  <c r="J29" i="2"/>
  <c r="H30" i="2"/>
  <c r="I30" i="2"/>
  <c r="J30" i="2"/>
  <c r="I27" i="2"/>
  <c r="J27" i="2"/>
  <c r="H25" i="2"/>
  <c r="I25" i="2"/>
  <c r="J25" i="2"/>
  <c r="H26" i="2"/>
  <c r="I26" i="2"/>
  <c r="J26" i="2"/>
  <c r="I24" i="2"/>
  <c r="J24" i="2"/>
  <c r="H22" i="2"/>
  <c r="I22" i="2"/>
  <c r="J22" i="2"/>
  <c r="H23" i="2"/>
  <c r="I23" i="2"/>
  <c r="J23" i="2"/>
  <c r="I21" i="2"/>
  <c r="J21" i="2"/>
  <c r="H18" i="2"/>
  <c r="I18" i="2"/>
  <c r="J18" i="2"/>
  <c r="H19" i="2"/>
  <c r="I19" i="2"/>
  <c r="J19" i="2"/>
  <c r="H20" i="2"/>
  <c r="I20" i="2"/>
  <c r="J20" i="2"/>
  <c r="I17" i="2"/>
  <c r="J17" i="2"/>
  <c r="H14" i="2"/>
  <c r="I14" i="2"/>
  <c r="J14" i="2"/>
  <c r="H15" i="2"/>
  <c r="I15" i="2"/>
  <c r="J15" i="2"/>
  <c r="H16" i="2"/>
  <c r="I16" i="2"/>
  <c r="J16" i="2"/>
  <c r="I13" i="2"/>
  <c r="J13" i="2"/>
  <c r="H10" i="2"/>
  <c r="I10" i="2"/>
  <c r="J10" i="2"/>
  <c r="H11" i="2"/>
  <c r="I11" i="2"/>
  <c r="J11" i="2"/>
  <c r="H12" i="2"/>
  <c r="I12" i="2"/>
  <c r="J12" i="2"/>
  <c r="I9" i="2"/>
  <c r="J9" i="2"/>
  <c r="H6" i="2"/>
  <c r="I6" i="2"/>
  <c r="J6" i="2"/>
  <c r="H7" i="2"/>
  <c r="I7" i="2"/>
  <c r="J7" i="2"/>
  <c r="H8" i="2"/>
  <c r="I8" i="2"/>
  <c r="J8" i="2"/>
  <c r="I5" i="2"/>
  <c r="J5" i="2"/>
  <c r="H3" i="2"/>
  <c r="I3" i="2"/>
  <c r="J3" i="2"/>
  <c r="H4" i="2"/>
  <c r="I4" i="2"/>
  <c r="J4" i="2"/>
  <c r="I2" i="2"/>
  <c r="J2" i="2"/>
  <c r="H57" i="2"/>
  <c r="H54" i="2"/>
  <c r="H50" i="2"/>
  <c r="H47" i="2"/>
  <c r="H43" i="2"/>
  <c r="H40" i="2"/>
  <c r="H36" i="2"/>
  <c r="H32" i="2"/>
  <c r="H27" i="2"/>
  <c r="H24" i="2"/>
  <c r="H21" i="2"/>
  <c r="H17" i="2"/>
  <c r="H13" i="2"/>
  <c r="H9" i="2"/>
  <c r="H5" i="2"/>
  <c r="H2" i="2"/>
  <c r="L33" i="2"/>
  <c r="L34" i="2"/>
  <c r="L35" i="2"/>
  <c r="L57" i="2"/>
  <c r="L58" i="2"/>
  <c r="L59" i="2"/>
  <c r="L2" i="2"/>
  <c r="L3" i="2"/>
  <c r="L4" i="2"/>
  <c r="L5" i="2"/>
  <c r="L6" i="2"/>
  <c r="L7" i="2"/>
  <c r="L8" i="2"/>
  <c r="L9" i="2"/>
  <c r="L10" i="2"/>
  <c r="L11" i="2"/>
  <c r="L12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13" i="2"/>
  <c r="L14" i="2"/>
  <c r="L15" i="2"/>
  <c r="L16" i="2"/>
  <c r="L54" i="2"/>
  <c r="L55" i="2"/>
  <c r="L5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2" i="2"/>
  <c r="I2" i="1"/>
  <c r="J2" i="1"/>
  <c r="I3" i="1"/>
  <c r="I72" i="1" s="1"/>
  <c r="J3" i="1"/>
  <c r="I4" i="1"/>
  <c r="X94" i="1" s="1"/>
  <c r="J4" i="1"/>
  <c r="X115" i="1" s="1"/>
  <c r="I5" i="1"/>
  <c r="J5" i="1"/>
  <c r="I6" i="1"/>
  <c r="W95" i="1" s="1"/>
  <c r="J6" i="1"/>
  <c r="W116" i="1" s="1"/>
  <c r="I7" i="1"/>
  <c r="J7" i="1"/>
  <c r="I8" i="1"/>
  <c r="J8" i="1"/>
  <c r="I9" i="1"/>
  <c r="Y95" i="1" s="1"/>
  <c r="J9" i="1"/>
  <c r="Y116" i="1" s="1"/>
  <c r="I10" i="1"/>
  <c r="J10" i="1"/>
  <c r="I11" i="1"/>
  <c r="J11" i="1"/>
  <c r="I12" i="1"/>
  <c r="X96" i="1" s="1"/>
  <c r="J12" i="1"/>
  <c r="X117" i="1" s="1"/>
  <c r="I13" i="1"/>
  <c r="J13" i="1"/>
  <c r="I14" i="1"/>
  <c r="Y96" i="1" s="1"/>
  <c r="J14" i="1"/>
  <c r="Y117" i="1" s="1"/>
  <c r="I15" i="1"/>
  <c r="J15" i="1"/>
  <c r="I16" i="1"/>
  <c r="W97" i="1" s="1"/>
  <c r="J16" i="1"/>
  <c r="W118" i="1" s="1"/>
  <c r="I17" i="1"/>
  <c r="J17" i="1"/>
  <c r="I18" i="1"/>
  <c r="J18" i="1"/>
  <c r="I19" i="1"/>
  <c r="Y97" i="1" s="1"/>
  <c r="J19" i="1"/>
  <c r="Y118" i="1" s="1"/>
  <c r="I20" i="1"/>
  <c r="J20" i="1"/>
  <c r="I21" i="1"/>
  <c r="J21" i="1"/>
  <c r="I22" i="1"/>
  <c r="X98" i="1" s="1"/>
  <c r="J22" i="1"/>
  <c r="X119" i="1" s="1"/>
  <c r="I23" i="1"/>
  <c r="J23" i="1"/>
  <c r="I24" i="1"/>
  <c r="Y98" i="1" s="1"/>
  <c r="J24" i="1"/>
  <c r="Y119" i="1" s="1"/>
  <c r="I25" i="1"/>
  <c r="J25" i="1"/>
  <c r="I26" i="1"/>
  <c r="W99" i="1" s="1"/>
  <c r="J26" i="1"/>
  <c r="W120" i="1" s="1"/>
  <c r="I27" i="1"/>
  <c r="J27" i="1"/>
  <c r="I28" i="1"/>
  <c r="J28" i="1"/>
  <c r="I29" i="1"/>
  <c r="I78" i="1" s="1"/>
  <c r="J29" i="1"/>
  <c r="I30" i="1"/>
  <c r="X100" i="1" s="1"/>
  <c r="J30" i="1"/>
  <c r="X121" i="1" s="1"/>
  <c r="I31" i="1"/>
  <c r="J31" i="1"/>
  <c r="I32" i="1"/>
  <c r="W101" i="1" s="1"/>
  <c r="J32" i="1"/>
  <c r="W122" i="1" s="1"/>
  <c r="I33" i="1"/>
  <c r="J33" i="1"/>
  <c r="I34" i="1"/>
  <c r="J34" i="1"/>
  <c r="I35" i="1"/>
  <c r="Y101" i="1" s="1"/>
  <c r="J35" i="1"/>
  <c r="Y122" i="1" s="1"/>
  <c r="I37" i="1"/>
  <c r="J37" i="1"/>
  <c r="I38" i="1"/>
  <c r="J38" i="1"/>
  <c r="I39" i="1"/>
  <c r="X102" i="1" s="1"/>
  <c r="J39" i="1"/>
  <c r="X123" i="1" s="1"/>
  <c r="I40" i="1"/>
  <c r="Y102" i="1" s="1"/>
  <c r="J40" i="1"/>
  <c r="Y123" i="1" s="1"/>
  <c r="I41" i="1"/>
  <c r="J41" i="1"/>
  <c r="I42" i="1"/>
  <c r="W103" i="1" s="1"/>
  <c r="J42" i="1"/>
  <c r="I43" i="1"/>
  <c r="X103" i="1" s="1"/>
  <c r="J43" i="1"/>
  <c r="X124" i="1" s="1"/>
  <c r="I44" i="1"/>
  <c r="Y103" i="1" s="1"/>
  <c r="J44" i="1"/>
  <c r="Y124" i="1" s="1"/>
  <c r="I45" i="1"/>
  <c r="J45" i="1"/>
  <c r="I46" i="1"/>
  <c r="J46" i="1"/>
  <c r="I47" i="1"/>
  <c r="W104" i="1" s="1"/>
  <c r="J47" i="1"/>
  <c r="W125" i="1" s="1"/>
  <c r="I48" i="1"/>
  <c r="J48" i="1"/>
  <c r="I49" i="1"/>
  <c r="X105" i="1" s="1"/>
  <c r="J49" i="1"/>
  <c r="X126" i="1" s="1"/>
  <c r="I50" i="1"/>
  <c r="J50" i="1"/>
  <c r="I51" i="1"/>
  <c r="J51" i="1"/>
  <c r="I52" i="1"/>
  <c r="W106" i="1" s="1"/>
  <c r="J52" i="1"/>
  <c r="W127" i="1" s="1"/>
  <c r="I53" i="1"/>
  <c r="J53" i="1"/>
  <c r="I54" i="1"/>
  <c r="W107" i="1" s="1"/>
  <c r="J54" i="1"/>
  <c r="I55" i="1"/>
  <c r="X107" i="1" s="1"/>
  <c r="J55" i="1"/>
  <c r="X128" i="1" s="1"/>
  <c r="I56" i="1"/>
  <c r="Y107" i="1" s="1"/>
  <c r="J56" i="1"/>
  <c r="Y128" i="1" s="1"/>
  <c r="I57" i="1"/>
  <c r="J57" i="1"/>
  <c r="I58" i="1"/>
  <c r="J58" i="1"/>
  <c r="I59" i="1"/>
  <c r="W108" i="1" s="1"/>
  <c r="J59" i="1"/>
  <c r="W129" i="1" s="1"/>
  <c r="I61" i="1"/>
  <c r="J61" i="1"/>
  <c r="I62" i="1"/>
  <c r="X109" i="1" s="1"/>
  <c r="J62" i="1"/>
  <c r="X130" i="1" s="1"/>
  <c r="I63" i="1"/>
  <c r="J63" i="1"/>
  <c r="I64" i="1"/>
  <c r="J64" i="1"/>
  <c r="W131" i="1" s="1"/>
  <c r="I65" i="1"/>
  <c r="J65" i="1"/>
  <c r="I66" i="1"/>
  <c r="Y111" i="1" s="1"/>
  <c r="J66" i="1"/>
  <c r="Y132" i="1" s="1"/>
  <c r="I67" i="1"/>
  <c r="W111" i="1" s="1"/>
  <c r="J67" i="1"/>
  <c r="H14" i="1"/>
  <c r="Y74" i="1" s="1"/>
  <c r="H20" i="1"/>
  <c r="H52" i="1"/>
  <c r="W84" i="1" s="1"/>
  <c r="L3" i="1"/>
  <c r="L4" i="1"/>
  <c r="L5" i="1"/>
  <c r="H6" i="1" s="1"/>
  <c r="W73" i="1" s="1"/>
  <c r="L6" i="1"/>
  <c r="L7" i="1"/>
  <c r="L8" i="1"/>
  <c r="L9" i="1"/>
  <c r="L10" i="1"/>
  <c r="H11" i="1" s="1"/>
  <c r="W74" i="1" s="1"/>
  <c r="L11" i="1"/>
  <c r="L12" i="1"/>
  <c r="L13" i="1"/>
  <c r="L14" i="1"/>
  <c r="L15" i="1"/>
  <c r="H16" i="1" s="1"/>
  <c r="W75" i="1" s="1"/>
  <c r="L16" i="1"/>
  <c r="L17" i="1"/>
  <c r="L18" i="1"/>
  <c r="L19" i="1"/>
  <c r="L20" i="1"/>
  <c r="L21" i="1"/>
  <c r="L22" i="1"/>
  <c r="H22" i="1" s="1"/>
  <c r="L23" i="1"/>
  <c r="H23" i="1" s="1"/>
  <c r="L24" i="1"/>
  <c r="L25" i="1"/>
  <c r="H25" i="1" s="1"/>
  <c r="L26" i="1"/>
  <c r="L27" i="1"/>
  <c r="L28" i="1"/>
  <c r="L29" i="1"/>
  <c r="L30" i="1"/>
  <c r="H30" i="1" s="1"/>
  <c r="X78" i="1" s="1"/>
  <c r="L31" i="1"/>
  <c r="H32" i="1" s="1"/>
  <c r="W79" i="1" s="1"/>
  <c r="L32" i="1"/>
  <c r="L33" i="1"/>
  <c r="L34" i="1"/>
  <c r="L35" i="1"/>
  <c r="L2" i="1"/>
  <c r="H4" i="1" s="1"/>
  <c r="L62" i="1"/>
  <c r="L63" i="1"/>
  <c r="L64" i="1"/>
  <c r="L65" i="1"/>
  <c r="L66" i="1"/>
  <c r="L67" i="1"/>
  <c r="L37" i="1"/>
  <c r="L38" i="1"/>
  <c r="L39" i="1"/>
  <c r="L40" i="1"/>
  <c r="L41" i="1"/>
  <c r="L42" i="1"/>
  <c r="L43" i="1"/>
  <c r="L44" i="1"/>
  <c r="L45" i="1"/>
  <c r="H45" i="1" s="1"/>
  <c r="L46" i="1"/>
  <c r="L47" i="1"/>
  <c r="L48" i="1"/>
  <c r="H48" i="1" s="1"/>
  <c r="L49" i="1"/>
  <c r="L50" i="1"/>
  <c r="L51" i="1"/>
  <c r="L52" i="1"/>
  <c r="L53" i="1"/>
  <c r="L54" i="1"/>
  <c r="L55" i="1"/>
  <c r="L56" i="1"/>
  <c r="L57" i="1"/>
  <c r="H57" i="1" s="1"/>
  <c r="L58" i="1"/>
  <c r="L59" i="1"/>
  <c r="H50" i="1"/>
  <c r="H65" i="1"/>
  <c r="L61" i="1"/>
  <c r="H61" i="1" s="1"/>
  <c r="J87" i="1" l="1"/>
  <c r="H51" i="1"/>
  <c r="H29" i="1"/>
  <c r="W78" i="1" s="1"/>
  <c r="H21" i="1"/>
  <c r="W76" i="1" s="1"/>
  <c r="H2" i="1"/>
  <c r="H28" i="1"/>
  <c r="H24" i="1"/>
  <c r="Y76" i="1" s="1"/>
  <c r="I88" i="1"/>
  <c r="X110" i="1"/>
  <c r="I84" i="1"/>
  <c r="X106" i="1"/>
  <c r="I87" i="1"/>
  <c r="W109" i="1"/>
  <c r="W105" i="1"/>
  <c r="J84" i="1"/>
  <c r="X127" i="1"/>
  <c r="W130" i="1"/>
  <c r="W126" i="1"/>
  <c r="H55" i="1"/>
  <c r="X85" i="1" s="1"/>
  <c r="H43" i="1"/>
  <c r="X81" i="1" s="1"/>
  <c r="H40" i="1"/>
  <c r="H27" i="1"/>
  <c r="X77" i="1" s="1"/>
  <c r="H3" i="1"/>
  <c r="H5" i="1"/>
  <c r="H9" i="1"/>
  <c r="Y73" i="1" s="1"/>
  <c r="J89" i="1"/>
  <c r="X132" i="1"/>
  <c r="J86" i="1"/>
  <c r="X129" i="1"/>
  <c r="J85" i="1"/>
  <c r="J82" i="1"/>
  <c r="X125" i="1"/>
  <c r="J81" i="1"/>
  <c r="J80" i="1"/>
  <c r="J79" i="1"/>
  <c r="X122" i="1"/>
  <c r="J78" i="1"/>
  <c r="J77" i="1"/>
  <c r="X120" i="1"/>
  <c r="J76" i="1"/>
  <c r="J75" i="1"/>
  <c r="X118" i="1"/>
  <c r="J74" i="1"/>
  <c r="J73" i="1"/>
  <c r="X116" i="1"/>
  <c r="J72" i="1"/>
  <c r="J83" i="1"/>
  <c r="W123" i="1"/>
  <c r="W121" i="1"/>
  <c r="W119" i="1"/>
  <c r="W117" i="1"/>
  <c r="W115" i="1"/>
  <c r="J88" i="1"/>
  <c r="X131" i="1"/>
  <c r="H26" i="1"/>
  <c r="W77" i="1" s="1"/>
  <c r="H62" i="1"/>
  <c r="H8" i="1"/>
  <c r="I89" i="1"/>
  <c r="X111" i="1"/>
  <c r="I86" i="1"/>
  <c r="X108" i="1"/>
  <c r="I85" i="1"/>
  <c r="I82" i="1"/>
  <c r="X104" i="1"/>
  <c r="I81" i="1"/>
  <c r="I80" i="1"/>
  <c r="I79" i="1"/>
  <c r="X101" i="1"/>
  <c r="I77" i="1"/>
  <c r="X99" i="1"/>
  <c r="I76" i="1"/>
  <c r="I75" i="1"/>
  <c r="X97" i="1"/>
  <c r="I74" i="1"/>
  <c r="I73" i="1"/>
  <c r="X95" i="1"/>
  <c r="I83" i="1"/>
  <c r="W110" i="1"/>
  <c r="W102" i="1"/>
  <c r="W100" i="1"/>
  <c r="W98" i="1"/>
  <c r="W96" i="1"/>
  <c r="W94" i="1"/>
  <c r="H77" i="1"/>
  <c r="H78" i="1"/>
  <c r="H39" i="1"/>
  <c r="H58" i="1"/>
  <c r="H19" i="1"/>
  <c r="Y75" i="1" s="1"/>
  <c r="H35" i="1"/>
  <c r="Y79" i="1" s="1"/>
  <c r="H53" i="1"/>
  <c r="H42" i="1"/>
  <c r="H54" i="1"/>
  <c r="H59" i="1"/>
  <c r="W86" i="1" s="1"/>
  <c r="H18" i="1"/>
  <c r="H34" i="1"/>
  <c r="H38" i="1"/>
  <c r="H44" i="1"/>
  <c r="Y81" i="1" s="1"/>
  <c r="H49" i="1"/>
  <c r="H56" i="1"/>
  <c r="Y85" i="1" s="1"/>
  <c r="H10" i="1"/>
  <c r="H7" i="1"/>
  <c r="H12" i="1"/>
  <c r="H17" i="1"/>
  <c r="X75" i="1" s="1"/>
  <c r="H33" i="1"/>
  <c r="H46" i="1"/>
  <c r="X82" i="1" s="1"/>
  <c r="H37" i="1"/>
  <c r="H64" i="1"/>
  <c r="H47" i="1"/>
  <c r="W82" i="1" s="1"/>
  <c r="H13" i="1"/>
  <c r="H41" i="1"/>
  <c r="H63" i="1"/>
  <c r="H67" i="1"/>
  <c r="H15" i="1"/>
  <c r="H31" i="1"/>
  <c r="H66" i="1"/>
  <c r="Y89" i="1" s="1"/>
  <c r="H88" i="1" l="1"/>
  <c r="X88" i="1"/>
  <c r="W88" i="1"/>
  <c r="H87" i="1"/>
  <c r="X87" i="1"/>
  <c r="W87" i="1"/>
  <c r="H74" i="1"/>
  <c r="X74" i="1"/>
  <c r="H83" i="1"/>
  <c r="X83" i="1"/>
  <c r="W83" i="1"/>
  <c r="H75" i="1"/>
  <c r="W72" i="1"/>
  <c r="H72" i="1"/>
  <c r="H81" i="1"/>
  <c r="W81" i="1"/>
  <c r="H76" i="1"/>
  <c r="H84" i="1"/>
  <c r="X84" i="1"/>
  <c r="H86" i="1"/>
  <c r="X86" i="1"/>
  <c r="H73" i="1"/>
  <c r="X73" i="1"/>
  <c r="X89" i="1"/>
  <c r="W89" i="1"/>
  <c r="H79" i="1"/>
  <c r="X79" i="1"/>
  <c r="H85" i="1"/>
  <c r="W85" i="1"/>
  <c r="H82" i="1"/>
  <c r="H89" i="1"/>
</calcChain>
</file>

<file path=xl/sharedStrings.xml><?xml version="1.0" encoding="utf-8"?>
<sst xmlns="http://schemas.openxmlformats.org/spreadsheetml/2006/main" count="1803" uniqueCount="133">
  <si>
    <t>Test053109</t>
  </si>
  <si>
    <t>370779f5</t>
  </si>
  <si>
    <t>SV1_Extract_Partition</t>
  </si>
  <si>
    <t>SV2_Aggregate_Split</t>
  </si>
  <si>
    <t>SV3_Aggregate</t>
  </si>
  <si>
    <t>Local Machine Data</t>
  </si>
  <si>
    <t>Intra-Pod Data</t>
  </si>
  <si>
    <t>Cross-Pod Data</t>
  </si>
  <si>
    <t>SV1_Extract</t>
  </si>
  <si>
    <t>SV1_Extract_out0_Tee</t>
  </si>
  <si>
    <t>SV2_Process</t>
  </si>
  <si>
    <t>SV3_Aggregate_out0_Tee</t>
  </si>
  <si>
    <t>SV4_Cross_Partition</t>
  </si>
  <si>
    <t>SV5_Aggregate_Split</t>
  </si>
  <si>
    <t>SV6_Aggregate</t>
  </si>
  <si>
    <t>38716cd3</t>
  </si>
  <si>
    <t>1.17:28:59.7042618</t>
  </si>
  <si>
    <t>SV2_PodAggregate_Partition</t>
  </si>
  <si>
    <t>SV3_Aggregate_Split</t>
  </si>
  <si>
    <t>1.14:50:11.8496812</t>
  </si>
  <si>
    <t>SV2_PodAggregate_out0_Tee</t>
  </si>
  <si>
    <t>SV3_Process</t>
  </si>
  <si>
    <t>SV4_Aggregate</t>
  </si>
  <si>
    <t>SV4_Aggregate_out0_Tee</t>
  </si>
  <si>
    <t>SV5_Cross_Partition</t>
  </si>
  <si>
    <t>SV6_Aggregate_Split</t>
  </si>
  <si>
    <t>SV7_Aggregate</t>
  </si>
  <si>
    <t>1.18:43:56.7124574</t>
  </si>
  <si>
    <t>1.16:36:50.4077171</t>
  </si>
  <si>
    <t>1.19:03:57.7153070</t>
  </si>
  <si>
    <t>3d2fd29e</t>
  </si>
  <si>
    <t>SV3_Aggregate_out0_Tee_BroadcastCopy</t>
  </si>
  <si>
    <t>SV3_Aggregate_out0_Tee_BroadcastCopy_Tee</t>
  </si>
  <si>
    <t>ca731c37</t>
  </si>
  <si>
    <t>f9975a58</t>
  </si>
  <si>
    <t>fad444b9</t>
  </si>
  <si>
    <t>fe696a46</t>
  </si>
  <si>
    <t>fe9f48eb</t>
  </si>
  <si>
    <t>Scenario</t>
  </si>
  <si>
    <t>N_REDUCERS</t>
  </si>
  <si>
    <t>DEVMAP_SZ</t>
  </si>
  <si>
    <t>JOINMAP_SZ</t>
  </si>
  <si>
    <t>TIMEMAP_SZ</t>
  </si>
  <si>
    <t>Test060711</t>
  </si>
  <si>
    <t>00000002</t>
  </si>
  <si>
    <t>SV2_Aggregate</t>
  </si>
  <si>
    <t>00000003</t>
  </si>
  <si>
    <t>Test060716</t>
  </si>
  <si>
    <t>00000004</t>
  </si>
  <si>
    <t>Test06080253</t>
  </si>
  <si>
    <t>018a1fdd</t>
  </si>
  <si>
    <t>42b2a777</t>
  </si>
  <si>
    <t>Test06080300</t>
  </si>
  <si>
    <t>587826e9</t>
  </si>
  <si>
    <t>78c05687</t>
  </si>
  <si>
    <t>92d8b246</t>
  </si>
  <si>
    <t>Test06081445</t>
  </si>
  <si>
    <t>bb008c22</t>
  </si>
  <si>
    <t>d70771ca</t>
  </si>
  <si>
    <t>SV1_Extract_Split</t>
  </si>
  <si>
    <t>SV5_Aggregate</t>
  </si>
  <si>
    <t>Test06081106</t>
  </si>
  <si>
    <t>DataReduction</t>
  </si>
  <si>
    <t>ProcessingTimeReduction</t>
  </si>
  <si>
    <t>LatencyReduction</t>
  </si>
  <si>
    <t>ProcessedData</t>
  </si>
  <si>
    <t>ProcessingTime</t>
  </si>
  <si>
    <t>Latency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</si>
  <si>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</si>
  <si>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</si>
  <si>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</si>
  <si>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</si>
  <si>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</si>
  <si>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</si>
  <si>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</si>
  <si>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</si>
  <si>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</si>
  <si>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</si>
  <si>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</si>
  <si>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</si>
  <si>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</si>
  <si>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</si>
  <si>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</si>
  <si>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G1</t>
  </si>
  <si>
    <t>G2</t>
  </si>
  <si>
    <t>G3</t>
  </si>
  <si>
    <t>Query</t>
  </si>
  <si>
    <t>Data Reduction</t>
  </si>
  <si>
    <t>Processing Time Reduction</t>
  </si>
  <si>
    <t>Latency Reduction</t>
  </si>
  <si>
    <t>Test06090122</t>
  </si>
  <si>
    <t>Test06090118</t>
  </si>
  <si>
    <t>1.17:05:04.1039725</t>
  </si>
  <si>
    <t>1.18:57:32.8331008</t>
  </si>
  <si>
    <t>SV2_PodAggregate</t>
  </si>
  <si>
    <t>1.17:02:51.7062788</t>
  </si>
  <si>
    <t>1.15:32:35.1108380</t>
  </si>
  <si>
    <t>174b2a1f</t>
  </si>
  <si>
    <t>Max</t>
  </si>
  <si>
    <t>MainKey</t>
  </si>
  <si>
    <t>MainKey+Time</t>
  </si>
  <si>
    <t>Main+SecondaryKey</t>
  </si>
  <si>
    <t>MainKey+SecondaryKey</t>
  </si>
  <si>
    <t>Baseline</t>
  </si>
  <si>
    <t>Read</t>
  </si>
  <si>
    <t>Collect Constraints</t>
  </si>
  <si>
    <t>Build/Broadcast Filter</t>
  </si>
  <si>
    <t>Apply Filter</t>
  </si>
  <si>
    <t>Reduce</t>
  </si>
  <si>
    <t>MainKey+
     Time</t>
  </si>
  <si>
    <t xml:space="preserve">           MainKey+
SecondaryKey</t>
  </si>
  <si>
    <t>Walltime</t>
  </si>
  <si>
    <t>InputData</t>
  </si>
  <si>
    <t>InputData+SymAnnot</t>
  </si>
  <si>
    <t>PreAgg Sym(time)</t>
  </si>
  <si>
    <t>PreAgg Sym(data)</t>
  </si>
  <si>
    <t>Agg Sym(time)</t>
  </si>
  <si>
    <t>Agg Sym(data)</t>
  </si>
  <si>
    <t>Broadcast Sym(time)</t>
  </si>
  <si>
    <t>FilterEvents(time)</t>
  </si>
  <si>
    <t>FilterEvents(data)</t>
  </si>
  <si>
    <t>Reducer(time)</t>
  </si>
  <si>
    <t>FilterData(%)</t>
  </si>
  <si>
    <t>FilterDataRatio</t>
  </si>
  <si>
    <t>FULLMAP_SZ</t>
  </si>
  <si>
    <t>Configuration</t>
  </si>
  <si>
    <t>Row Labels</t>
  </si>
  <si>
    <t>Column Labels</t>
  </si>
  <si>
    <t>MainKey_SZ</t>
  </si>
  <si>
    <t>65K</t>
  </si>
  <si>
    <t>512K</t>
  </si>
  <si>
    <t>2M</t>
  </si>
  <si>
    <t>Sum of Walltime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</si>
</sst>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h]:mm:ss;@"/>
    <numFmt numFmtId="165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 applyFill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47" fontId="0" fillId="2" borderId="0" xfId="0" applyNumberFormat="1" applyFill="1"/>
    <xf numFmtId="21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47" fontId="0" fillId="3" borderId="0" xfId="0" applyNumberFormat="1" applyFill="1"/>
    <xf numFmtId="21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2" fontId="0" fillId="0" borderId="0" xfId="0" applyNumberFormat="1" applyFill="1"/>
    <xf numFmtId="0" fontId="0" fillId="0" borderId="0" xfId="0" applyAlignment="1">
      <alignment horizontal="right" wrapText="1"/>
    </xf>
    <xf numFmtId="0" fontId="3" fillId="0" borderId="0" xfId="0" applyFont="1" applyFill="1" applyBorder="1"/>
    <xf numFmtId="165" fontId="3" fillId="0" borderId="0" xfId="0" applyNumberFormat="1" applyFont="1" applyFill="1" applyBorder="1"/>
    <xf numFmtId="165" fontId="3" fillId="0" borderId="0" xfId="1" applyNumberFormat="1" applyFont="1" applyFill="1" applyBorder="1"/>
    <xf numFmtId="43" fontId="3" fillId="0" borderId="0" xfId="1" applyNumberFormat="1" applyFont="1" applyFill="1" applyBorder="1"/>
    <xf numFmtId="39" fontId="3" fillId="0" borderId="0" xfId="1" applyNumberFormat="1" applyFont="1" applyFill="1" applyBorder="1"/>
    <xf numFmtId="2" fontId="3" fillId="0" borderId="0" xfId="1" applyNumberFormat="1" applyFont="1" applyFill="1" applyBorder="1"/>
    <xf numFmtId="2" fontId="3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RAW!$H$71</c:f>
              <c:strCache>
                <c:ptCount val="1"/>
                <c:pt idx="0">
                  <c:v>Data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RAW!$H$72:$H$89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4.6490124581407075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115433.61556312817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E-4A6D-824B-A7D856A8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8536639728234"/>
          <c:y val="0"/>
          <c:w val="0.76974191366635536"/>
          <c:h val="0.88511194623399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'A5-A3'!$A$39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'A5-A3'!$B$39:$E$39</c:f>
              <c:numCache>
                <c:formatCode>[h]:mm:ss;@</c:formatCode>
                <c:ptCount val="4"/>
                <c:pt idx="0">
                  <c:v>0.12319030092592592</c:v>
                </c:pt>
                <c:pt idx="1">
                  <c:v>0.11797833333333334</c:v>
                </c:pt>
                <c:pt idx="2">
                  <c:v>0.11673600694444446</c:v>
                </c:pt>
                <c:pt idx="3">
                  <c:v>0.19238004629629632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C-4C69-B0AB-3CF2E000A2E9}"/>
            </c:ext>
          </c:extLst>
        </c:ser>
        <c:ser>
          <c:idx val="1"/>
          <c:order val="1"/>
          <c:tx>
            <c:strRef>
              <c:f>'A5-A3'!$A$40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'A5-A3'!$B$40:$E$40</c:f>
              <c:numCache>
                <c:formatCode>[h]:mm:ss;@</c:formatCode>
                <c:ptCount val="4"/>
                <c:pt idx="0">
                  <c:v>2.7754756944444445E-2</c:v>
                </c:pt>
                <c:pt idx="1">
                  <c:v>2.2556990740740742E-2</c:v>
                </c:pt>
                <c:pt idx="2">
                  <c:v>1.9753067129629629E-2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C69-B0AB-3CF2E000A2E9}"/>
            </c:ext>
          </c:extLst>
        </c:ser>
        <c:ser>
          <c:idx val="2"/>
          <c:order val="2"/>
          <c:tx>
            <c:strRef>
              <c:f>'A5-A3'!$A$41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'A5-A3'!$B$41:$E$41</c:f>
              <c:numCache>
                <c:formatCode>[h]:mm:ss;@</c:formatCode>
                <c:ptCount val="4"/>
                <c:pt idx="0">
                  <c:v>3.645833333333333E-3</c:v>
                </c:pt>
                <c:pt idx="1">
                  <c:v>3.9583333333333337E-3</c:v>
                </c:pt>
                <c:pt idx="2">
                  <c:v>3.8078703703703707E-3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C-4C69-B0AB-3CF2E000A2E9}"/>
            </c:ext>
          </c:extLst>
        </c:ser>
        <c:ser>
          <c:idx val="3"/>
          <c:order val="3"/>
          <c:tx>
            <c:strRef>
              <c:f>'A5-A3'!$A$42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'A5-A3'!$B$42:$E$42</c:f>
              <c:numCache>
                <c:formatCode>[h]:mm:ss;@</c:formatCode>
                <c:ptCount val="4"/>
                <c:pt idx="0">
                  <c:v>3.7447083333333332E-2</c:v>
                </c:pt>
                <c:pt idx="1">
                  <c:v>3.5900613425925924E-2</c:v>
                </c:pt>
                <c:pt idx="2">
                  <c:v>4.9151423611111113E-2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C-4C69-B0AB-3CF2E000A2E9}"/>
            </c:ext>
          </c:extLst>
        </c:ser>
        <c:ser>
          <c:idx val="4"/>
          <c:order val="4"/>
          <c:tx>
            <c:strRef>
              <c:f>'A5-A3'!$A$43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'A5-A3'!$B$43:$E$43</c:f>
              <c:numCache>
                <c:formatCode>[h]:mm:ss;@</c:formatCode>
                <c:ptCount val="4"/>
                <c:pt idx="0">
                  <c:v>1.7222453703703703E-3</c:v>
                </c:pt>
                <c:pt idx="1">
                  <c:v>4.3712962962962967E-3</c:v>
                </c:pt>
                <c:pt idx="2">
                  <c:v>1.4766886574074073E-2</c:v>
                </c:pt>
                <c:pt idx="3">
                  <c:v>7.8691562499999992E-2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C-4C69-B0AB-3CF2E000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tickLblSkip val="1"/>
        <c:noMultiLvlLbl val="0"/>
      </c:catAx>
      <c:valAx>
        <c:axId val="142078943"/>
        <c:scaling>
          <c:orientation val="minMax"/>
          <c:max val="0.275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Time(hours)</a:t>
                </a:r>
              </a:p>
            </c:rich>
          </c:tx>
          <c:layout>
            <c:manualLayout>
              <c:xMode val="edge"/>
              <c:yMode val="edge"/>
              <c:x val="0.81329917032698873"/>
              <c:y val="0.75552055993000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RAW!$I$71</c:f>
              <c:strCache>
                <c:ptCount val="1"/>
                <c:pt idx="0">
                  <c:v>Processing Time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RAW!$I$72:$I$89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1.4868588483365321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0.87062381127433885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262-866D-B914630C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Reduction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RAW!$J$71</c:f>
              <c:strCache>
                <c:ptCount val="1"/>
                <c:pt idx="0">
                  <c:v>Latency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RAW!$J$72:$J$89</c:f>
              <c:numCache>
                <c:formatCode>0.00</c:formatCode>
                <c:ptCount val="18"/>
                <c:pt idx="0">
                  <c:v>1.7806074127081006</c:v>
                </c:pt>
                <c:pt idx="1">
                  <c:v>1.3135062556679611</c:v>
                </c:pt>
                <c:pt idx="2">
                  <c:v>1.2510689872357146</c:v>
                </c:pt>
                <c:pt idx="3">
                  <c:v>1.0823363131598236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0.74625088930106731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1.2123025730494159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ADC-87C5-E2D1912C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RAW!$W$71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RAW!$W$72:$W$89</c:f>
              <c:numCache>
                <c:formatCode>0.00</c:formatCode>
                <c:ptCount val="18"/>
                <c:pt idx="0">
                  <c:v>1432.4041342009973</c:v>
                </c:pt>
                <c:pt idx="1">
                  <c:v>12.745291424073189</c:v>
                </c:pt>
                <c:pt idx="2">
                  <c:v>4.5677795834539339</c:v>
                </c:pt>
                <c:pt idx="3">
                  <c:v>812.47627569795986</c:v>
                </c:pt>
                <c:pt idx="4">
                  <c:v>39.349611225531916</c:v>
                </c:pt>
                <c:pt idx="5">
                  <c:v>1.0000001714113471</c:v>
                </c:pt>
                <c:pt idx="6">
                  <c:v>1</c:v>
                </c:pt>
                <c:pt idx="7">
                  <c:v>18.271999498885336</c:v>
                </c:pt>
                <c:pt idx="8">
                  <c:v>1000000</c:v>
                </c:pt>
                <c:pt idx="9">
                  <c:v>1.712851203067961</c:v>
                </c:pt>
                <c:pt idx="10">
                  <c:v>1317.5397256295612</c:v>
                </c:pt>
                <c:pt idx="11">
                  <c:v>559856.99721524282</c:v>
                </c:pt>
                <c:pt idx="12">
                  <c:v>79229.429040936797</c:v>
                </c:pt>
                <c:pt idx="13">
                  <c:v>7635.4774166166962</c:v>
                </c:pt>
                <c:pt idx="14">
                  <c:v>25.336654209594062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FCB-824F-8C1CA0B76A4B}"/>
            </c:ext>
          </c:extLst>
        </c:ser>
        <c:ser>
          <c:idx val="1"/>
          <c:order val="1"/>
          <c:tx>
            <c:strRef>
              <c:f>RAW!$X$71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RAW!$X$72:$X$89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43.737814371238166</c:v>
                </c:pt>
                <c:pt idx="2">
                  <c:v>26.782709631839793</c:v>
                </c:pt>
                <c:pt idx="3">
                  <c:v>976.23740116220131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1.935056906917515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11536.909109131999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2-4FCB-824F-8C1CA0B76A4B}"/>
            </c:ext>
          </c:extLst>
        </c:ser>
        <c:ser>
          <c:idx val="2"/>
          <c:order val="2"/>
          <c:tx>
            <c:strRef>
              <c:f>RAW!$Y$71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RAW!$Y$72:$Y$89</c:f>
              <c:numCache>
                <c:formatCode>0.00</c:formatCode>
                <c:ptCount val="18"/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46.813895018852598</c:v>
                </c:pt>
                <c:pt idx="7">
                  <c:v>19.501967954036477</c:v>
                </c:pt>
                <c:pt idx="8">
                  <c:v>1000000</c:v>
                </c:pt>
                <c:pt idx="9">
                  <c:v>4.6490124581407075</c:v>
                </c:pt>
                <c:pt idx="13">
                  <c:v>115433.61556312817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2-4FCB-824F-8C1CA0B7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" l="0" r="0" t="0" header="0" footer="0"/>
    <c:pageSetup paperSize="11" orientation="landscape" draft="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RAW!$W$93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RAW!$W$94:$W$111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1.326020538358698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0.76629860446309761</c:v>
                </c:pt>
                <c:pt idx="6">
                  <c:v>0.64650663384419593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0.78171335667868835</c:v>
                </c:pt>
                <c:pt idx="10">
                  <c:v>1.2212867110581289</c:v>
                </c:pt>
                <c:pt idx="11">
                  <c:v>1.2601227172212346</c:v>
                </c:pt>
                <c:pt idx="12">
                  <c:v>1.354076356877584</c:v>
                </c:pt>
                <c:pt idx="13">
                  <c:v>1.3038769876574647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698-834F-06923A47A6C2}"/>
            </c:ext>
          </c:extLst>
        </c:ser>
        <c:ser>
          <c:idx val="1"/>
          <c:order val="1"/>
          <c:tx>
            <c:strRef>
              <c:f>RAW!$X$93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RAW!$X$94:$X$111</c:f>
              <c:numCache>
                <c:formatCode>0.00</c:formatCode>
                <c:ptCount val="18"/>
                <c:pt idx="0">
                  <c:v>1.5570009330462504</c:v>
                </c:pt>
                <c:pt idx="1">
                  <c:v>0.97840683734337675</c:v>
                </c:pt>
                <c:pt idx="2">
                  <c:v>1.4671306814161542</c:v>
                </c:pt>
                <c:pt idx="3">
                  <c:v>0.97223701724184663</c:v>
                </c:pt>
                <c:pt idx="4">
                  <c:v>1.5621848254065582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1.8734332116286259</c:v>
                </c:pt>
                <c:pt idx="8">
                  <c:v>1.4394129128883575</c:v>
                </c:pt>
                <c:pt idx="9">
                  <c:v>0.81211741540660776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1.2432157892189222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C-4698-834F-06923A47A6C2}"/>
            </c:ext>
          </c:extLst>
        </c:ser>
        <c:ser>
          <c:idx val="2"/>
          <c:order val="2"/>
          <c:tx>
            <c:strRef>
              <c:f>RAW!$Y$93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RAW!$Y$94:$Y$111</c:f>
              <c:numCache>
                <c:formatCode>0.00</c:formatCode>
                <c:ptCount val="18"/>
                <c:pt idx="1">
                  <c:v>0.96699467245557802</c:v>
                </c:pt>
                <c:pt idx="2">
                  <c:v>1.39859813934859</c:v>
                </c:pt>
                <c:pt idx="3">
                  <c:v>1.1903807531842328</c:v>
                </c:pt>
                <c:pt idx="4">
                  <c:v>1.3937010050933043</c:v>
                </c:pt>
                <c:pt idx="7">
                  <c:v>1.8008559624035561</c:v>
                </c:pt>
                <c:pt idx="8">
                  <c:v>1.3414379538330174</c:v>
                </c:pt>
                <c:pt idx="9">
                  <c:v>0.87062381127433885</c:v>
                </c:pt>
                <c:pt idx="13">
                  <c:v>1.1431163071351549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C-4698-834F-06923A47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  <c:max val="2.2000000000000002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RAW!$W$114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RAW!$W$115:$W$132</c:f>
              <c:numCache>
                <c:formatCode>0.00</c:formatCode>
                <c:ptCount val="18"/>
                <c:pt idx="0">
                  <c:v>1.7806074127081006</c:v>
                </c:pt>
                <c:pt idx="1">
                  <c:v>0.82856625543110318</c:v>
                </c:pt>
                <c:pt idx="2">
                  <c:v>0.74712960989955679</c:v>
                </c:pt>
                <c:pt idx="3">
                  <c:v>1.053281376833578</c:v>
                </c:pt>
                <c:pt idx="4">
                  <c:v>1.2567142903108488</c:v>
                </c:pt>
                <c:pt idx="5">
                  <c:v>0.64690550140072933</c:v>
                </c:pt>
                <c:pt idx="6">
                  <c:v>0.51727368814588826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0.50079792849655758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0.94235141042638904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8-4AEA-8F70-A0D73EC5889C}"/>
            </c:ext>
          </c:extLst>
        </c:ser>
        <c:ser>
          <c:idx val="1"/>
          <c:order val="1"/>
          <c:tx>
            <c:strRef>
              <c:f>RAW!$X$114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RAW!$X$115:$X$132</c:f>
              <c:numCache>
                <c:formatCode>0.00</c:formatCode>
                <c:ptCount val="18"/>
                <c:pt idx="0">
                  <c:v>1.0717615661368511</c:v>
                </c:pt>
                <c:pt idx="1">
                  <c:v>1.1643582547125635</c:v>
                </c:pt>
                <c:pt idx="2">
                  <c:v>0.96397202622847167</c:v>
                </c:pt>
                <c:pt idx="3">
                  <c:v>0.93987982550004112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1.1924127334293464</c:v>
                </c:pt>
                <c:pt idx="8">
                  <c:v>1.3763893024956981</c:v>
                </c:pt>
                <c:pt idx="9">
                  <c:v>0.54820079895701179</c:v>
                </c:pt>
                <c:pt idx="10">
                  <c:v>0.82409728305311369</c:v>
                </c:pt>
                <c:pt idx="11">
                  <c:v>1.4270073430961088</c:v>
                </c:pt>
                <c:pt idx="12">
                  <c:v>0.74422714158338354</c:v>
                </c:pt>
                <c:pt idx="13">
                  <c:v>1.2123025730494159</c:v>
                </c:pt>
                <c:pt idx="14">
                  <c:v>0.70369889144146214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8-4AEA-8F70-A0D73EC5889C}"/>
            </c:ext>
          </c:extLst>
        </c:ser>
        <c:ser>
          <c:idx val="2"/>
          <c:order val="2"/>
          <c:tx>
            <c:strRef>
              <c:f>RAW!$Y$114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RAW!$Y$115:$Y$132</c:f>
              <c:numCache>
                <c:formatCode>0.00</c:formatCode>
                <c:ptCount val="18"/>
                <c:pt idx="1">
                  <c:v>0.84691128283266404</c:v>
                </c:pt>
                <c:pt idx="2">
                  <c:v>0.8787802838739005</c:v>
                </c:pt>
                <c:pt idx="3">
                  <c:v>1.0823363131598236</c:v>
                </c:pt>
                <c:pt idx="4">
                  <c:v>1.0266062177816577</c:v>
                </c:pt>
                <c:pt idx="7">
                  <c:v>1.1598726547364426</c:v>
                </c:pt>
                <c:pt idx="8">
                  <c:v>1.3267509278783496</c:v>
                </c:pt>
                <c:pt idx="9">
                  <c:v>0.74625088930106731</c:v>
                </c:pt>
                <c:pt idx="13">
                  <c:v>0.81324824374350269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8-4AEA-8F70-A0D73EC5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At val="0"/>
        <c:auto val="1"/>
        <c:lblAlgn val="ctr"/>
        <c:lblOffset val="100"/>
        <c:noMultiLvlLbl val="0"/>
      </c:catAx>
      <c:valAx>
        <c:axId val="1467534416"/>
        <c:scaling>
          <c:orientation val="minMax"/>
          <c:max val="1.8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[AllQueries_ALL_Payload(1024).xlsx]DataRedTradeoff!PivotTable6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436967782285865E-2"/>
          <c:y val="6.8329644531110748E-2"/>
          <c:w val="0.88445576813081661"/>
          <c:h val="0.892466311207954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DataRedTradeoff!$B$3:$B$4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DataRedTradeoff!$B$5:$B$22</c:f>
              <c:numCache>
                <c:formatCode>General</c:formatCode>
                <c:ptCount val="15"/>
                <c:pt idx="1">
                  <c:v>2240.9385845572797</c:v>
                </c:pt>
                <c:pt idx="2">
                  <c:v>2383.2424583039001</c:v>
                </c:pt>
                <c:pt idx="3">
                  <c:v>2721.101032980102</c:v>
                </c:pt>
                <c:pt idx="4">
                  <c:v>3310.0551469458046</c:v>
                </c:pt>
                <c:pt idx="6">
                  <c:v>2786.5749607083267</c:v>
                </c:pt>
                <c:pt idx="7">
                  <c:v>3110.0720608625961</c:v>
                </c:pt>
                <c:pt idx="8">
                  <c:v>3602.06711518763</c:v>
                </c:pt>
                <c:pt idx="9">
                  <c:v>4225.6734270328689</c:v>
                </c:pt>
                <c:pt idx="11">
                  <c:v>2427.8281029017626</c:v>
                </c:pt>
                <c:pt idx="12">
                  <c:v>2857.4658643121347</c:v>
                </c:pt>
                <c:pt idx="13">
                  <c:v>3420.4272671733661</c:v>
                </c:pt>
                <c:pt idx="14">
                  <c:v>3676.3842752854939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1-4434-AE5F-DB5175345B6B}"/>
            </c:ext>
          </c:extLst>
        </c:ser>
        <c:ser>
          <c:idx val="1"/>
          <c:order val="1"/>
          <c:tx>
            <c:strRef>
              <c:f>DataRedTradeoff!$C$3:$C$4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DataRedTradeoff!$C$5:$C$22</c:f>
              <c:numCache>
                <c:formatCode>General</c:formatCode>
                <c:ptCount val="15"/>
                <c:pt idx="1">
                  <c:v>20.026106086706399</c:v>
                </c:pt>
                <c:pt idx="2">
                  <c:v>21.114369984903401</c:v>
                </c:pt>
                <c:pt idx="3">
                  <c:v>21.750492950976142</c:v>
                </c:pt>
                <c:pt idx="4">
                  <c:v>22.527104104035185</c:v>
                </c:pt>
                <c:pt idx="6">
                  <c:v>1662.9833488697418</c:v>
                </c:pt>
                <c:pt idx="7">
                  <c:v>2012.5506550101118</c:v>
                </c:pt>
                <c:pt idx="8">
                  <c:v>2258.1067867186853</c:v>
                </c:pt>
                <c:pt idx="9">
                  <c:v>2561.9705532992339</c:v>
                </c:pt>
                <c:pt idx="11">
                  <c:v>1920.9144426875491</c:v>
                </c:pt>
                <c:pt idx="12">
                  <c:v>2137.9493816682439</c:v>
                </c:pt>
                <c:pt idx="13">
                  <c:v>2588.1130145264924</c:v>
                </c:pt>
                <c:pt idx="14">
                  <c:v>3400.4254623932229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1-4434-AE5F-DB5175345B6B}"/>
            </c:ext>
          </c:extLst>
        </c:ser>
        <c:ser>
          <c:idx val="2"/>
          <c:order val="2"/>
          <c:tx>
            <c:strRef>
              <c:f>DataRedTradeoff!$D$3:$D$4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DataRedTradeoff!$D$5:$D$22</c:f>
              <c:numCache>
                <c:formatCode>General</c:formatCode>
                <c:ptCount val="15"/>
                <c:pt idx="0">
                  <c:v>16.376392406435539</c:v>
                </c:pt>
                <c:pt idx="5">
                  <c:v>1353.8055901077059</c:v>
                </c:pt>
                <c:pt idx="10">
                  <c:v>1865.1767177440543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1-4434-AE5F-DB517534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58671"/>
        <c:axId val="155051183"/>
      </c:barChart>
      <c:catAx>
        <c:axId val="155058671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/>
                  <a:t>MainKey Granularity / FilterSize(KB)</a:t>
                </a:r>
              </a:p>
            </c:rich>
          </c:tx>
          <c:layout>
            <c:manualLayout>
              <c:xMode val="edge"/>
              <c:yMode val="edge"/>
              <c:x val="3.3944331296673455E-3"/>
              <c:y val="3.0597860220450504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1183"/>
        <c:crosses val="autoZero"/>
        <c:auto val="1"/>
        <c:lblAlgn val="ctr"/>
        <c:lblOffset val="0"/>
        <c:noMultiLvlLbl val="0"/>
      </c:catAx>
      <c:valAx>
        <c:axId val="155051183"/>
        <c:scaling>
          <c:orientation val="minMax"/>
          <c:max val="42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Data Reduction Ratio</a:t>
                </a:r>
              </a:p>
            </c:rich>
          </c:tx>
          <c:layout>
            <c:manualLayout>
              <c:xMode val="edge"/>
              <c:yMode val="edge"/>
              <c:x val="0.79562118126272907"/>
              <c:y val="0.92998077434678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355864885524749"/>
          <c:y val="2.4747886138057193E-3"/>
          <c:w val="0.72281268095925877"/>
          <c:h val="5.2905847460891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[AllQueries_ALL_Payload(1024).xlsx]LatencyTradeoff!PivotTable1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511715905274014E-2"/>
          <c:y val="4.52145132801796E-2"/>
          <c:w val="0.87309681561605479"/>
          <c:h val="0.907096105911289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LatencyTradeoff!$B$3:$B$4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LatencyTradeoff!$B$5:$B$22</c:f>
              <c:numCache>
                <c:formatCode>[h]:mm:ss;@</c:formatCode>
                <c:ptCount val="15"/>
                <c:pt idx="1">
                  <c:v>8.1944444444444452E-3</c:v>
                </c:pt>
                <c:pt idx="2">
                  <c:v>6.5740740740740733E-3</c:v>
                </c:pt>
                <c:pt idx="3">
                  <c:v>8.4143518518518517E-3</c:v>
                </c:pt>
                <c:pt idx="4">
                  <c:v>8.0555555555555554E-3</c:v>
                </c:pt>
                <c:pt idx="6">
                  <c:v>8.6805555555555559E-3</c:v>
                </c:pt>
                <c:pt idx="7">
                  <c:v>6.8865740740740736E-3</c:v>
                </c:pt>
                <c:pt idx="8">
                  <c:v>6.6666666666666671E-3</c:v>
                </c:pt>
                <c:pt idx="9">
                  <c:v>6.1805555555555563E-3</c:v>
                </c:pt>
                <c:pt idx="11">
                  <c:v>9.5486111111111101E-3</c:v>
                </c:pt>
                <c:pt idx="12">
                  <c:v>6.5740740740740733E-3</c:v>
                </c:pt>
                <c:pt idx="13">
                  <c:v>8.5532407407407415E-3</c:v>
                </c:pt>
                <c:pt idx="14">
                  <c:v>7.106481481481481E-3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2-42E2-BF40-E5C66586D93A}"/>
            </c:ext>
          </c:extLst>
        </c:ser>
        <c:ser>
          <c:idx val="1"/>
          <c:order val="1"/>
          <c:tx>
            <c:strRef>
              <c:f>LatencyTradeoff!$C$3:$C$4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LatencyTradeoff!$C$5:$C$22</c:f>
              <c:numCache>
                <c:formatCode>[h]:mm:ss;@</c:formatCode>
                <c:ptCount val="15"/>
                <c:pt idx="1">
                  <c:v>8.6689814814814806E-3</c:v>
                </c:pt>
                <c:pt idx="2">
                  <c:v>7.9166666666666673E-3</c:v>
                </c:pt>
                <c:pt idx="3">
                  <c:v>1.0243055555555556E-2</c:v>
                </c:pt>
                <c:pt idx="4">
                  <c:v>8.3101851851851861E-3</c:v>
                </c:pt>
                <c:pt idx="6">
                  <c:v>7.3379629629629628E-3</c:v>
                </c:pt>
                <c:pt idx="7">
                  <c:v>8.5416666666666679E-3</c:v>
                </c:pt>
                <c:pt idx="8">
                  <c:v>7.3148148148148148E-3</c:v>
                </c:pt>
                <c:pt idx="9">
                  <c:v>7.7314814814814815E-3</c:v>
                </c:pt>
                <c:pt idx="11">
                  <c:v>8.611111111111111E-3</c:v>
                </c:pt>
                <c:pt idx="12">
                  <c:v>7.743055555555556E-3</c:v>
                </c:pt>
                <c:pt idx="13">
                  <c:v>7.5000000000000006E-3</c:v>
                </c:pt>
                <c:pt idx="14">
                  <c:v>8.7615740740740744E-3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2-42E2-BF40-E5C66586D93A}"/>
            </c:ext>
          </c:extLst>
        </c:ser>
        <c:ser>
          <c:idx val="2"/>
          <c:order val="2"/>
          <c:tx>
            <c:strRef>
              <c:f>LatencyTradeoff!$D$3:$D$4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LatencyTradeoff!$D$5:$D$22</c:f>
              <c:numCache>
                <c:formatCode>[h]:mm:ss;@</c:formatCode>
                <c:ptCount val="15"/>
                <c:pt idx="0">
                  <c:v>7.743055555555556E-3</c:v>
                </c:pt>
                <c:pt idx="5">
                  <c:v>1.0277777777777778E-2</c:v>
                </c:pt>
                <c:pt idx="10">
                  <c:v>8.3796296296296292E-3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2-42E2-BF40-E5C66586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767519"/>
        <c:axId val="2083758367"/>
      </c:barChart>
      <c:catAx>
        <c:axId val="208376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58367"/>
        <c:crosses val="autoZero"/>
        <c:auto val="1"/>
        <c:lblAlgn val="ctr"/>
        <c:lblOffset val="100"/>
        <c:noMultiLvlLbl val="0"/>
      </c:catAx>
      <c:valAx>
        <c:axId val="2083758367"/>
        <c:scaling>
          <c:orientation val="minMax"/>
          <c:max val="1.04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27101892557879"/>
          <c:y val="5.2072500371415833E-3"/>
          <c:w val="0.7194769679837586"/>
          <c:h val="6.006021063404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41314634940704"/>
          <c:y val="0.13660688247302422"/>
          <c:w val="0.76206257064582261"/>
          <c:h val="0.758079068241469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'A5-A3'!$A$10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'A5-A3'!$B$10:$E$10</c:f>
              <c:numCache>
                <c:formatCode>[h]:mm:ss;@</c:formatCode>
                <c:ptCount val="4"/>
                <c:pt idx="0">
                  <c:v>0.5144091666666667</c:v>
                </c:pt>
                <c:pt idx="1">
                  <c:v>0.48131217592592596</c:v>
                </c:pt>
                <c:pt idx="2">
                  <c:v>0.47133412037037042</c:v>
                </c:pt>
                <c:pt idx="3">
                  <c:v>0.77563991898148155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2-46F3-8EC6-B3EBDFA9A987}"/>
            </c:ext>
          </c:extLst>
        </c:ser>
        <c:ser>
          <c:idx val="1"/>
          <c:order val="1"/>
          <c:tx>
            <c:strRef>
              <c:f>'A5-A3'!$A$11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'A5-A3'!$B$11:$E$11</c:f>
              <c:numCache>
                <c:formatCode>[h]:mm:ss;@</c:formatCode>
                <c:ptCount val="4"/>
                <c:pt idx="0">
                  <c:v>8.504074074074075E-2</c:v>
                </c:pt>
                <c:pt idx="1">
                  <c:v>6.807666666666666E-2</c:v>
                </c:pt>
                <c:pt idx="2">
                  <c:v>6.0416782407407409E-2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2-46F3-8EC6-B3EBDFA9A987}"/>
            </c:ext>
          </c:extLst>
        </c:ser>
        <c:ser>
          <c:idx val="2"/>
          <c:order val="2"/>
          <c:tx>
            <c:strRef>
              <c:f>'A5-A3'!$A$12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'A5-A3'!$B$12:$E$12</c:f>
              <c:numCache>
                <c:formatCode>[h]:mm:ss;@</c:formatCode>
                <c:ptCount val="4"/>
                <c:pt idx="0">
                  <c:v>6.7361111111111103E-3</c:v>
                </c:pt>
                <c:pt idx="1">
                  <c:v>6.4120370370370364E-3</c:v>
                </c:pt>
                <c:pt idx="2">
                  <c:v>7.1180555555555554E-3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2-46F3-8EC6-B3EBDFA9A987}"/>
            </c:ext>
          </c:extLst>
        </c:ser>
        <c:ser>
          <c:idx val="3"/>
          <c:order val="3"/>
          <c:tx>
            <c:strRef>
              <c:f>'A5-A3'!$A$13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'A5-A3'!$B$13:$E$13</c:f>
              <c:numCache>
                <c:formatCode>[h]:mm:ss;@</c:formatCode>
                <c:ptCount val="4"/>
                <c:pt idx="0">
                  <c:v>0.11105174768518518</c:v>
                </c:pt>
                <c:pt idx="1">
                  <c:v>8.9046134259259266E-2</c:v>
                </c:pt>
                <c:pt idx="2">
                  <c:v>8.6557187500000007E-2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2-46F3-8EC6-B3EBDFA9A987}"/>
            </c:ext>
          </c:extLst>
        </c:ser>
        <c:ser>
          <c:idx val="4"/>
          <c:order val="4"/>
          <c:tx>
            <c:strRef>
              <c:f>'A5-A3'!$A$14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'A5-A3'!$B$14:$E$14</c:f>
              <c:numCache>
                <c:formatCode>[h]:mm:ss;@</c:formatCode>
                <c:ptCount val="4"/>
                <c:pt idx="0">
                  <c:v>6.5000810185185179E-3</c:v>
                </c:pt>
                <c:pt idx="1">
                  <c:v>8.5467592592592583E-4</c:v>
                </c:pt>
                <c:pt idx="2">
                  <c:v>6.4329398148148149E-3</c:v>
                </c:pt>
                <c:pt idx="3">
                  <c:v>0.23304940972222221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2-46F3-8EC6-B3EBDFA9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noMultiLvlLbl val="0"/>
      </c:catAx>
      <c:valAx>
        <c:axId val="142078943"/>
        <c:scaling>
          <c:orientation val="minMax"/>
          <c:max val="1.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Time(hours)</a:t>
                </a:r>
              </a:p>
            </c:rich>
          </c:tx>
          <c:layout>
            <c:manualLayout>
              <c:xMode val="edge"/>
              <c:yMode val="edge"/>
              <c:x val="0.80654501216545016"/>
              <c:y val="0.777745963572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  <c:majorUnit val="0.25"/>
        <c:minorUnit val="4.0000000000000008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758070387187007E-3"/>
          <c:y val="2.5252525252525276E-3"/>
          <c:w val="0.9465293024503324"/>
          <c:h val="9.9569845435987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70</xdr:row>
      <xdr:rowOff>7620</xdr:rowOff>
    </xdr:from>
    <xdr:to>
      <xdr:col>20</xdr:col>
      <xdr:colOff>365760</xdr:colOff>
      <xdr:row>90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92</xdr:row>
      <xdr:rowOff>0</xdr:rowOff>
    </xdr:from>
    <xdr:to>
      <xdr:col>20</xdr:col>
      <xdr:colOff>365760</xdr:colOff>
      <xdr:row>111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20</xdr:col>
      <xdr:colOff>358140</xdr:colOff>
      <xdr:row>132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67</xdr:row>
      <xdr:rowOff>175260</xdr:rowOff>
    </xdr:from>
    <xdr:to>
      <xdr:col>36</xdr:col>
      <xdr:colOff>297180</xdr:colOff>
      <xdr:row>89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92</xdr:row>
      <xdr:rowOff>0</xdr:rowOff>
    </xdr:from>
    <xdr:to>
      <xdr:col>36</xdr:col>
      <xdr:colOff>297180</xdr:colOff>
      <xdr:row>111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113</xdr:row>
      <xdr:rowOff>0</xdr:rowOff>
    </xdr:from>
    <xdr:to>
      <xdr:col>36</xdr:col>
      <xdr:colOff>297180</xdr:colOff>
      <xdr:row>133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2</xdr:row>
      <xdr:rowOff>15240</xdr:rowOff>
    </xdr:from>
    <xdr:to>
      <xdr:col>10</xdr:col>
      <xdr:colOff>7620</xdr:colOff>
      <xdr:row>41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</xdr:colOff>
      <xdr:row>28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8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601980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Queries_ALL_Payload(1024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Queries_ALL_Payload(1024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58.82165208333" createdVersion="6" refreshedVersion="6" minRefreshableVersion="3" recordCount="27">
  <cacheSource type="worksheet">
    <worksheetSource ref="A41:S68" sheet="SymState tradeoff" r:id="rId2"/>
  </cacheSource>
  <cacheFields count="19">
    <cacheField name="Configuration" numFmtId="0">
      <sharedItems count="12">
        <s v="MainKey"/>
        <s v="MainKey+Time"/>
        <s v="MainKey+SecondaryKey"/>
        <s v="MainKey(2M)+Time" u="1"/>
        <s v="MainKey(65K)+SecondaryKey" u="1"/>
        <s v="MainKey(65K)" u="1"/>
        <s v="MainKey(512K)" u="1"/>
        <s v="MainKey(65K)+Time" u="1"/>
        <s v="MainKey(512K)+SecondaryKey" u="1"/>
        <s v="MainKey(2M)+SecondaryKey" u="1"/>
        <s v="MainKey(512K)+Time" u="1"/>
        <s v="MainKey(2M)" u="1"/>
      </sharedItems>
    </cacheField>
    <cacheField name="MainKey_SZ" numFmtId="0">
      <sharedItems count="3">
        <s v="65K"/>
        <s v="512K"/>
        <s v="2M"/>
      </sharedItems>
    </cacheField>
    <cacheField name="FULLMAP_SZ" numFmtId="0">
      <sharedItems containsSemiMixedTypes="0" containsString="0" containsNumber="1" containsInteger="1" minValue="8" maxValue="8192" count="7">
        <n v="8"/>
        <n v="1024"/>
        <n v="2048"/>
        <n v="4096"/>
        <n v="8192"/>
        <n v="64"/>
        <n v="256"/>
      </sharedItems>
    </cacheField>
    <cacheField name="DEVMAP_SZ" numFmtId="0">
      <sharedItems containsSemiMixedTypes="0" containsString="0" containsNumber="1" containsInteger="1" minValue="65536" maxValue="2097152" count="3">
        <n v="65536"/>
        <n v="524288"/>
        <n v="2097152"/>
      </sharedItems>
    </cacheField>
    <cacheField name="JOINMAP_SZ" numFmtId="0">
      <sharedItems containsSemiMixedTypes="0" containsString="0" containsNumber="1" containsInteger="1" minValue="1" maxValue="1024"/>
    </cacheField>
    <cacheField name="TIMEMAP_SZ" numFmtId="0">
      <sharedItems containsSemiMixedTypes="0" containsString="0" containsNumber="1" containsInteger="1" minValue="1" maxValue="1024"/>
    </cacheField>
    <cacheField name="Walltime" numFmtId="165">
      <sharedItems containsSemiMixedTypes="0" containsNonDate="0" containsDate="1" containsString="0" minDate="1899-12-30T00:08:54" maxDate="1899-12-30T00:14:48"/>
    </cacheField>
    <cacheField name="InputData" numFmtId="43">
      <sharedItems containsSemiMixedTypes="0" containsString="0" containsNumber="1" minValue="84511.389103889465" maxValue="84511.389103889465"/>
    </cacheField>
    <cacheField name="InputData+SymAnnot" numFmtId="43">
      <sharedItems containsSemiMixedTypes="0" containsString="0" containsNumber="1" minValue="85077.839715003967" maxValue="97718.623924255371"/>
    </cacheField>
    <cacheField name="PreAgg Sym(time)" numFmtId="165">
      <sharedItems containsSemiMixedTypes="0" containsNonDate="0" containsDate="1" containsString="0" minDate="1899-12-30T00:17:34" maxDate="1899-12-30T00:24:56"/>
    </cacheField>
    <cacheField name="PreAgg Sym(data)" numFmtId="39">
      <sharedItems containsSemiMixedTypes="0" containsString="0" containsNumber="1" minValue="2.1213912963867188" maxValue="2170.285177230835"/>
    </cacheField>
    <cacheField name="Agg Sym(time)" numFmtId="165">
      <sharedItems containsSemiMixedTypes="0" containsNonDate="0" containsDate="1" containsString="0" minDate="1899-12-30T00:00:04" maxDate="1899-12-30T00:00:30"/>
    </cacheField>
    <cacheField name="Agg Sym(data)" numFmtId="2">
      <sharedItems containsSemiMixedTypes="0" containsString="0" containsNumber="1" minValue="0" maxValue="8"/>
    </cacheField>
    <cacheField name="Broadcast Sym(time)" numFmtId="165">
      <sharedItems containsSemiMixedTypes="0" containsNonDate="0" containsDate="1" containsString="0" minDate="1899-12-30T00:04:58" maxDate="1899-12-30T00:07:34"/>
    </cacheField>
    <cacheField name="FilterEvents(time)" numFmtId="165">
      <sharedItems containsSemiMixedTypes="0" containsNonDate="0" containsDate="1" containsString="0" minDate="1899-12-30T00:21:47" maxDate="1899-12-30T00:32:04"/>
    </cacheField>
    <cacheField name="FilterEvents(data)" numFmtId="43">
      <sharedItems containsSemiMixedTypes="0" containsString="0" containsNumber="1" minValue="19.999507904052734" maxValue="5160.5620460510254"/>
    </cacheField>
    <cacheField name="Reducer(time)" numFmtId="165">
      <sharedItems containsSemiMixedTypes="0" containsNonDate="0" containsDate="1" containsString="0" minDate="1899-12-30T00:07:31" maxDate="1899-12-30T00:12:47"/>
    </cacheField>
    <cacheField name="FilterData(%)" numFmtId="2">
      <sharedItems containsSemiMixedTypes="0" containsString="0" containsNumber="1" minValue="2.3664867086100584E-2" maxValue="6.1063509909974023"/>
    </cacheField>
    <cacheField name="FilterDataRatio" numFmtId="2">
      <sharedItems containsSemiMixedTypes="0" containsString="0" containsNumber="1" minValue="16.376392406435539" maxValue="4225.6734270328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558.935909953703" createdVersion="6" refreshedVersion="6" minRefreshableVersion="3" recordCount="27">
  <cacheSource type="worksheet">
    <worksheetSource ref="A41:G68" sheet="Tradeoff" r:id="rId2"/>
  </cacheSource>
  <cacheFields count="9">
    <cacheField name="Configuration" numFmtId="0">
      <sharedItems count="3">
        <s v="MainKey"/>
        <s v="MainKey+Time"/>
        <s v="MainKey+SecondaryKey"/>
      </sharedItems>
    </cacheField>
    <cacheField name="MainKey_SZ" numFmtId="0">
      <sharedItems count="3">
        <s v="65K"/>
        <s v="512K"/>
        <s v="2M"/>
      </sharedItems>
    </cacheField>
    <cacheField name="FULLMAP_SZ" numFmtId="0">
      <sharedItems containsSemiMixedTypes="0" containsString="0" containsNumber="1" containsInteger="1" minValue="8" maxValue="8192" count="7">
        <n v="8"/>
        <n v="1024"/>
        <n v="2048"/>
        <n v="4096"/>
        <n v="8192"/>
        <n v="64"/>
        <n v="256"/>
      </sharedItems>
    </cacheField>
    <cacheField name="DEVMAP_SZ" numFmtId="0">
      <sharedItems containsSemiMixedTypes="0" containsString="0" containsNumber="1" containsInteger="1" minValue="65536" maxValue="2097152"/>
    </cacheField>
    <cacheField name="JOINMAP_SZ" numFmtId="0">
      <sharedItems containsSemiMixedTypes="0" containsString="0" containsNumber="1" containsInteger="1" minValue="1" maxValue="1024"/>
    </cacheField>
    <cacheField name="TIMEMAP_SZ" numFmtId="0">
      <sharedItems containsSemiMixedTypes="0" containsString="0" containsNumber="1" containsInteger="1" minValue="1" maxValue="1024"/>
    </cacheField>
    <cacheField name="Walltime" numFmtId="165">
      <sharedItems containsSemiMixedTypes="0" containsNonDate="0" containsDate="1" containsString="0" minDate="1899-12-30T00:08:54" maxDate="1899-12-30T00:14:48" count="25">
        <d v="1899-12-30T00:11:09"/>
        <d v="1899-12-30T00:11:48"/>
        <d v="1899-12-30T00:09:28"/>
        <d v="1899-12-30T00:12:07"/>
        <d v="1899-12-30T00:11:36"/>
        <d v="1899-12-30T00:12:29"/>
        <d v="1899-12-30T00:11:24"/>
        <d v="1899-12-30T00:14:45"/>
        <d v="1899-12-30T00:11:58"/>
        <d v="1899-12-30T00:14:48"/>
        <d v="1899-12-30T00:12:30"/>
        <d v="1899-12-30T00:09:55"/>
        <d v="1899-12-30T00:09:36"/>
        <d v="1899-12-30T00:08:54"/>
        <d v="1899-12-30T00:10:34"/>
        <d v="1899-12-30T00:12:18"/>
        <d v="1899-12-30T00:10:32"/>
        <d v="1899-12-30T00:11:08"/>
        <d v="1899-12-30T00:12:04"/>
        <d v="1899-12-30T00:13:45"/>
        <d v="1899-12-30T00:12:19"/>
        <d v="1899-12-30T00:10:14"/>
        <d v="1899-12-30T00:12:24"/>
        <d v="1899-12-30T00:10:48"/>
        <d v="1899-12-30T00:12:37"/>
      </sharedItems>
      <fieldGroup par="8" base="6">
        <rangePr groupBy="seconds" startDate="1899-12-30T00:08:54" endDate="1899-12-30T00:14:4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" numFmtId="0" databaseField="0">
      <fieldGroup base="6">
        <rangePr groupBy="minutes" startDate="1899-12-30T00:08:54" endDate="1899-12-30T00:14:4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6">
        <rangePr groupBy="hours" startDate="1899-12-30T00:08:54" endDate="1899-12-30T00:14:4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n v="1"/>
    <n v="1"/>
    <d v="1899-12-30T00:11:09"/>
    <n v="84511.389103889465"/>
    <n v="85077.839715003967"/>
    <d v="1899-12-30T00:17:41"/>
    <n v="2.1213912963867188"/>
    <d v="1899-12-30T00:00:08"/>
    <n v="0"/>
    <d v="1899-12-30T00:07:22"/>
    <d v="1899-12-30T00:27:40"/>
    <n v="5160.5620460510254"/>
    <d v="1899-12-30T00:12:24"/>
    <n v="6.1063509909974023"/>
    <n v="16.376392406435539"/>
  </r>
  <r>
    <x v="1"/>
    <x v="0"/>
    <x v="1"/>
    <x v="0"/>
    <n v="1"/>
    <n v="128"/>
    <d v="1899-12-30T00:11:48"/>
    <n v="84511.389103889465"/>
    <n v="85077.839715003967"/>
    <d v="1899-12-30T00:20:50"/>
    <n v="271.28737449645996"/>
    <d v="1899-12-30T00:00:06"/>
    <n v="1"/>
    <d v="1899-12-30T00:06:58"/>
    <d v="1899-12-30T00:27:29"/>
    <n v="37.712496757507324"/>
    <d v="1899-12-30T00:10:27"/>
    <n v="4.4624159130963431E-2"/>
    <n v="2240.9385845572797"/>
  </r>
  <r>
    <x v="1"/>
    <x v="0"/>
    <x v="2"/>
    <x v="0"/>
    <n v="1"/>
    <n v="256"/>
    <d v="1899-12-30T00:09:28"/>
    <n v="84511.389103889465"/>
    <n v="85077.839715003967"/>
    <d v="1899-12-30T00:18:49"/>
    <n v="542.57277488708496"/>
    <d v="1899-12-30T00:00:05"/>
    <n v="2"/>
    <d v="1899-12-30T00:06:00"/>
    <d v="1899-12-30T00:22:49"/>
    <n v="35.460676193237305"/>
    <d v="1899-12-30T00:09:46"/>
    <n v="4.1959641853295843E-2"/>
    <n v="2383.2424583039001"/>
  </r>
  <r>
    <x v="1"/>
    <x v="0"/>
    <x v="3"/>
    <x v="0"/>
    <n v="1"/>
    <n v="512"/>
    <d v="1899-12-30T00:12:07"/>
    <n v="84511.389103889465"/>
    <n v="85077.839715003967"/>
    <d v="1899-12-30T00:19:13"/>
    <n v="1085.143575668335"/>
    <d v="1899-12-30T00:00:08"/>
    <n v="4"/>
    <d v="1899-12-30T00:07:09"/>
    <d v="1899-12-30T00:21:47"/>
    <n v="31.057791709899902"/>
    <d v="1899-12-30T00:09:50"/>
    <n v="3.6749829862245786E-2"/>
    <n v="2721.101032980102"/>
  </r>
  <r>
    <x v="1"/>
    <x v="0"/>
    <x v="4"/>
    <x v="0"/>
    <n v="1"/>
    <n v="1024"/>
    <d v="1899-12-30T00:11:36"/>
    <n v="84511.389103889465"/>
    <n v="85077.839715003967"/>
    <d v="1899-12-30T00:18:35"/>
    <n v="2170.285177230835"/>
    <d v="1899-12-30T00:00:24"/>
    <n v="8"/>
    <d v="1899-12-30T00:05:35"/>
    <d v="1899-12-30T00:22:01"/>
    <n v="25.531716346740723"/>
    <d v="1899-12-30T00:08:26"/>
    <n v="3.0210977026249919E-2"/>
    <n v="3310.0551469458046"/>
  </r>
  <r>
    <x v="2"/>
    <x v="0"/>
    <x v="1"/>
    <x v="0"/>
    <n v="128"/>
    <n v="1"/>
    <d v="1899-12-30T00:12:29"/>
    <n v="84511.389103889465"/>
    <n v="97718.623924255371"/>
    <d v="1899-12-30T00:23:17"/>
    <n v="180.71308135986328"/>
    <d v="1899-12-30T00:00:06"/>
    <n v="1"/>
    <d v="1899-12-30T00:07:00"/>
    <d v="1899-12-30T00:32:04"/>
    <n v="4220.0609912872314"/>
    <d v="1899-12-30T00:11:59"/>
    <n v="4.9934819863149214"/>
    <n v="20.026106086706399"/>
  </r>
  <r>
    <x v="2"/>
    <x v="0"/>
    <x v="2"/>
    <x v="0"/>
    <n v="256"/>
    <n v="1"/>
    <d v="1899-12-30T00:11:24"/>
    <n v="84511.389103889465"/>
    <n v="97718.623924255371"/>
    <d v="1899-12-30T00:23:00"/>
    <n v="360.71308135986328"/>
    <d v="1899-12-30T00:00:10"/>
    <n v="2"/>
    <d v="1899-12-30T00:06:41"/>
    <d v="1899-12-30T00:30:28"/>
    <n v="4002.5531978607178"/>
    <d v="1899-12-30T00:12:47"/>
    <n v="4.7361110026725477"/>
    <n v="21.114369984903401"/>
  </r>
  <r>
    <x v="2"/>
    <x v="0"/>
    <x v="3"/>
    <x v="0"/>
    <n v="512"/>
    <n v="1"/>
    <d v="1899-12-30T00:14:45"/>
    <n v="84511.389103889465"/>
    <n v="97718.623924255371"/>
    <d v="1899-12-30T00:24:11"/>
    <n v="720.71308135986328"/>
    <d v="1899-12-30T00:00:14"/>
    <n v="4"/>
    <d v="1899-12-30T00:05:55"/>
    <d v="1899-12-30T00:28:56"/>
    <n v="3885.4930458068848"/>
    <d v="1899-12-30T00:11:36"/>
    <n v="4.5975969475906568"/>
    <n v="21.750492950976142"/>
  </r>
  <r>
    <x v="2"/>
    <x v="0"/>
    <x v="4"/>
    <x v="0"/>
    <n v="1024"/>
    <n v="1"/>
    <d v="1899-12-30T00:11:58"/>
    <n v="84511.389103889465"/>
    <n v="97718.623924255371"/>
    <d v="1899-12-30T00:22:42"/>
    <n v="1440.7130813598633"/>
    <d v="1899-12-30T00:00:16"/>
    <n v="8"/>
    <d v="1899-12-30T00:06:29"/>
    <d v="1899-12-30T00:29:26"/>
    <n v="3751.5425291061401"/>
    <d v="1899-12-30T00:10:38"/>
    <n v="4.4390969890394132"/>
    <n v="22.527104104035185"/>
  </r>
  <r>
    <x v="0"/>
    <x v="1"/>
    <x v="5"/>
    <x v="1"/>
    <n v="1"/>
    <n v="1"/>
    <d v="1899-12-30T00:14:48"/>
    <n v="84511.389103889465"/>
    <n v="85077.839715003967"/>
    <d v="1899-12-30T00:18:48"/>
    <n v="16.887016296386719"/>
    <d v="1899-12-30T00:00:08"/>
    <n v="0.1"/>
    <d v="1899-12-30T00:07:04"/>
    <d v="1899-12-30T00:25:33"/>
    <n v="62.425055503845215"/>
    <d v="1899-12-30T00:11:16"/>
    <n v="7.3865849521306981E-2"/>
    <n v="1353.8055901077059"/>
  </r>
  <r>
    <x v="1"/>
    <x v="1"/>
    <x v="1"/>
    <x v="1"/>
    <n v="1"/>
    <n v="16"/>
    <d v="1899-12-30T00:12:30"/>
    <n v="84511.389103889465"/>
    <n v="85077.839715003967"/>
    <d v="1899-12-30T00:20:48"/>
    <n v="270.16264915466309"/>
    <d v="1899-12-30T00:00:21"/>
    <n v="1"/>
    <d v="1899-12-30T00:06:24"/>
    <d v="1899-12-30T00:23:56"/>
    <n v="30.328051567077637"/>
    <d v="1899-12-30T00:11:20"/>
    <n v="3.5886348442096365E-2"/>
    <n v="2786.5749607083267"/>
  </r>
  <r>
    <x v="1"/>
    <x v="1"/>
    <x v="2"/>
    <x v="1"/>
    <n v="1"/>
    <n v="32"/>
    <d v="1899-12-30T00:09:55"/>
    <n v="84511.389103889465"/>
    <n v="85077.839715003967"/>
    <d v="1899-12-30T00:20:41"/>
    <n v="540.32332420349121"/>
    <d v="1899-12-30T00:00:07"/>
    <n v="2"/>
    <d v="1899-12-30T00:05:27"/>
    <d v="1899-12-30T00:21:54"/>
    <n v="27.173450469970703"/>
    <d v="1899-12-30T00:09:01"/>
    <n v="3.2153595814839231E-2"/>
    <n v="3110.0720608625961"/>
  </r>
  <r>
    <x v="1"/>
    <x v="1"/>
    <x v="3"/>
    <x v="1"/>
    <n v="1"/>
    <n v="64"/>
    <d v="1899-12-30T00:09:36"/>
    <n v="84511.389103889465"/>
    <n v="85077.839715003967"/>
    <d v="1899-12-30T00:18:42"/>
    <n v="1080.6446743011475"/>
    <d v="1899-12-30T00:00:07"/>
    <n v="4"/>
    <d v="1899-12-30T00:06:15"/>
    <d v="1899-12-30T00:21:50"/>
    <n v="23.4619140625"/>
    <d v="1899-12-30T00:07:54"/>
    <n v="2.7761836968101868E-2"/>
    <n v="3602.06711518763"/>
  </r>
  <r>
    <x v="1"/>
    <x v="1"/>
    <x v="4"/>
    <x v="1"/>
    <n v="1"/>
    <n v="128"/>
    <d v="1899-12-30T00:08:54"/>
    <n v="84511.389103889465"/>
    <n v="85077.839715003967"/>
    <d v="1899-12-30T00:17:34"/>
    <n v="2161.28737449646"/>
    <d v="1899-12-30T00:00:16"/>
    <n v="8"/>
    <d v="1899-12-30T00:05:36"/>
    <d v="1899-12-30T00:22:09"/>
    <n v="19.999507904052734"/>
    <d v="1899-12-30T00:07:31"/>
    <n v="2.3664867086100584E-2"/>
    <n v="4225.6734270328689"/>
  </r>
  <r>
    <x v="2"/>
    <x v="1"/>
    <x v="1"/>
    <x v="1"/>
    <n v="16"/>
    <n v="1"/>
    <d v="1899-12-30T00:10:34"/>
    <n v="84511.389103889465"/>
    <n v="97718.623924255371"/>
    <d v="1899-12-30T00:23:14"/>
    <n v="185.63495635986328"/>
    <d v="1899-12-30T00:00:04"/>
    <n v="1"/>
    <d v="1899-12-30T00:07:34"/>
    <d v="1899-12-30T00:29:29"/>
    <n v="50.819143295288086"/>
    <d v="1899-12-30T00:09:22"/>
    <n v="6.0132893133275023E-2"/>
    <n v="1662.9833488697418"/>
  </r>
  <r>
    <x v="2"/>
    <x v="1"/>
    <x v="2"/>
    <x v="1"/>
    <n v="32"/>
    <n v="1"/>
    <d v="1899-12-30T00:12:18"/>
    <n v="84511.389103889465"/>
    <n v="97718.623924255371"/>
    <d v="1899-12-30T00:23:28"/>
    <n v="365.63495635986328"/>
    <d v="1899-12-30T00:00:08"/>
    <n v="2"/>
    <d v="1899-12-30T00:06:45"/>
    <d v="1899-12-30T00:31:38"/>
    <n v="41.992179870605469"/>
    <d v="1899-12-30T00:09:58"/>
    <n v="4.9688190332529823E-2"/>
    <n v="2012.5506550101118"/>
  </r>
  <r>
    <x v="2"/>
    <x v="1"/>
    <x v="3"/>
    <x v="1"/>
    <n v="64"/>
    <n v="1"/>
    <d v="1899-12-30T00:10:32"/>
    <n v="84511.389103889465"/>
    <n v="97718.623924255371"/>
    <d v="1899-12-30T00:22:12"/>
    <n v="725.63495635986328"/>
    <d v="1899-12-30T00:00:09"/>
    <n v="4"/>
    <d v="1899-12-30T00:06:13"/>
    <d v="1899-12-30T00:29:45"/>
    <n v="37.425771713256836"/>
    <d v="1899-12-30T00:07:36"/>
    <n v="4.4284885280076874E-2"/>
    <n v="2258.1067867186853"/>
  </r>
  <r>
    <x v="2"/>
    <x v="1"/>
    <x v="4"/>
    <x v="1"/>
    <n v="128"/>
    <n v="1"/>
    <d v="1899-12-30T00:11:08"/>
    <n v="84511.389103889465"/>
    <n v="97718.623924255371"/>
    <d v="1899-12-30T00:21:56"/>
    <n v="1445.6349563598633"/>
    <d v="1899-12-30T00:00:14"/>
    <n v="8"/>
    <d v="1899-12-30T00:05:33"/>
    <d v="1899-12-30T00:27:16"/>
    <n v="32.986869812011719"/>
    <d v="1899-12-30T00:08:54"/>
    <n v="3.9032454870030722E-2"/>
    <n v="2561.9705532992339"/>
  </r>
  <r>
    <x v="0"/>
    <x v="2"/>
    <x v="6"/>
    <x v="2"/>
    <n v="1"/>
    <n v="1"/>
    <d v="1899-12-30T00:12:04"/>
    <n v="84511.389103889465"/>
    <n v="85077.839715003967"/>
    <d v="1899-12-30T00:18:10"/>
    <n v="67.512016296386719"/>
    <d v="1899-12-30T00:00:30"/>
    <n v="0.3"/>
    <d v="1899-12-30T00:05:19"/>
    <d v="1899-12-30T00:23:37"/>
    <n v="45.310124397277832"/>
    <d v="1899-12-30T00:09:42"/>
    <n v="5.3614222742899544E-2"/>
    <n v="1865.1767177440543"/>
  </r>
  <r>
    <x v="1"/>
    <x v="2"/>
    <x v="1"/>
    <x v="2"/>
    <n v="1"/>
    <n v="4"/>
    <d v="1899-12-30T00:13:45"/>
    <n v="84511.389103889465"/>
    <n v="85077.839715003967"/>
    <d v="1899-12-30T00:21:03"/>
    <n v="270.04214286804199"/>
    <d v="1899-12-30T00:00:06"/>
    <n v="1"/>
    <d v="1899-12-30T00:05:43"/>
    <d v="1899-12-30T00:23:56"/>
    <n v="34.80946159362793"/>
    <d v="1899-12-30T00:09:55"/>
    <n v="4.1189077546503014E-2"/>
    <n v="2427.8281029017626"/>
  </r>
  <r>
    <x v="1"/>
    <x v="2"/>
    <x v="2"/>
    <x v="2"/>
    <n v="1"/>
    <n v="8"/>
    <d v="1899-12-30T00:09:28"/>
    <n v="84511.389103889465"/>
    <n v="85077.839715003967"/>
    <d v="1899-12-30T00:19:41"/>
    <n v="540.08231163024902"/>
    <d v="1899-12-30T00:00:09"/>
    <n v="2"/>
    <d v="1899-12-30T00:06:13"/>
    <d v="1899-12-30T00:23:26"/>
    <n v="29.575642585754395"/>
    <d v="1899-12-30T00:09:06"/>
    <n v="3.4996043609456226E-2"/>
    <n v="2857.4658643121347"/>
  </r>
  <r>
    <x v="1"/>
    <x v="2"/>
    <x v="3"/>
    <x v="2"/>
    <n v="1"/>
    <n v="16"/>
    <d v="1899-12-30T00:12:19"/>
    <n v="84511.389103889465"/>
    <n v="85077.839715003967"/>
    <d v="1899-12-30T00:19:01"/>
    <n v="1080.1626491546631"/>
    <d v="1899-12-30T00:00:16"/>
    <n v="4"/>
    <d v="1899-12-30T00:05:28"/>
    <d v="1899-12-30T00:23:07"/>
    <n v="24.707845687866211"/>
    <d v="1899-12-30T00:08:48"/>
    <n v="2.9236113558011652E-2"/>
    <n v="3420.4272671733661"/>
  </r>
  <r>
    <x v="1"/>
    <x v="2"/>
    <x v="4"/>
    <x v="2"/>
    <n v="1"/>
    <n v="32"/>
    <d v="1899-12-30T00:10:14"/>
    <n v="84511.389103889465"/>
    <n v="85077.839715003967"/>
    <d v="1899-12-30T00:19:15"/>
    <n v="2160.3233242034912"/>
    <d v="1899-12-30T00:00:21"/>
    <n v="8"/>
    <d v="1899-12-30T00:04:58"/>
    <d v="1899-12-30T00:23:06"/>
    <n v="22.987637519836426"/>
    <d v="1899-12-30T00:08:13"/>
    <n v="2.7200638592720122E-2"/>
    <n v="3676.3842752854939"/>
  </r>
  <r>
    <x v="2"/>
    <x v="2"/>
    <x v="1"/>
    <x v="2"/>
    <n v="4"/>
    <n v="1"/>
    <d v="1899-12-30T00:12:24"/>
    <n v="84511.389103889465"/>
    <n v="97718.623924255371"/>
    <d v="1899-12-30T00:24:56"/>
    <n v="202.50995635986328"/>
    <d v="1899-12-30T00:00:08"/>
    <n v="1"/>
    <d v="1899-12-30T00:05:17"/>
    <d v="1899-12-30T00:27:34"/>
    <n v="43.995394706726074"/>
    <d v="1899-12-30T00:08:26"/>
    <n v="5.2058539296570706E-2"/>
    <n v="1920.9144426875491"/>
  </r>
  <r>
    <x v="2"/>
    <x v="2"/>
    <x v="2"/>
    <x v="2"/>
    <n v="8"/>
    <n v="1"/>
    <d v="1899-12-30T00:11:09"/>
    <n v="84511.389103889465"/>
    <n v="97718.623924255371"/>
    <d v="1899-12-30T00:22:33"/>
    <n v="382.50995635986328"/>
    <d v="1899-12-30T00:00:10"/>
    <n v="2"/>
    <d v="1899-12-30T00:06:02"/>
    <d v="1899-12-30T00:27:26"/>
    <n v="39.529181480407715"/>
    <d v="1899-12-30T00:09:49"/>
    <n v="4.6773792147487565E-2"/>
    <n v="2137.9493816682439"/>
  </r>
  <r>
    <x v="2"/>
    <x v="2"/>
    <x v="3"/>
    <x v="2"/>
    <n v="16"/>
    <n v="1"/>
    <d v="1899-12-30T00:10:48"/>
    <n v="84511.389103889465"/>
    <n v="97718.623924255371"/>
    <d v="1899-12-30T00:22:41"/>
    <n v="742.50995635986328"/>
    <d v="1899-12-30T00:00:07"/>
    <n v="4"/>
    <d v="1899-12-30T00:05:45"/>
    <d v="1899-12-30T00:27:14"/>
    <n v="32.653670310974121"/>
    <d v="1899-12-30T00:08:15"/>
    <n v="3.8638189073940218E-2"/>
    <n v="2588.1130145264924"/>
  </r>
  <r>
    <x v="2"/>
    <x v="2"/>
    <x v="4"/>
    <x v="2"/>
    <n v="32"/>
    <n v="1"/>
    <d v="1899-12-30T00:12:37"/>
    <n v="84511.389103889465"/>
    <n v="97718.623924255371"/>
    <d v="1899-12-30T00:23:08"/>
    <n v="1462.5099563598633"/>
    <d v="1899-12-30T00:00:13"/>
    <n v="8"/>
    <d v="1899-12-30T00:06:16"/>
    <d v="1899-12-30T00:29:50"/>
    <n v="24.853180885314941"/>
    <d v="1899-12-30T00:07:39"/>
    <n v="2.9408084695854472E-2"/>
    <n v="3400.42546239322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65536"/>
    <n v="1"/>
    <n v="1"/>
    <x v="0"/>
  </r>
  <r>
    <x v="1"/>
    <x v="0"/>
    <x v="1"/>
    <n v="65536"/>
    <n v="1"/>
    <n v="128"/>
    <x v="1"/>
  </r>
  <r>
    <x v="1"/>
    <x v="0"/>
    <x v="2"/>
    <n v="65536"/>
    <n v="1"/>
    <n v="256"/>
    <x v="2"/>
  </r>
  <r>
    <x v="1"/>
    <x v="0"/>
    <x v="3"/>
    <n v="65536"/>
    <n v="1"/>
    <n v="512"/>
    <x v="3"/>
  </r>
  <r>
    <x v="1"/>
    <x v="0"/>
    <x v="4"/>
    <n v="65536"/>
    <n v="1"/>
    <n v="1024"/>
    <x v="4"/>
  </r>
  <r>
    <x v="2"/>
    <x v="0"/>
    <x v="1"/>
    <n v="65536"/>
    <n v="128"/>
    <n v="1"/>
    <x v="5"/>
  </r>
  <r>
    <x v="2"/>
    <x v="0"/>
    <x v="2"/>
    <n v="65536"/>
    <n v="256"/>
    <n v="1"/>
    <x v="6"/>
  </r>
  <r>
    <x v="2"/>
    <x v="0"/>
    <x v="3"/>
    <n v="65536"/>
    <n v="512"/>
    <n v="1"/>
    <x v="7"/>
  </r>
  <r>
    <x v="2"/>
    <x v="0"/>
    <x v="4"/>
    <n v="65536"/>
    <n v="1024"/>
    <n v="1"/>
    <x v="8"/>
  </r>
  <r>
    <x v="0"/>
    <x v="1"/>
    <x v="5"/>
    <n v="524288"/>
    <n v="1"/>
    <n v="1"/>
    <x v="9"/>
  </r>
  <r>
    <x v="1"/>
    <x v="1"/>
    <x v="1"/>
    <n v="524288"/>
    <n v="1"/>
    <n v="16"/>
    <x v="10"/>
  </r>
  <r>
    <x v="1"/>
    <x v="1"/>
    <x v="2"/>
    <n v="524288"/>
    <n v="1"/>
    <n v="32"/>
    <x v="11"/>
  </r>
  <r>
    <x v="1"/>
    <x v="1"/>
    <x v="3"/>
    <n v="524288"/>
    <n v="1"/>
    <n v="64"/>
    <x v="12"/>
  </r>
  <r>
    <x v="1"/>
    <x v="1"/>
    <x v="4"/>
    <n v="524288"/>
    <n v="1"/>
    <n v="128"/>
    <x v="13"/>
  </r>
  <r>
    <x v="2"/>
    <x v="1"/>
    <x v="1"/>
    <n v="524288"/>
    <n v="16"/>
    <n v="1"/>
    <x v="14"/>
  </r>
  <r>
    <x v="2"/>
    <x v="1"/>
    <x v="2"/>
    <n v="524288"/>
    <n v="32"/>
    <n v="1"/>
    <x v="15"/>
  </r>
  <r>
    <x v="2"/>
    <x v="1"/>
    <x v="3"/>
    <n v="524288"/>
    <n v="64"/>
    <n v="1"/>
    <x v="16"/>
  </r>
  <r>
    <x v="2"/>
    <x v="1"/>
    <x v="4"/>
    <n v="524288"/>
    <n v="128"/>
    <n v="1"/>
    <x v="17"/>
  </r>
  <r>
    <x v="0"/>
    <x v="2"/>
    <x v="6"/>
    <n v="2097152"/>
    <n v="1"/>
    <n v="1"/>
    <x v="18"/>
  </r>
  <r>
    <x v="1"/>
    <x v="2"/>
    <x v="1"/>
    <n v="2097152"/>
    <n v="1"/>
    <n v="4"/>
    <x v="19"/>
  </r>
  <r>
    <x v="1"/>
    <x v="2"/>
    <x v="2"/>
    <n v="2097152"/>
    <n v="1"/>
    <n v="8"/>
    <x v="2"/>
  </r>
  <r>
    <x v="1"/>
    <x v="2"/>
    <x v="3"/>
    <n v="2097152"/>
    <n v="1"/>
    <n v="16"/>
    <x v="20"/>
  </r>
  <r>
    <x v="1"/>
    <x v="2"/>
    <x v="4"/>
    <n v="2097152"/>
    <n v="1"/>
    <n v="32"/>
    <x v="21"/>
  </r>
  <r>
    <x v="2"/>
    <x v="2"/>
    <x v="1"/>
    <n v="2097152"/>
    <n v="4"/>
    <n v="1"/>
    <x v="22"/>
  </r>
  <r>
    <x v="2"/>
    <x v="2"/>
    <x v="2"/>
    <n v="2097152"/>
    <n v="8"/>
    <n v="1"/>
    <x v="0"/>
  </r>
  <r>
    <x v="2"/>
    <x v="2"/>
    <x v="3"/>
    <n v="2097152"/>
    <n v="16"/>
    <n v="1"/>
    <x v="23"/>
  </r>
  <r>
    <x v="2"/>
    <x v="2"/>
    <x v="4"/>
    <n v="2097152"/>
    <n v="32"/>
    <n v="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D22" firstHeaderRow="1" firstDataRow="2" firstDataCol="1"/>
  <pivotFields count="19">
    <pivotField axis="axisCol" showAll="0" sortType="descending">
      <items count="13">
        <item x="1"/>
        <item x="2"/>
        <item m="1" x="7"/>
        <item m="1" x="4"/>
        <item m="1" x="5"/>
        <item m="1" x="10"/>
        <item m="1" x="8"/>
        <item m="1" x="6"/>
        <item m="1" x="3"/>
        <item m="1" x="9"/>
        <item m="1" x="11"/>
        <item x="0"/>
        <item t="default"/>
      </items>
    </pivotField>
    <pivotField name="MainKey Granularity" axis="axisRow" showAll="0" sortType="descending" defaultSubtotal="0">
      <items count="3">
        <item x="0"/>
        <item x="1"/>
        <item x="2"/>
      </items>
    </pivotField>
    <pivotField name="Filter Size(KB)" axis="axisRow" showAll="0" defaultSubtotal="0">
      <items count="7">
        <item x="0"/>
        <item x="5"/>
        <item x="6"/>
        <item x="1"/>
        <item x="2"/>
        <item x="3"/>
        <item x="4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numFmtId="165" showAll="0"/>
    <pivotField numFmtId="43" showAll="0"/>
    <pivotField numFmtId="43" showAll="0"/>
    <pivotField numFmtId="165" showAll="0"/>
    <pivotField numFmtId="39" showAll="0"/>
    <pivotField numFmtId="165" showAll="0"/>
    <pivotField numFmtId="2" showAll="0"/>
    <pivotField numFmtId="165" showAll="0"/>
    <pivotField numFmtId="165" showAll="0"/>
    <pivotField numFmtId="43" showAll="0"/>
    <pivotField numFmtId="165" showAll="0"/>
    <pivotField numFmtId="2" showAll="0"/>
    <pivotField dataField="1" numFmtId="2" showAll="0"/>
  </pivotFields>
  <rowFields count="2">
    <field x="1"/>
    <field x="2"/>
  </rowFields>
  <rowItems count="18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</rowItems>
  <colFields count="1">
    <field x="0"/>
  </colFields>
  <colItems count="3">
    <i>
      <x/>
    </i>
    <i>
      <x v="1"/>
    </i>
    <i>
      <x v="11"/>
    </i>
  </colItems>
  <dataFields count="1">
    <dataField name="Data Reduction" fld="18" baseField="1" baseItem="0"/>
  </dataFields>
  <chartFormats count="3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22" firstHeaderRow="1" firstDataRow="2" firstDataCol="1"/>
  <pivotFields count="9">
    <pivotField axis="axisCol" showAll="0" sortType="descending">
      <items count="4">
        <item x="1"/>
        <item x="2"/>
        <item x="0"/>
        <item t="default"/>
      </items>
    </pivotField>
    <pivotField axis="axisRow" showAll="0" sortType="descending" defaultSubtotal="0">
      <items count="3">
        <item x="0"/>
        <item x="1"/>
        <item x="2"/>
      </items>
    </pivotField>
    <pivotField axis="axisRow" showAll="0">
      <items count="8">
        <item x="0"/>
        <item x="5"/>
        <item x="6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6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1"/>
    <field x="2"/>
  </rowFields>
  <rowItems count="18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</rowItems>
  <colFields count="1">
    <field x="0"/>
  </colFields>
  <colItems count="3">
    <i>
      <x/>
    </i>
    <i>
      <x v="1"/>
    </i>
    <i>
      <x v="2"/>
    </i>
  </colItems>
  <dataFields count="1">
    <dataField name="Sum of Walltime" fld="6" baseField="1" baseItem="0" numFmtId="164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3"/>
  <sheetViews>
    <sheetView topLeftCell="G84" workbookViewId="0">
      <selection activeCell="Z113" sqref="Z113"/>
    </sheetView>
  </sheetViews>
  <sheetFormatPr defaultRowHeight="14.4" x14ac:dyDescent="0.3"/>
  <cols>
    <col min="8" max="8" width="10.5546875" bestFit="1" customWidth="1"/>
    <col min="12" max="12" width="15.88671875" customWidth="1"/>
    <col min="13" max="13" width="10.109375" style="6" customWidth="1"/>
    <col min="14" max="14" width="10.109375" customWidth="1"/>
    <col min="16" max="16" width="17.109375" customWidth="1"/>
    <col min="19" max="19" width="8.88671875" style="6"/>
    <col min="20" max="20" width="10" bestFit="1" customWidth="1"/>
    <col min="23" max="23" width="11.21875" customWidth="1"/>
    <col min="24" max="24" width="10.77734375" customWidth="1"/>
    <col min="25" max="25" width="10.88671875" customWidth="1"/>
    <col min="27" max="27" width="11.33203125" style="6" customWidth="1"/>
    <col min="29" max="29" width="10" bestFit="1" customWidth="1"/>
    <col min="31" max="31" width="11.21875" style="6" customWidth="1"/>
    <col min="39" max="39" width="8.88671875" style="6"/>
    <col min="43" max="43" width="8.88671875" style="6"/>
    <col min="44" max="44" width="12" bestFit="1" customWidth="1"/>
    <col min="47" max="47" width="8.88671875" style="6"/>
    <col min="51" max="51" width="8.88671875" style="6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69" x14ac:dyDescent="0.3">
      <c r="A2" t="s">
        <v>0</v>
      </c>
      <c r="B2">
        <v>5</v>
      </c>
      <c r="C2" t="s">
        <v>1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4" si="0">M$2/M2</f>
        <v>1</v>
      </c>
      <c r="J2" s="7">
        <f t="shared" si="0"/>
        <v>1</v>
      </c>
      <c r="L2" s="5">
        <f>AR2</f>
        <v>232337682344</v>
      </c>
      <c r="M2" s="6">
        <v>6.5107453703703702E-2</v>
      </c>
      <c r="N2" s="1">
        <v>5.8751388888888889E-3</v>
      </c>
      <c r="P2" s="5">
        <v>259922090814</v>
      </c>
      <c r="Q2">
        <v>232401583126</v>
      </c>
      <c r="R2" t="s">
        <v>2</v>
      </c>
      <c r="S2" s="6">
        <v>4.2016493055555555E-2</v>
      </c>
      <c r="T2">
        <v>27583132195</v>
      </c>
      <c r="U2">
        <v>232337682344</v>
      </c>
      <c r="AP2" t="s">
        <v>3</v>
      </c>
      <c r="AQ2" s="6">
        <v>2.2873993055555555E-2</v>
      </c>
      <c r="AR2">
        <v>232337682344</v>
      </c>
      <c r="AS2">
        <v>63876824</v>
      </c>
      <c r="AT2" t="s">
        <v>4</v>
      </c>
      <c r="AU2" s="6">
        <v>2.1696759259259258E-4</v>
      </c>
      <c r="AV2">
        <v>1276275</v>
      </c>
      <c r="AW2">
        <v>23958</v>
      </c>
      <c r="BF2" t="s">
        <v>5</v>
      </c>
      <c r="BG2" s="1">
        <v>0</v>
      </c>
      <c r="BH2">
        <v>3772689199</v>
      </c>
      <c r="BI2">
        <v>232339130999</v>
      </c>
      <c r="BJ2" t="s">
        <v>6</v>
      </c>
      <c r="BK2" s="2">
        <v>0</v>
      </c>
      <c r="BL2">
        <v>7339421539</v>
      </c>
      <c r="BM2">
        <v>0</v>
      </c>
      <c r="BN2" t="s">
        <v>7</v>
      </c>
      <c r="BO2" s="1">
        <v>0</v>
      </c>
      <c r="BP2">
        <v>248809980076</v>
      </c>
      <c r="BQ2">
        <v>62452127</v>
      </c>
    </row>
    <row r="3" spans="1:69" x14ac:dyDescent="0.3">
      <c r="A3" t="s">
        <v>0</v>
      </c>
      <c r="B3">
        <v>5</v>
      </c>
      <c r="C3" t="s">
        <v>1</v>
      </c>
      <c r="D3">
        <v>10</v>
      </c>
      <c r="E3">
        <v>524288</v>
      </c>
      <c r="F3">
        <v>1</v>
      </c>
      <c r="G3">
        <v>1</v>
      </c>
      <c r="H3" s="7">
        <f t="shared" ref="H3:H4" si="1">L$2/L3</f>
        <v>1432.4041342009973</v>
      </c>
      <c r="I3" s="7">
        <f t="shared" si="0"/>
        <v>1.6383436352034169</v>
      </c>
      <c r="J3" s="7">
        <f t="shared" si="0"/>
        <v>1.7806074127081006</v>
      </c>
      <c r="L3" s="5">
        <f t="shared" ref="L3:L35" si="2">AR3</f>
        <v>162201209</v>
      </c>
      <c r="M3" s="6">
        <v>3.9739803240740737E-2</v>
      </c>
      <c r="N3" s="1">
        <v>3.2995138888888896E-3</v>
      </c>
      <c r="P3" s="5">
        <v>494024815352</v>
      </c>
      <c r="Q3">
        <v>233303231658</v>
      </c>
      <c r="R3" t="s">
        <v>8</v>
      </c>
      <c r="S3" s="6">
        <v>1.8780706018518518E-2</v>
      </c>
      <c r="T3">
        <v>27583132195</v>
      </c>
      <c r="U3">
        <v>233136518276</v>
      </c>
      <c r="V3" t="s">
        <v>9</v>
      </c>
      <c r="W3" s="1">
        <v>0</v>
      </c>
      <c r="X3">
        <v>0</v>
      </c>
      <c r="Y3">
        <v>0</v>
      </c>
      <c r="Z3" t="s">
        <v>10</v>
      </c>
      <c r="AA3" s="6">
        <v>7.2796296296296298E-3</v>
      </c>
      <c r="AB3">
        <v>233136518276</v>
      </c>
      <c r="AC3">
        <v>4197024</v>
      </c>
      <c r="AD3" t="s">
        <v>4</v>
      </c>
      <c r="AE3" s="6">
        <v>9.67013888888889E-5</v>
      </c>
      <c r="AF3">
        <v>4197024</v>
      </c>
      <c r="AG3">
        <v>65576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1.2722824074074074E-2</v>
      </c>
      <c r="AN3">
        <v>233138616708</v>
      </c>
      <c r="AO3">
        <v>162201209</v>
      </c>
      <c r="AP3" t="s">
        <v>13</v>
      </c>
      <c r="AQ3" s="6">
        <v>7.7692129629629628E-4</v>
      </c>
      <c r="AR3">
        <v>162201209</v>
      </c>
      <c r="AS3">
        <v>231794</v>
      </c>
      <c r="AT3" t="s">
        <v>14</v>
      </c>
      <c r="AU3" s="6">
        <v>8.302083333333333E-5</v>
      </c>
      <c r="AV3">
        <v>149940</v>
      </c>
      <c r="AW3">
        <v>17779</v>
      </c>
      <c r="BF3" t="s">
        <v>5</v>
      </c>
      <c r="BG3" s="2">
        <v>0</v>
      </c>
      <c r="BH3">
        <v>380583485324</v>
      </c>
      <c r="BI3">
        <v>233303152305</v>
      </c>
      <c r="BJ3" t="s">
        <v>6</v>
      </c>
      <c r="BK3" s="2">
        <v>0</v>
      </c>
      <c r="BL3">
        <v>49261642825</v>
      </c>
      <c r="BM3">
        <v>0</v>
      </c>
      <c r="BN3" t="s">
        <v>7</v>
      </c>
      <c r="BO3" s="2">
        <v>0</v>
      </c>
      <c r="BP3">
        <v>64179687203</v>
      </c>
      <c r="BQ3">
        <v>79353</v>
      </c>
    </row>
    <row r="4" spans="1:69" x14ac:dyDescent="0.3">
      <c r="A4" t="s">
        <v>0</v>
      </c>
      <c r="B4">
        <v>5</v>
      </c>
      <c r="C4" t="s">
        <v>1</v>
      </c>
      <c r="D4">
        <v>10</v>
      </c>
      <c r="E4">
        <v>524288</v>
      </c>
      <c r="F4">
        <v>1</v>
      </c>
      <c r="G4">
        <v>64</v>
      </c>
      <c r="H4" s="7">
        <f t="shared" si="1"/>
        <v>2054.5375631337333</v>
      </c>
      <c r="I4" s="7">
        <f t="shared" si="0"/>
        <v>1.5570009330462504</v>
      </c>
      <c r="J4" s="7">
        <f t="shared" si="0"/>
        <v>1.0717615661368511</v>
      </c>
      <c r="L4" s="5">
        <f t="shared" si="2"/>
        <v>113085147</v>
      </c>
      <c r="M4" s="6">
        <v>4.1815937500000004E-2</v>
      </c>
      <c r="N4" s="1">
        <v>5.4817592592592591E-3</v>
      </c>
      <c r="P4" s="5">
        <v>494372248506</v>
      </c>
      <c r="Q4">
        <v>233522612407</v>
      </c>
      <c r="R4" t="s">
        <v>8</v>
      </c>
      <c r="S4" s="6">
        <v>1.7706226851851851E-2</v>
      </c>
      <c r="T4">
        <v>27583132195</v>
      </c>
      <c r="U4">
        <v>233136518276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1.01909375E-2</v>
      </c>
      <c r="AB4">
        <v>233136518276</v>
      </c>
      <c r="AC4">
        <v>268563168</v>
      </c>
      <c r="AD4" t="s">
        <v>4</v>
      </c>
      <c r="AE4" s="6">
        <v>4.0844907407407403E-5</v>
      </c>
      <c r="AF4">
        <v>268563168</v>
      </c>
      <c r="AG4">
        <v>4196297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1.3373229166666665E-2</v>
      </c>
      <c r="AN4">
        <v>233270799780</v>
      </c>
      <c r="AO4">
        <v>113085147</v>
      </c>
      <c r="AP4" t="s">
        <v>13</v>
      </c>
      <c r="AQ4" s="6">
        <v>4.6103009259259252E-4</v>
      </c>
      <c r="AR4">
        <v>113085147</v>
      </c>
      <c r="AS4">
        <v>231740</v>
      </c>
      <c r="AT4" t="s">
        <v>14</v>
      </c>
      <c r="AU4" s="6">
        <v>4.3680555555555547E-5</v>
      </c>
      <c r="AV4">
        <v>149940</v>
      </c>
      <c r="AW4">
        <v>17779</v>
      </c>
      <c r="BF4" t="s">
        <v>5</v>
      </c>
      <c r="BG4" s="2">
        <v>0</v>
      </c>
      <c r="BH4">
        <v>351911061968</v>
      </c>
      <c r="BI4">
        <v>233522533108</v>
      </c>
      <c r="BJ4" t="s">
        <v>6</v>
      </c>
      <c r="BK4" s="2">
        <v>0</v>
      </c>
      <c r="BL4">
        <v>40592537896</v>
      </c>
      <c r="BM4">
        <v>0</v>
      </c>
      <c r="BN4" t="s">
        <v>7</v>
      </c>
      <c r="BO4" s="2">
        <v>0</v>
      </c>
      <c r="BP4">
        <v>101868648642</v>
      </c>
      <c r="BQ4">
        <v>79299</v>
      </c>
    </row>
    <row r="5" spans="1:69" s="16" customFormat="1" x14ac:dyDescent="0.3">
      <c r="A5" s="16" t="s">
        <v>0</v>
      </c>
      <c r="B5" s="16">
        <v>5</v>
      </c>
      <c r="C5" s="16" t="s">
        <v>15</v>
      </c>
      <c r="D5" s="16">
        <v>85</v>
      </c>
      <c r="E5" s="16">
        <v>-1</v>
      </c>
      <c r="F5" s="16">
        <v>1</v>
      </c>
      <c r="G5" s="16">
        <v>1</v>
      </c>
      <c r="H5" s="17">
        <f>L$5/L5</f>
        <v>1</v>
      </c>
      <c r="I5" s="17">
        <f t="shared" ref="I5:J9" si="3">M$5/M5</f>
        <v>1</v>
      </c>
      <c r="J5" s="17">
        <f t="shared" si="3"/>
        <v>1</v>
      </c>
      <c r="L5" s="18">
        <f t="shared" si="2"/>
        <v>344926101811</v>
      </c>
      <c r="M5" s="19">
        <v>1.7768948263888891</v>
      </c>
      <c r="N5" s="20">
        <v>1.7266678240740744E-2</v>
      </c>
      <c r="P5" s="18">
        <v>4472851729655</v>
      </c>
      <c r="Q5" s="16">
        <v>689893952792</v>
      </c>
      <c r="R5" s="16" t="s">
        <v>8</v>
      </c>
      <c r="S5" s="19" t="s">
        <v>16</v>
      </c>
      <c r="T5" s="16">
        <v>3782998249758</v>
      </c>
      <c r="U5" s="16">
        <v>344926101811</v>
      </c>
      <c r="AA5" s="19"/>
      <c r="AE5" s="19"/>
      <c r="AM5" s="19"/>
      <c r="AP5" s="16" t="s">
        <v>17</v>
      </c>
      <c r="AQ5" s="19">
        <v>4.8275462962962958E-2</v>
      </c>
      <c r="AR5" s="16">
        <v>344926101811</v>
      </c>
      <c r="AS5" s="16">
        <v>41725212</v>
      </c>
      <c r="AT5" s="16" t="s">
        <v>18</v>
      </c>
      <c r="AU5" s="19">
        <v>1.5046296296296297E-4</v>
      </c>
      <c r="AV5" s="16">
        <v>1276275</v>
      </c>
      <c r="AW5" s="16">
        <v>23958</v>
      </c>
      <c r="AY5" s="19"/>
      <c r="BF5" s="16" t="s">
        <v>5</v>
      </c>
      <c r="BG5" s="21">
        <v>0</v>
      </c>
      <c r="BH5" s="16">
        <v>250206733742</v>
      </c>
      <c r="BI5" s="16">
        <v>689853652277</v>
      </c>
      <c r="BJ5" s="16" t="s">
        <v>6</v>
      </c>
      <c r="BK5" s="20">
        <v>0</v>
      </c>
      <c r="BL5" s="16">
        <v>100650391015</v>
      </c>
      <c r="BM5" s="16">
        <v>0</v>
      </c>
      <c r="BN5" s="16" t="s">
        <v>7</v>
      </c>
      <c r="BO5" s="20">
        <v>0</v>
      </c>
      <c r="BP5" s="16">
        <v>4121994604898</v>
      </c>
      <c r="BQ5" s="16">
        <v>40300515</v>
      </c>
    </row>
    <row r="6" spans="1:69" s="10" customFormat="1" x14ac:dyDescent="0.3">
      <c r="A6" s="10" t="s">
        <v>0</v>
      </c>
      <c r="B6" s="10">
        <v>5</v>
      </c>
      <c r="C6" s="10" t="s">
        <v>15</v>
      </c>
      <c r="D6" s="10">
        <v>10</v>
      </c>
      <c r="E6" s="10">
        <v>524288</v>
      </c>
      <c r="F6" s="10">
        <v>1</v>
      </c>
      <c r="G6" s="10">
        <v>1</v>
      </c>
      <c r="H6" s="11">
        <f t="shared" ref="H6:H9" si="4">L$5/L6</f>
        <v>12.745291424073189</v>
      </c>
      <c r="I6" s="11">
        <f t="shared" si="3"/>
        <v>1.0700796414277169</v>
      </c>
      <c r="J6" s="11">
        <f t="shared" si="3"/>
        <v>0.82856625543110318</v>
      </c>
      <c r="L6" s="12">
        <f t="shared" si="2"/>
        <v>27063021969</v>
      </c>
      <c r="M6" s="13">
        <v>1.660525775462963</v>
      </c>
      <c r="N6" s="14">
        <v>2.083922453703704E-2</v>
      </c>
      <c r="P6" s="12">
        <v>4848229138834</v>
      </c>
      <c r="Q6" s="10">
        <v>719177806962</v>
      </c>
      <c r="R6" s="10" t="s">
        <v>8</v>
      </c>
      <c r="S6" s="13" t="s">
        <v>19</v>
      </c>
      <c r="T6" s="10">
        <v>3782998249758</v>
      </c>
      <c r="U6" s="10">
        <v>346052408279</v>
      </c>
      <c r="V6" s="10" t="s">
        <v>20</v>
      </c>
      <c r="W6" s="14">
        <v>0</v>
      </c>
      <c r="X6" s="10">
        <v>0</v>
      </c>
      <c r="Y6" s="10">
        <v>0</v>
      </c>
      <c r="Z6" s="10" t="s">
        <v>21</v>
      </c>
      <c r="AA6" s="13">
        <v>1.5605243055555556E-2</v>
      </c>
      <c r="AB6" s="10">
        <v>346052408279</v>
      </c>
      <c r="AC6" s="10">
        <v>7868960</v>
      </c>
      <c r="AD6" s="10" t="s">
        <v>22</v>
      </c>
      <c r="AE6" s="13">
        <v>4.4618055555555557E-5</v>
      </c>
      <c r="AF6" s="10">
        <v>7868960</v>
      </c>
      <c r="AG6" s="10">
        <v>65580</v>
      </c>
      <c r="AH6" s="10" t="s">
        <v>23</v>
      </c>
      <c r="AI6" s="14">
        <v>0</v>
      </c>
      <c r="AJ6" s="10">
        <v>0</v>
      </c>
      <c r="AK6" s="10">
        <v>0</v>
      </c>
      <c r="AL6" s="10" t="s">
        <v>24</v>
      </c>
      <c r="AM6" s="13">
        <v>2.3005706018518521E-2</v>
      </c>
      <c r="AN6" s="10">
        <v>346055031479</v>
      </c>
      <c r="AO6" s="10">
        <v>27063021969</v>
      </c>
      <c r="AP6" s="10" t="s">
        <v>25</v>
      </c>
      <c r="AQ6" s="13">
        <v>3.6040162037037043E-3</v>
      </c>
      <c r="AR6" s="10">
        <v>27063021969</v>
      </c>
      <c r="AS6" s="10">
        <v>2016099</v>
      </c>
      <c r="AT6" s="10" t="s">
        <v>26</v>
      </c>
      <c r="AU6" s="13">
        <v>7.0474537037037036E-5</v>
      </c>
      <c r="AV6" s="10">
        <v>150110</v>
      </c>
      <c r="AW6" s="10">
        <v>17796</v>
      </c>
      <c r="AY6" s="13"/>
      <c r="BF6" s="10" t="s">
        <v>5</v>
      </c>
      <c r="BG6" s="15">
        <v>0</v>
      </c>
      <c r="BH6" s="10">
        <v>850978625232</v>
      </c>
      <c r="BI6" s="10">
        <v>719175943457</v>
      </c>
      <c r="BJ6" s="10" t="s">
        <v>6</v>
      </c>
      <c r="BK6" s="15">
        <v>0</v>
      </c>
      <c r="BL6" s="10">
        <v>179361614425</v>
      </c>
      <c r="BM6" s="10">
        <v>0</v>
      </c>
      <c r="BN6" s="10" t="s">
        <v>7</v>
      </c>
      <c r="BO6" s="15">
        <v>0</v>
      </c>
      <c r="BP6" s="10">
        <v>3817888899177</v>
      </c>
      <c r="BQ6" s="10">
        <v>1863505</v>
      </c>
    </row>
    <row r="7" spans="1:69" s="10" customFormat="1" x14ac:dyDescent="0.3">
      <c r="A7" s="10" t="s">
        <v>0</v>
      </c>
      <c r="B7" s="10">
        <v>5</v>
      </c>
      <c r="C7" s="10" t="s">
        <v>15</v>
      </c>
      <c r="D7" s="10">
        <v>10</v>
      </c>
      <c r="E7" s="10">
        <v>524288</v>
      </c>
      <c r="F7" s="10">
        <v>1</v>
      </c>
      <c r="G7" s="10">
        <v>64</v>
      </c>
      <c r="H7" s="11">
        <f t="shared" si="4"/>
        <v>43.737814371238166</v>
      </c>
      <c r="I7" s="11">
        <f t="shared" si="3"/>
        <v>0.97840683734337675</v>
      </c>
      <c r="J7" s="11">
        <f t="shared" si="3"/>
        <v>1.1643582547125635</v>
      </c>
      <c r="L7" s="12">
        <f t="shared" si="2"/>
        <v>7886221723</v>
      </c>
      <c r="M7" s="13">
        <v>1.8161103935185186</v>
      </c>
      <c r="N7" s="14">
        <v>1.4829351851851852E-2</v>
      </c>
      <c r="P7" s="12">
        <v>4829713253938</v>
      </c>
      <c r="Q7" s="10">
        <v>700500409980</v>
      </c>
      <c r="R7" s="10" t="s">
        <v>8</v>
      </c>
      <c r="S7" s="13" t="s">
        <v>27</v>
      </c>
      <c r="T7" s="10">
        <v>3782998249758</v>
      </c>
      <c r="U7" s="10">
        <v>346052408279</v>
      </c>
      <c r="V7" s="10" t="s">
        <v>20</v>
      </c>
      <c r="W7" s="14">
        <v>0</v>
      </c>
      <c r="X7" s="10">
        <v>0</v>
      </c>
      <c r="Y7" s="10">
        <v>0</v>
      </c>
      <c r="Z7" s="10" t="s">
        <v>21</v>
      </c>
      <c r="AA7" s="13">
        <v>1.2937430555555554E-2</v>
      </c>
      <c r="AB7" s="10">
        <v>346052408279</v>
      </c>
      <c r="AC7" s="10">
        <v>503555480</v>
      </c>
      <c r="AD7" s="10" t="s">
        <v>22</v>
      </c>
      <c r="AE7" s="13">
        <v>9.25462962962963E-5</v>
      </c>
      <c r="AF7" s="10">
        <v>503555480</v>
      </c>
      <c r="AG7" s="10">
        <v>4196301</v>
      </c>
      <c r="AH7" s="10" t="s">
        <v>23</v>
      </c>
      <c r="AI7" s="14">
        <v>0</v>
      </c>
      <c r="AJ7" s="10">
        <v>0</v>
      </c>
      <c r="AK7" s="10">
        <v>0</v>
      </c>
      <c r="AL7" s="10" t="s">
        <v>24</v>
      </c>
      <c r="AM7" s="13">
        <v>2.1017928240740738E-2</v>
      </c>
      <c r="AN7" s="10">
        <v>346220260319</v>
      </c>
      <c r="AO7" s="10">
        <v>7886221723</v>
      </c>
      <c r="AP7" s="10" t="s">
        <v>25</v>
      </c>
      <c r="AQ7" s="13">
        <v>1.4684143518518518E-3</v>
      </c>
      <c r="AR7" s="10">
        <v>7886221723</v>
      </c>
      <c r="AS7" s="10">
        <v>1602123</v>
      </c>
      <c r="AT7" s="10" t="s">
        <v>26</v>
      </c>
      <c r="AU7" s="13">
        <v>7.8472222222222222E-5</v>
      </c>
      <c r="AV7" s="10">
        <v>150100</v>
      </c>
      <c r="AW7" s="10">
        <v>17795</v>
      </c>
      <c r="AY7" s="13"/>
      <c r="BF7" s="10" t="s">
        <v>5</v>
      </c>
      <c r="BG7" s="15">
        <v>0</v>
      </c>
      <c r="BH7" s="10">
        <v>949900110931</v>
      </c>
      <c r="BI7" s="10">
        <v>700498960442</v>
      </c>
      <c r="BJ7" s="10" t="s">
        <v>6</v>
      </c>
      <c r="BK7" s="15">
        <v>0</v>
      </c>
      <c r="BL7" s="10">
        <v>92344593972</v>
      </c>
      <c r="BM7" s="10">
        <v>0</v>
      </c>
      <c r="BN7" s="10" t="s">
        <v>7</v>
      </c>
      <c r="BO7" s="15">
        <v>0</v>
      </c>
      <c r="BP7" s="10">
        <v>3787468549035</v>
      </c>
      <c r="BQ7" s="10">
        <v>1449538</v>
      </c>
    </row>
    <row r="8" spans="1:69" s="10" customFormat="1" x14ac:dyDescent="0.3">
      <c r="A8" s="10" t="s">
        <v>0</v>
      </c>
      <c r="B8" s="10">
        <v>5</v>
      </c>
      <c r="C8" s="10" t="s">
        <v>15</v>
      </c>
      <c r="D8" s="10">
        <v>10</v>
      </c>
      <c r="E8" s="10">
        <v>524288</v>
      </c>
      <c r="F8" s="10">
        <v>8</v>
      </c>
      <c r="G8" s="10">
        <v>8</v>
      </c>
      <c r="H8" s="11">
        <f t="shared" si="4"/>
        <v>79.790704839539714</v>
      </c>
      <c r="I8" s="11">
        <f t="shared" si="3"/>
        <v>1.0252042697816952</v>
      </c>
      <c r="J8" s="11">
        <f t="shared" si="3"/>
        <v>1.3135062556679611</v>
      </c>
      <c r="L8" s="12">
        <f t="shared" si="2"/>
        <v>4322885761</v>
      </c>
      <c r="M8" s="13">
        <v>1.7332105208333333</v>
      </c>
      <c r="N8" s="14">
        <v>1.3145486111111111E-2</v>
      </c>
      <c r="P8" s="12">
        <v>4858249374554</v>
      </c>
      <c r="Q8" s="10">
        <v>718336686935</v>
      </c>
      <c r="R8" s="10" t="s">
        <v>8</v>
      </c>
      <c r="S8" s="13" t="s">
        <v>28</v>
      </c>
      <c r="T8" s="10">
        <v>3782998249758</v>
      </c>
      <c r="U8" s="10">
        <v>356752319725</v>
      </c>
      <c r="V8" s="10" t="s">
        <v>20</v>
      </c>
      <c r="W8" s="14">
        <v>0</v>
      </c>
      <c r="X8" s="10">
        <v>0</v>
      </c>
      <c r="Y8" s="10">
        <v>0</v>
      </c>
      <c r="Z8" s="10" t="s">
        <v>21</v>
      </c>
      <c r="AA8" s="13">
        <v>1.5951689814814814E-2</v>
      </c>
      <c r="AB8" s="10">
        <v>356752319725</v>
      </c>
      <c r="AC8" s="10">
        <v>503347160</v>
      </c>
      <c r="AD8" s="10" t="s">
        <v>22</v>
      </c>
      <c r="AE8" s="13">
        <v>8.925925925925925E-5</v>
      </c>
      <c r="AF8" s="10">
        <v>503347160</v>
      </c>
      <c r="AG8" s="10">
        <v>4194565</v>
      </c>
      <c r="AH8" s="10" t="s">
        <v>23</v>
      </c>
      <c r="AI8" s="14">
        <v>0</v>
      </c>
      <c r="AJ8" s="10">
        <v>0</v>
      </c>
      <c r="AK8" s="10">
        <v>0</v>
      </c>
      <c r="AL8" s="10" t="s">
        <v>24</v>
      </c>
      <c r="AM8" s="13">
        <v>2.3832430555555558E-2</v>
      </c>
      <c r="AN8" s="10">
        <v>356920102325</v>
      </c>
      <c r="AO8" s="10">
        <v>4322885761</v>
      </c>
      <c r="AP8" s="10" t="s">
        <v>25</v>
      </c>
      <c r="AQ8" s="13">
        <v>1.0564814814814814E-3</v>
      </c>
      <c r="AR8" s="10">
        <v>4322885761</v>
      </c>
      <c r="AS8" s="10">
        <v>1602204</v>
      </c>
      <c r="AT8" s="10" t="s">
        <v>26</v>
      </c>
      <c r="AU8" s="13">
        <v>5.6087962962962964E-5</v>
      </c>
      <c r="AV8" s="10">
        <v>150100</v>
      </c>
      <c r="AW8" s="10">
        <v>17795</v>
      </c>
      <c r="AY8" s="13"/>
      <c r="BF8" s="10" t="s">
        <v>5</v>
      </c>
      <c r="BG8" s="15">
        <v>0</v>
      </c>
      <c r="BH8" s="10">
        <v>1046063289504</v>
      </c>
      <c r="BI8" s="10">
        <v>718335237316</v>
      </c>
      <c r="BJ8" s="10" t="s">
        <v>6</v>
      </c>
      <c r="BK8" s="15">
        <v>0</v>
      </c>
      <c r="BL8" s="10">
        <v>39571917713</v>
      </c>
      <c r="BM8" s="10">
        <v>0</v>
      </c>
      <c r="BN8" s="10" t="s">
        <v>7</v>
      </c>
      <c r="BO8" s="15">
        <v>0</v>
      </c>
      <c r="BP8" s="10">
        <v>3772614167337</v>
      </c>
      <c r="BQ8" s="10">
        <v>1449619</v>
      </c>
    </row>
    <row r="9" spans="1:69" s="10" customFormat="1" x14ac:dyDescent="0.3">
      <c r="A9" s="10" t="s">
        <v>0</v>
      </c>
      <c r="B9" s="10">
        <v>5</v>
      </c>
      <c r="C9" s="10" t="s">
        <v>15</v>
      </c>
      <c r="D9" s="10">
        <v>10</v>
      </c>
      <c r="E9" s="10">
        <v>524288</v>
      </c>
      <c r="F9" s="10">
        <v>64</v>
      </c>
      <c r="G9" s="10">
        <v>1</v>
      </c>
      <c r="H9" s="11">
        <f t="shared" si="4"/>
        <v>216.19407331882567</v>
      </c>
      <c r="I9" s="11">
        <f t="shared" si="3"/>
        <v>0.96699467245557802</v>
      </c>
      <c r="J9" s="11">
        <f t="shared" si="3"/>
        <v>0.84691128283266404</v>
      </c>
      <c r="L9" s="12">
        <f t="shared" si="2"/>
        <v>1595446612</v>
      </c>
      <c r="M9" s="13">
        <v>1.8375435532407407</v>
      </c>
      <c r="N9" s="14">
        <v>2.0387824074074072E-2</v>
      </c>
      <c r="P9" s="12">
        <v>4855521900685</v>
      </c>
      <c r="Q9" s="10">
        <v>715609222123</v>
      </c>
      <c r="R9" s="10" t="s">
        <v>8</v>
      </c>
      <c r="S9" s="13" t="s">
        <v>29</v>
      </c>
      <c r="T9" s="10">
        <v>3782998249758</v>
      </c>
      <c r="U9" s="10">
        <v>356752319725</v>
      </c>
      <c r="V9" s="10" t="s">
        <v>20</v>
      </c>
      <c r="W9" s="14">
        <v>0</v>
      </c>
      <c r="X9" s="10">
        <v>0</v>
      </c>
      <c r="Y9" s="10">
        <v>0</v>
      </c>
      <c r="Z9" s="10" t="s">
        <v>21</v>
      </c>
      <c r="AA9" s="13">
        <v>1.7906145833333335E-2</v>
      </c>
      <c r="AB9" s="10">
        <v>356752319725</v>
      </c>
      <c r="AC9" s="10">
        <v>503321120</v>
      </c>
      <c r="AD9" s="10" t="s">
        <v>22</v>
      </c>
      <c r="AE9" s="13">
        <v>8.0694444444444447E-5</v>
      </c>
      <c r="AF9" s="10">
        <v>503321120</v>
      </c>
      <c r="AG9" s="10">
        <v>4194348</v>
      </c>
      <c r="AH9" s="10" t="s">
        <v>23</v>
      </c>
      <c r="AI9" s="15">
        <v>0</v>
      </c>
      <c r="AJ9" s="10">
        <v>0</v>
      </c>
      <c r="AK9" s="10">
        <v>0</v>
      </c>
      <c r="AL9" s="10" t="s">
        <v>24</v>
      </c>
      <c r="AM9" s="13">
        <v>2.4509594907407405E-2</v>
      </c>
      <c r="AN9" s="10">
        <v>356920093645</v>
      </c>
      <c r="AO9" s="10">
        <v>1595446612</v>
      </c>
      <c r="AP9" s="10" t="s">
        <v>25</v>
      </c>
      <c r="AQ9" s="13">
        <v>9.0674768518518524E-4</v>
      </c>
      <c r="AR9" s="10">
        <v>1595446612</v>
      </c>
      <c r="AS9" s="10">
        <v>1602798</v>
      </c>
      <c r="AT9" s="10" t="s">
        <v>26</v>
      </c>
      <c r="AU9" s="13">
        <v>1.0762731481481481E-4</v>
      </c>
      <c r="AV9" s="10">
        <v>150100</v>
      </c>
      <c r="AW9" s="10">
        <v>17795</v>
      </c>
      <c r="AY9" s="13"/>
      <c r="BF9" s="10" t="s">
        <v>5</v>
      </c>
      <c r="BG9" s="15">
        <v>0</v>
      </c>
      <c r="BH9" s="10">
        <v>1012249426025</v>
      </c>
      <c r="BI9" s="10">
        <v>715607771910</v>
      </c>
      <c r="BJ9" s="10" t="s">
        <v>6</v>
      </c>
      <c r="BK9" s="15">
        <v>0</v>
      </c>
      <c r="BL9" s="10">
        <v>10954989500</v>
      </c>
      <c r="BM9" s="10">
        <v>0</v>
      </c>
      <c r="BN9" s="10" t="s">
        <v>7</v>
      </c>
      <c r="BO9" s="15">
        <v>0</v>
      </c>
      <c r="BP9" s="10">
        <v>3832317485160</v>
      </c>
      <c r="BQ9" s="10">
        <v>1450213</v>
      </c>
    </row>
    <row r="10" spans="1:69" x14ac:dyDescent="0.3">
      <c r="A10" t="s">
        <v>0</v>
      </c>
      <c r="B10">
        <v>5</v>
      </c>
      <c r="C10" t="s">
        <v>30</v>
      </c>
      <c r="D10">
        <v>85</v>
      </c>
      <c r="E10">
        <v>-1</v>
      </c>
      <c r="F10">
        <v>1</v>
      </c>
      <c r="G10">
        <v>1</v>
      </c>
      <c r="H10" s="7">
        <f>L$10/L10</f>
        <v>1</v>
      </c>
      <c r="I10" s="7">
        <f t="shared" ref="I10:J14" si="5">M$10/M10</f>
        <v>1</v>
      </c>
      <c r="J10" s="7">
        <f t="shared" si="5"/>
        <v>1</v>
      </c>
      <c r="L10" s="5">
        <f t="shared" si="2"/>
        <v>512260293791</v>
      </c>
      <c r="M10" s="6">
        <v>0.27118453703703704</v>
      </c>
      <c r="N10" s="1">
        <v>1.0023668981481481E-2</v>
      </c>
      <c r="P10" s="5">
        <v>790678566551</v>
      </c>
      <c r="Q10">
        <v>512357512691</v>
      </c>
      <c r="R10" t="s">
        <v>2</v>
      </c>
      <c r="S10" s="6">
        <v>0.19238004629629632</v>
      </c>
      <c r="T10">
        <v>278416996315</v>
      </c>
      <c r="U10">
        <v>512260293791</v>
      </c>
      <c r="AP10" t="s">
        <v>3</v>
      </c>
      <c r="AQ10" s="6">
        <v>7.8691562499999992E-2</v>
      </c>
      <c r="AR10">
        <v>512260293791</v>
      </c>
      <c r="AS10">
        <v>97194942</v>
      </c>
      <c r="AT10" t="s">
        <v>4</v>
      </c>
      <c r="AU10" s="6">
        <v>1.1292824074074074E-4</v>
      </c>
      <c r="AV10">
        <v>1276445</v>
      </c>
      <c r="AW10">
        <v>23958</v>
      </c>
      <c r="BF10" t="s">
        <v>5</v>
      </c>
      <c r="BG10" s="2">
        <v>0</v>
      </c>
      <c r="BH10">
        <v>4526245278</v>
      </c>
      <c r="BI10">
        <v>512261742616</v>
      </c>
      <c r="BJ10" t="s">
        <v>6</v>
      </c>
      <c r="BK10" s="2">
        <v>0</v>
      </c>
      <c r="BL10">
        <v>14133006557</v>
      </c>
      <c r="BM10">
        <v>0</v>
      </c>
      <c r="BN10" t="s">
        <v>7</v>
      </c>
      <c r="BO10" s="2">
        <v>0</v>
      </c>
      <c r="BP10">
        <v>772019314716</v>
      </c>
      <c r="BQ10">
        <v>95770075</v>
      </c>
    </row>
    <row r="11" spans="1:69" x14ac:dyDescent="0.3">
      <c r="A11" t="s">
        <v>0</v>
      </c>
      <c r="B11">
        <v>5</v>
      </c>
      <c r="C11" t="s">
        <v>30</v>
      </c>
      <c r="D11">
        <v>10</v>
      </c>
      <c r="E11">
        <v>524288</v>
      </c>
      <c r="F11">
        <v>1</v>
      </c>
      <c r="G11">
        <v>1</v>
      </c>
      <c r="H11" s="7">
        <f t="shared" ref="H11:H14" si="6">L$10/L11</f>
        <v>4.5677795834539339</v>
      </c>
      <c r="I11" s="7">
        <f t="shared" si="5"/>
        <v>1.326020538358698</v>
      </c>
      <c r="J11" s="7">
        <f t="shared" si="5"/>
        <v>0.74712960989955679</v>
      </c>
      <c r="L11" s="5">
        <f t="shared" si="2"/>
        <v>112146456376</v>
      </c>
      <c r="M11" s="6">
        <v>0.20451005787037038</v>
      </c>
      <c r="N11" s="1">
        <v>1.3416238425925925E-2</v>
      </c>
      <c r="P11" s="5">
        <v>1418128137427</v>
      </c>
      <c r="Q11">
        <v>625948476258</v>
      </c>
      <c r="R11" t="s">
        <v>8</v>
      </c>
      <c r="S11" s="6">
        <v>0.11673600694444446</v>
      </c>
      <c r="T11">
        <v>278416996315</v>
      </c>
      <c r="U11">
        <v>513769545387</v>
      </c>
      <c r="V11" t="s">
        <v>9</v>
      </c>
      <c r="W11" s="2">
        <v>0</v>
      </c>
      <c r="X11">
        <v>0</v>
      </c>
      <c r="Y11">
        <v>0</v>
      </c>
      <c r="Z11" t="s">
        <v>10</v>
      </c>
      <c r="AA11" s="6">
        <v>1.9753067129629629E-2</v>
      </c>
      <c r="AB11">
        <v>513769545387</v>
      </c>
      <c r="AC11">
        <v>15344472</v>
      </c>
      <c r="AD11" t="s">
        <v>4</v>
      </c>
      <c r="AE11" s="6">
        <v>4.5987268518518512E-4</v>
      </c>
      <c r="AF11">
        <v>15344472</v>
      </c>
      <c r="AG11">
        <v>65580</v>
      </c>
      <c r="AH11" t="s">
        <v>11</v>
      </c>
      <c r="AI11" s="2">
        <v>0</v>
      </c>
      <c r="AJ11">
        <v>0</v>
      </c>
      <c r="AK11">
        <v>0</v>
      </c>
      <c r="AL11" t="s">
        <v>12</v>
      </c>
      <c r="AM11" s="6">
        <v>4.9151423611111113E-2</v>
      </c>
      <c r="AN11">
        <v>513774660627</v>
      </c>
      <c r="AO11">
        <v>112146456376</v>
      </c>
      <c r="AP11" t="s">
        <v>13</v>
      </c>
      <c r="AQ11" s="6">
        <v>1.4766886574074073E-2</v>
      </c>
      <c r="AR11">
        <v>112146456376</v>
      </c>
      <c r="AS11">
        <v>12062561</v>
      </c>
      <c r="AT11" t="s">
        <v>14</v>
      </c>
      <c r="AU11" s="6">
        <v>2.9340277777777779E-4</v>
      </c>
      <c r="AV11">
        <v>150170</v>
      </c>
      <c r="AW11">
        <v>17802</v>
      </c>
      <c r="AX11" t="s">
        <v>31</v>
      </c>
      <c r="AY11" s="6">
        <v>3.3493865740740741E-3</v>
      </c>
      <c r="AZ11">
        <v>4984080</v>
      </c>
      <c r="BA11">
        <v>4984080</v>
      </c>
      <c r="BB11" t="s">
        <v>32</v>
      </c>
      <c r="BC11" s="2">
        <v>0</v>
      </c>
      <c r="BD11">
        <v>0</v>
      </c>
      <c r="BE11">
        <v>0</v>
      </c>
      <c r="BF11" t="s">
        <v>5</v>
      </c>
      <c r="BG11" s="2">
        <v>0</v>
      </c>
      <c r="BH11">
        <v>942667456339</v>
      </c>
      <c r="BI11">
        <v>625936566345</v>
      </c>
      <c r="BJ11" t="s">
        <v>6</v>
      </c>
      <c r="BK11" s="2">
        <v>0</v>
      </c>
      <c r="BL11">
        <v>73516389304</v>
      </c>
      <c r="BM11">
        <v>0</v>
      </c>
      <c r="BN11" t="s">
        <v>7</v>
      </c>
      <c r="BO11" s="2">
        <v>0</v>
      </c>
      <c r="BP11">
        <v>401944291784</v>
      </c>
      <c r="BQ11">
        <v>11909913</v>
      </c>
    </row>
    <row r="12" spans="1:69" x14ac:dyDescent="0.3">
      <c r="A12" t="s">
        <v>0</v>
      </c>
      <c r="B12">
        <v>5</v>
      </c>
      <c r="C12" t="s">
        <v>30</v>
      </c>
      <c r="D12">
        <v>10</v>
      </c>
      <c r="E12">
        <v>524288</v>
      </c>
      <c r="F12">
        <v>1</v>
      </c>
      <c r="G12">
        <v>64</v>
      </c>
      <c r="H12" s="7">
        <f t="shared" si="6"/>
        <v>26.782709631839793</v>
      </c>
      <c r="I12" s="7">
        <f t="shared" si="5"/>
        <v>1.4671306814161542</v>
      </c>
      <c r="J12" s="7">
        <f t="shared" si="5"/>
        <v>0.96397202622847167</v>
      </c>
      <c r="L12" s="5">
        <f t="shared" si="2"/>
        <v>19126529796</v>
      </c>
      <c r="M12" s="6">
        <v>0.18484006944444445</v>
      </c>
      <c r="N12" s="1">
        <v>1.0398298611111112E-2</v>
      </c>
      <c r="P12" s="5">
        <v>1326719323167</v>
      </c>
      <c r="Q12">
        <v>534212624022</v>
      </c>
      <c r="R12" t="s">
        <v>8</v>
      </c>
      <c r="S12" s="6">
        <v>0.11797833333333334</v>
      </c>
      <c r="T12">
        <v>278416996315</v>
      </c>
      <c r="U12">
        <v>513769545387</v>
      </c>
      <c r="V12" t="s">
        <v>9</v>
      </c>
      <c r="W12" s="2">
        <v>0</v>
      </c>
      <c r="X12">
        <v>0</v>
      </c>
      <c r="Y12">
        <v>0</v>
      </c>
      <c r="Z12" t="s">
        <v>10</v>
      </c>
      <c r="AA12" s="6">
        <v>2.2556990740740742E-2</v>
      </c>
      <c r="AB12">
        <v>513769545387</v>
      </c>
      <c r="AC12">
        <v>981933186</v>
      </c>
      <c r="AD12" t="s">
        <v>4</v>
      </c>
      <c r="AE12" s="6">
        <v>1.4229166666666668E-4</v>
      </c>
      <c r="AF12">
        <v>981933186</v>
      </c>
      <c r="AG12">
        <v>4196301</v>
      </c>
      <c r="AH12" t="s">
        <v>11</v>
      </c>
      <c r="AI12" s="2">
        <v>0</v>
      </c>
      <c r="AJ12">
        <v>0</v>
      </c>
      <c r="AK12">
        <v>0</v>
      </c>
      <c r="AL12" t="s">
        <v>12</v>
      </c>
      <c r="AM12" s="6">
        <v>3.5900613425925924E-2</v>
      </c>
      <c r="AN12">
        <v>514096856865</v>
      </c>
      <c r="AO12">
        <v>19126529796</v>
      </c>
      <c r="AP12" t="s">
        <v>13</v>
      </c>
      <c r="AQ12" s="6">
        <v>4.3712962962962967E-3</v>
      </c>
      <c r="AR12">
        <v>19126529796</v>
      </c>
      <c r="AS12">
        <v>3090075</v>
      </c>
      <c r="AT12" t="s">
        <v>14</v>
      </c>
      <c r="AU12" s="6">
        <v>7.5636574074074077E-5</v>
      </c>
      <c r="AV12">
        <v>150140</v>
      </c>
      <c r="AW12">
        <v>17799</v>
      </c>
      <c r="AX12" t="s">
        <v>31</v>
      </c>
      <c r="AY12" s="6">
        <v>3.8149074074074075E-3</v>
      </c>
      <c r="AZ12">
        <v>327311478</v>
      </c>
      <c r="BA12">
        <v>327311478</v>
      </c>
      <c r="BB12" t="s">
        <v>32</v>
      </c>
      <c r="BC12" s="2">
        <v>0</v>
      </c>
      <c r="BD12">
        <v>0</v>
      </c>
      <c r="BE12">
        <v>0</v>
      </c>
      <c r="BF12" t="s">
        <v>5</v>
      </c>
      <c r="BG12" s="2">
        <v>0</v>
      </c>
      <c r="BH12">
        <v>900594331249</v>
      </c>
      <c r="BI12">
        <v>534209686568</v>
      </c>
      <c r="BJ12" t="s">
        <v>6</v>
      </c>
      <c r="BK12" s="2">
        <v>0</v>
      </c>
      <c r="BL12">
        <v>91852084871</v>
      </c>
      <c r="BM12">
        <v>0</v>
      </c>
      <c r="BN12" t="s">
        <v>7</v>
      </c>
      <c r="BO12" s="2">
        <v>0</v>
      </c>
      <c r="BP12">
        <v>334272907047</v>
      </c>
      <c r="BQ12">
        <v>2937454</v>
      </c>
    </row>
    <row r="13" spans="1:69" x14ac:dyDescent="0.3">
      <c r="A13" t="s">
        <v>0</v>
      </c>
      <c r="B13">
        <v>5</v>
      </c>
      <c r="C13" t="s">
        <v>30</v>
      </c>
      <c r="D13">
        <v>10</v>
      </c>
      <c r="E13">
        <v>524288</v>
      </c>
      <c r="F13">
        <v>8</v>
      </c>
      <c r="G13">
        <v>8</v>
      </c>
      <c r="H13" s="7">
        <f t="shared" si="6"/>
        <v>49.331827683242366</v>
      </c>
      <c r="I13" s="7">
        <f t="shared" si="5"/>
        <v>1.4868588483365321</v>
      </c>
      <c r="J13" s="7">
        <f t="shared" si="5"/>
        <v>1.2510689872357146</v>
      </c>
      <c r="L13" s="5">
        <f t="shared" si="2"/>
        <v>10383971522</v>
      </c>
      <c r="M13" s="6">
        <v>0.1823875462962963</v>
      </c>
      <c r="N13" s="1">
        <v>8.0120833333333329E-3</v>
      </c>
      <c r="P13" s="5">
        <v>1346343424791</v>
      </c>
      <c r="Q13">
        <v>539505883615</v>
      </c>
      <c r="R13" t="s">
        <v>8</v>
      </c>
      <c r="S13" s="6">
        <v>0.11453668981481481</v>
      </c>
      <c r="T13">
        <v>278416996315</v>
      </c>
      <c r="U13">
        <v>528100539045</v>
      </c>
      <c r="V13" t="s">
        <v>9</v>
      </c>
      <c r="W13" s="2">
        <v>0</v>
      </c>
      <c r="X13">
        <v>0</v>
      </c>
      <c r="Y13">
        <v>0</v>
      </c>
      <c r="Z13" t="s">
        <v>10</v>
      </c>
      <c r="AA13" s="6">
        <v>2.4636296296296295E-2</v>
      </c>
      <c r="AB13">
        <v>528100539045</v>
      </c>
      <c r="AC13">
        <v>695265714</v>
      </c>
      <c r="AD13" t="s">
        <v>4</v>
      </c>
      <c r="AE13" s="6">
        <v>6.4664351851851856E-5</v>
      </c>
      <c r="AF13">
        <v>695265714</v>
      </c>
      <c r="AG13">
        <v>4194565</v>
      </c>
      <c r="AH13" t="s">
        <v>11</v>
      </c>
      <c r="AI13" s="2">
        <v>0</v>
      </c>
      <c r="AJ13">
        <v>0</v>
      </c>
      <c r="AK13">
        <v>0</v>
      </c>
      <c r="AL13" t="s">
        <v>12</v>
      </c>
      <c r="AM13" s="6">
        <v>3.7386469907407412E-2</v>
      </c>
      <c r="AN13">
        <v>528427715115</v>
      </c>
      <c r="AO13">
        <v>10383971522</v>
      </c>
      <c r="AP13" t="s">
        <v>13</v>
      </c>
      <c r="AQ13" s="6">
        <v>2.3639120370370372E-3</v>
      </c>
      <c r="AR13">
        <v>10383971522</v>
      </c>
      <c r="AS13">
        <v>3108030</v>
      </c>
      <c r="AT13" t="s">
        <v>14</v>
      </c>
      <c r="AU13" s="6">
        <v>6.9780092592592596E-5</v>
      </c>
      <c r="AV13">
        <v>150140</v>
      </c>
      <c r="AW13">
        <v>17799</v>
      </c>
      <c r="AX13" t="s">
        <v>31</v>
      </c>
      <c r="AY13" s="6">
        <v>3.3297453703703701E-3</v>
      </c>
      <c r="AZ13">
        <v>318786940</v>
      </c>
      <c r="BA13">
        <v>318786940</v>
      </c>
      <c r="BB13" t="s">
        <v>32</v>
      </c>
      <c r="BC13" s="2">
        <v>0</v>
      </c>
      <c r="BD13">
        <v>0</v>
      </c>
      <c r="BE13">
        <v>0</v>
      </c>
      <c r="BF13" t="s">
        <v>5</v>
      </c>
      <c r="BG13" s="2">
        <v>0</v>
      </c>
      <c r="BH13">
        <v>1017877825588</v>
      </c>
      <c r="BI13">
        <v>539502928206</v>
      </c>
      <c r="BJ13" t="s">
        <v>6</v>
      </c>
      <c r="BK13" s="2">
        <v>0</v>
      </c>
      <c r="BL13">
        <v>17665468185</v>
      </c>
      <c r="BM13">
        <v>0</v>
      </c>
      <c r="BN13" t="s">
        <v>7</v>
      </c>
      <c r="BO13" s="2">
        <v>0</v>
      </c>
      <c r="BP13">
        <v>310800131018</v>
      </c>
      <c r="BQ13">
        <v>2955409</v>
      </c>
    </row>
    <row r="14" spans="1:69" x14ac:dyDescent="0.3">
      <c r="A14" t="s">
        <v>0</v>
      </c>
      <c r="B14">
        <v>5</v>
      </c>
      <c r="C14" t="s">
        <v>30</v>
      </c>
      <c r="D14">
        <v>10</v>
      </c>
      <c r="E14">
        <v>524288</v>
      </c>
      <c r="F14">
        <v>64</v>
      </c>
      <c r="G14">
        <v>1</v>
      </c>
      <c r="H14" s="7">
        <f t="shared" si="6"/>
        <v>112.64134677059641</v>
      </c>
      <c r="I14" s="7">
        <f t="shared" si="5"/>
        <v>1.39859813934859</v>
      </c>
      <c r="J14" s="7">
        <f t="shared" si="5"/>
        <v>0.8787802838739005</v>
      </c>
      <c r="L14" s="5">
        <f t="shared" si="2"/>
        <v>4547711018</v>
      </c>
      <c r="M14" s="6">
        <v>0.19389739583333332</v>
      </c>
      <c r="N14" s="1">
        <v>1.1406342592592593E-2</v>
      </c>
      <c r="P14" s="5">
        <v>1340475491783</v>
      </c>
      <c r="Q14">
        <v>533638028781</v>
      </c>
      <c r="R14" t="s">
        <v>8</v>
      </c>
      <c r="S14" s="6">
        <v>0.12319030092592592</v>
      </c>
      <c r="T14">
        <v>278416996315</v>
      </c>
      <c r="U14">
        <v>528100539045</v>
      </c>
      <c r="V14" t="s">
        <v>9</v>
      </c>
      <c r="W14" s="1">
        <v>0</v>
      </c>
      <c r="X14">
        <v>0</v>
      </c>
      <c r="Y14">
        <v>0</v>
      </c>
      <c r="Z14" t="s">
        <v>10</v>
      </c>
      <c r="AA14" s="6">
        <v>2.7754756944444445E-2</v>
      </c>
      <c r="AB14">
        <v>528100539045</v>
      </c>
      <c r="AC14">
        <v>659432280</v>
      </c>
      <c r="AD14" t="s">
        <v>4</v>
      </c>
      <c r="AE14" s="6">
        <v>1.7057870370370369E-4</v>
      </c>
      <c r="AF14">
        <v>659432280</v>
      </c>
      <c r="AG14">
        <v>4194348</v>
      </c>
      <c r="AH14" t="s">
        <v>11</v>
      </c>
      <c r="AI14" s="2">
        <v>0</v>
      </c>
      <c r="AJ14">
        <v>0</v>
      </c>
      <c r="AK14">
        <v>0</v>
      </c>
      <c r="AL14" t="s">
        <v>12</v>
      </c>
      <c r="AM14" s="6">
        <v>3.7447083333333332E-2</v>
      </c>
      <c r="AN14">
        <v>528427698189</v>
      </c>
      <c r="AO14">
        <v>4547711018</v>
      </c>
      <c r="AP14" t="s">
        <v>13</v>
      </c>
      <c r="AQ14" s="6">
        <v>1.7222453703703703E-3</v>
      </c>
      <c r="AR14">
        <v>4547711018</v>
      </c>
      <c r="AS14">
        <v>3169495</v>
      </c>
      <c r="AT14" t="s">
        <v>14</v>
      </c>
      <c r="AU14" s="6">
        <v>1.4322916666666667E-4</v>
      </c>
      <c r="AV14">
        <v>150140</v>
      </c>
      <c r="AW14">
        <v>17799</v>
      </c>
      <c r="AX14" t="s">
        <v>31</v>
      </c>
      <c r="AY14" s="6">
        <v>3.4692013888888884E-3</v>
      </c>
      <c r="AZ14">
        <v>322964796</v>
      </c>
      <c r="BA14">
        <v>322964796</v>
      </c>
      <c r="BB14" t="s">
        <v>32</v>
      </c>
      <c r="BC14" s="2">
        <v>0</v>
      </c>
      <c r="BD14">
        <v>0</v>
      </c>
      <c r="BE14">
        <v>0</v>
      </c>
      <c r="BF14" t="s">
        <v>5</v>
      </c>
      <c r="BG14" s="2">
        <v>0</v>
      </c>
      <c r="BH14">
        <v>957306776310</v>
      </c>
      <c r="BI14">
        <v>533635011907</v>
      </c>
      <c r="BJ14" t="s">
        <v>6</v>
      </c>
      <c r="BK14" s="2">
        <v>0</v>
      </c>
      <c r="BL14">
        <v>60269938570</v>
      </c>
      <c r="BM14">
        <v>0</v>
      </c>
      <c r="BN14" t="s">
        <v>7</v>
      </c>
      <c r="BO14" s="2">
        <v>0</v>
      </c>
      <c r="BP14">
        <v>322898776903</v>
      </c>
      <c r="BQ14">
        <v>3016874</v>
      </c>
    </row>
    <row r="15" spans="1:69" s="16" customFormat="1" x14ac:dyDescent="0.3">
      <c r="A15" s="16" t="s">
        <v>0</v>
      </c>
      <c r="B15" s="16">
        <v>5</v>
      </c>
      <c r="C15" s="16" t="s">
        <v>33</v>
      </c>
      <c r="D15" s="16">
        <v>85</v>
      </c>
      <c r="E15" s="16">
        <v>-1</v>
      </c>
      <c r="F15" s="16">
        <v>1</v>
      </c>
      <c r="G15" s="16">
        <v>1</v>
      </c>
      <c r="H15" s="17">
        <f>L$15/L15</f>
        <v>1</v>
      </c>
      <c r="I15" s="17">
        <f t="shared" ref="I15:J19" si="7">M$15/M15</f>
        <v>1</v>
      </c>
      <c r="J15" s="17">
        <f t="shared" si="7"/>
        <v>1</v>
      </c>
      <c r="L15" s="18">
        <f t="shared" si="2"/>
        <v>283031072432</v>
      </c>
      <c r="M15" s="19">
        <v>0.14237568287037036</v>
      </c>
      <c r="N15" s="20">
        <v>5.9471875000000002E-3</v>
      </c>
      <c r="P15" s="18">
        <v>497356114449</v>
      </c>
      <c r="Q15" s="16">
        <v>283088976099</v>
      </c>
      <c r="R15" s="16" t="s">
        <v>2</v>
      </c>
      <c r="S15" s="19">
        <v>0.1083113888888889</v>
      </c>
      <c r="T15" s="16">
        <v>214323765742</v>
      </c>
      <c r="U15" s="16">
        <v>283031072432</v>
      </c>
      <c r="AA15" s="19"/>
      <c r="AE15" s="19"/>
      <c r="AM15" s="19"/>
      <c r="AP15" s="16" t="s">
        <v>3</v>
      </c>
      <c r="AQ15" s="19">
        <v>3.3876006944444446E-2</v>
      </c>
      <c r="AR15" s="16">
        <v>283031072432</v>
      </c>
      <c r="AS15" s="16">
        <v>57879709</v>
      </c>
      <c r="AT15" s="16" t="s">
        <v>4</v>
      </c>
      <c r="AU15" s="19">
        <v>1.8829861111111109E-4</v>
      </c>
      <c r="AV15" s="16">
        <v>1276275</v>
      </c>
      <c r="AW15" s="16">
        <v>23958</v>
      </c>
      <c r="AY15" s="19"/>
      <c r="BC15" s="21"/>
      <c r="BF15" s="16" t="s">
        <v>5</v>
      </c>
      <c r="BG15" s="20">
        <v>0</v>
      </c>
      <c r="BH15" s="16">
        <v>2775675273</v>
      </c>
      <c r="BI15" s="16">
        <v>283032521087</v>
      </c>
      <c r="BJ15" s="16" t="s">
        <v>6</v>
      </c>
      <c r="BK15" s="21">
        <v>0</v>
      </c>
      <c r="BL15" s="16">
        <v>7269234587</v>
      </c>
      <c r="BM15" s="16">
        <v>0</v>
      </c>
      <c r="BN15" s="16" t="s">
        <v>7</v>
      </c>
      <c r="BO15" s="20">
        <v>0</v>
      </c>
      <c r="BP15" s="16">
        <v>487311204589</v>
      </c>
      <c r="BQ15" s="16">
        <v>56455012</v>
      </c>
    </row>
    <row r="16" spans="1:69" s="10" customFormat="1" x14ac:dyDescent="0.3">
      <c r="A16" s="10" t="s">
        <v>0</v>
      </c>
      <c r="B16" s="10">
        <v>5</v>
      </c>
      <c r="C16" s="10" t="s">
        <v>33</v>
      </c>
      <c r="D16" s="10">
        <v>10</v>
      </c>
      <c r="E16" s="10">
        <v>524288</v>
      </c>
      <c r="F16" s="10">
        <v>1</v>
      </c>
      <c r="G16" s="10">
        <v>1</v>
      </c>
      <c r="H16" s="11">
        <f t="shared" ref="H16:H19" si="8">L$15/L16</f>
        <v>812.47627569795986</v>
      </c>
      <c r="I16" s="11">
        <f t="shared" si="7"/>
        <v>1.2509069672657931</v>
      </c>
      <c r="J16" s="11">
        <f t="shared" si="7"/>
        <v>1.053281376833578</v>
      </c>
      <c r="L16" s="12">
        <f t="shared" si="2"/>
        <v>348356107</v>
      </c>
      <c r="M16" s="13">
        <v>0.11381796296296297</v>
      </c>
      <c r="N16" s="14">
        <v>5.6463425925925926E-3</v>
      </c>
      <c r="P16" s="12">
        <v>782558276456</v>
      </c>
      <c r="Q16" s="10">
        <v>284296153444</v>
      </c>
      <c r="R16" s="10" t="s">
        <v>8</v>
      </c>
      <c r="S16" s="13">
        <v>8.2384120370370365E-2</v>
      </c>
      <c r="T16" s="10">
        <v>214323765742</v>
      </c>
      <c r="U16" s="10">
        <v>283933952376</v>
      </c>
      <c r="V16" s="10" t="s">
        <v>9</v>
      </c>
      <c r="W16" s="15">
        <v>0</v>
      </c>
      <c r="X16" s="10">
        <v>0</v>
      </c>
      <c r="Y16" s="10">
        <v>0</v>
      </c>
      <c r="Z16" s="10" t="s">
        <v>10</v>
      </c>
      <c r="AA16" s="13">
        <v>1.0478715277777778E-2</v>
      </c>
      <c r="AB16" s="10">
        <v>283933952376</v>
      </c>
      <c r="AC16" s="10">
        <v>9180990</v>
      </c>
      <c r="AD16" s="10" t="s">
        <v>4</v>
      </c>
      <c r="AE16" s="13">
        <v>3.6504629629629624E-5</v>
      </c>
      <c r="AF16" s="10">
        <v>9180990</v>
      </c>
      <c r="AG16" s="10">
        <v>65580</v>
      </c>
      <c r="AH16" s="10" t="s">
        <v>11</v>
      </c>
      <c r="AI16" s="15">
        <v>0</v>
      </c>
      <c r="AJ16" s="10">
        <v>0</v>
      </c>
      <c r="AK16" s="10">
        <v>0</v>
      </c>
      <c r="AL16" s="10" t="s">
        <v>12</v>
      </c>
      <c r="AM16" s="13">
        <v>1.7577951388888888E-2</v>
      </c>
      <c r="AN16" s="10">
        <v>283938542976</v>
      </c>
      <c r="AO16" s="10">
        <v>348356107</v>
      </c>
      <c r="AP16" s="10" t="s">
        <v>13</v>
      </c>
      <c r="AQ16" s="13">
        <v>7.9874999999999998E-4</v>
      </c>
      <c r="AR16" s="10">
        <v>348356107</v>
      </c>
      <c r="AS16" s="10">
        <v>252329</v>
      </c>
      <c r="AT16" s="10" t="s">
        <v>14</v>
      </c>
      <c r="AU16" s="13">
        <v>5.8148148148148154E-5</v>
      </c>
      <c r="AV16" s="10">
        <v>149985</v>
      </c>
      <c r="AW16" s="10">
        <v>17782</v>
      </c>
      <c r="AX16" s="10" t="s">
        <v>31</v>
      </c>
      <c r="AY16" s="13">
        <v>2.4837731481481486E-3</v>
      </c>
      <c r="AZ16" s="10">
        <v>4328280</v>
      </c>
      <c r="BA16" s="10">
        <v>4328280</v>
      </c>
      <c r="BB16" s="10" t="s">
        <v>32</v>
      </c>
      <c r="BC16" s="15">
        <v>0</v>
      </c>
      <c r="BD16" s="10">
        <v>0</v>
      </c>
      <c r="BE16" s="10">
        <v>0</v>
      </c>
      <c r="BF16" s="10" t="s">
        <v>5</v>
      </c>
      <c r="BG16" s="15">
        <v>0</v>
      </c>
      <c r="BH16" s="10">
        <v>452453101438</v>
      </c>
      <c r="BI16" s="10">
        <v>284296053598</v>
      </c>
      <c r="BJ16" s="10" t="s">
        <v>6</v>
      </c>
      <c r="BK16" s="15">
        <v>0</v>
      </c>
      <c r="BL16" s="10">
        <v>10218546389</v>
      </c>
      <c r="BM16" s="10">
        <v>0</v>
      </c>
      <c r="BN16" s="10" t="s">
        <v>7</v>
      </c>
      <c r="BO16" s="15">
        <v>0</v>
      </c>
      <c r="BP16" s="10">
        <v>319886628629</v>
      </c>
      <c r="BQ16" s="10">
        <v>99846</v>
      </c>
    </row>
    <row r="17" spans="1:69" s="10" customFormat="1" x14ac:dyDescent="0.3">
      <c r="A17" s="10" t="s">
        <v>0</v>
      </c>
      <c r="B17" s="10">
        <v>5</v>
      </c>
      <c r="C17" s="10" t="s">
        <v>33</v>
      </c>
      <c r="D17" s="10">
        <v>10</v>
      </c>
      <c r="E17" s="10">
        <v>524288</v>
      </c>
      <c r="F17" s="10">
        <v>1</v>
      </c>
      <c r="G17" s="10">
        <v>64</v>
      </c>
      <c r="H17" s="11">
        <f t="shared" si="8"/>
        <v>976.23740116220131</v>
      </c>
      <c r="I17" s="11">
        <f t="shared" si="7"/>
        <v>0.97223701724184663</v>
      </c>
      <c r="J17" s="11">
        <f t="shared" si="7"/>
        <v>0.93987982550004112</v>
      </c>
      <c r="L17" s="12">
        <f t="shared" si="2"/>
        <v>289920333</v>
      </c>
      <c r="M17" s="13">
        <v>0.14644133101851853</v>
      </c>
      <c r="N17" s="14">
        <v>6.3276041666666671E-3</v>
      </c>
      <c r="P17" s="12">
        <v>783656704882</v>
      </c>
      <c r="Q17" s="10">
        <v>285109562121</v>
      </c>
      <c r="R17" s="10" t="s">
        <v>8</v>
      </c>
      <c r="S17" s="13">
        <v>8.1116504629629618E-2</v>
      </c>
      <c r="T17" s="10">
        <v>214323765742</v>
      </c>
      <c r="U17" s="10">
        <v>283933952376</v>
      </c>
      <c r="V17" s="10" t="s">
        <v>9</v>
      </c>
      <c r="W17" s="15">
        <v>0</v>
      </c>
      <c r="X17" s="10">
        <v>0</v>
      </c>
      <c r="Y17" s="10">
        <v>0</v>
      </c>
      <c r="Z17" s="10" t="s">
        <v>10</v>
      </c>
      <c r="AA17" s="13">
        <v>1.1315810185185187E-2</v>
      </c>
      <c r="AB17" s="10">
        <v>283933952376</v>
      </c>
      <c r="AC17" s="10">
        <v>587481930</v>
      </c>
      <c r="AD17" s="10" t="s">
        <v>4</v>
      </c>
      <c r="AE17" s="13">
        <v>1.2721064814814816E-4</v>
      </c>
      <c r="AF17" s="10">
        <v>587481930</v>
      </c>
      <c r="AG17" s="10">
        <v>4196301</v>
      </c>
      <c r="AH17" s="10" t="s">
        <v>11</v>
      </c>
      <c r="AI17" s="15">
        <v>0</v>
      </c>
      <c r="AJ17" s="10">
        <v>0</v>
      </c>
      <c r="AK17" s="10">
        <v>0</v>
      </c>
      <c r="AL17" s="10" t="s">
        <v>12</v>
      </c>
      <c r="AM17" s="13">
        <v>5.0306921296296297E-2</v>
      </c>
      <c r="AN17" s="10">
        <v>284227693446</v>
      </c>
      <c r="AO17" s="10">
        <v>289920333</v>
      </c>
      <c r="AP17" s="10" t="s">
        <v>13</v>
      </c>
      <c r="AQ17" s="13">
        <v>7.6619212962962969E-4</v>
      </c>
      <c r="AR17" s="10">
        <v>289920333</v>
      </c>
      <c r="AS17" s="10">
        <v>252329</v>
      </c>
      <c r="AT17" s="10" t="s">
        <v>14</v>
      </c>
      <c r="AU17" s="13">
        <v>7.1157407407407408E-5</v>
      </c>
      <c r="AV17" s="10">
        <v>149985</v>
      </c>
      <c r="AW17" s="10">
        <v>17782</v>
      </c>
      <c r="AX17" s="10" t="s">
        <v>31</v>
      </c>
      <c r="AY17" s="13">
        <v>2.7375231481481482E-3</v>
      </c>
      <c r="AZ17" s="10">
        <v>293741070</v>
      </c>
      <c r="BA17" s="10">
        <v>293741070</v>
      </c>
      <c r="BB17" s="10" t="s">
        <v>32</v>
      </c>
      <c r="BC17" s="15">
        <v>0</v>
      </c>
      <c r="BD17" s="10">
        <v>0</v>
      </c>
      <c r="BE17" s="10">
        <v>0</v>
      </c>
      <c r="BF17" s="10" t="s">
        <v>5</v>
      </c>
      <c r="BG17" s="15">
        <v>0</v>
      </c>
      <c r="BH17" s="10">
        <v>435492906509</v>
      </c>
      <c r="BI17" s="10">
        <v>285109462275</v>
      </c>
      <c r="BJ17" s="10" t="s">
        <v>6</v>
      </c>
      <c r="BK17" s="15">
        <v>0</v>
      </c>
      <c r="BL17" s="10">
        <v>35357096096</v>
      </c>
      <c r="BM17" s="10">
        <v>0</v>
      </c>
      <c r="BN17" s="10" t="s">
        <v>7</v>
      </c>
      <c r="BO17" s="15">
        <v>0</v>
      </c>
      <c r="BP17" s="10">
        <v>312806702277</v>
      </c>
      <c r="BQ17" s="10">
        <v>99846</v>
      </c>
    </row>
    <row r="18" spans="1:69" s="10" customFormat="1" x14ac:dyDescent="0.3">
      <c r="A18" s="10" t="s">
        <v>0</v>
      </c>
      <c r="B18" s="10">
        <v>5</v>
      </c>
      <c r="C18" s="10" t="s">
        <v>33</v>
      </c>
      <c r="D18" s="10">
        <v>10</v>
      </c>
      <c r="E18" s="10">
        <v>524288</v>
      </c>
      <c r="F18" s="10">
        <v>8</v>
      </c>
      <c r="G18" s="10">
        <v>8</v>
      </c>
      <c r="H18" s="11">
        <f t="shared" si="8"/>
        <v>3165.1914273972889</v>
      </c>
      <c r="I18" s="11">
        <f t="shared" si="7"/>
        <v>1.1185022805109377</v>
      </c>
      <c r="J18" s="11">
        <f t="shared" si="7"/>
        <v>0.6963240316128404</v>
      </c>
      <c r="L18" s="12">
        <f t="shared" si="2"/>
        <v>89419891</v>
      </c>
      <c r="M18" s="13">
        <v>0.12729136574074074</v>
      </c>
      <c r="N18" s="14">
        <v>8.5408333333333326E-3</v>
      </c>
      <c r="P18" s="12">
        <v>800610437296</v>
      </c>
      <c r="Q18" s="10">
        <v>293486054851</v>
      </c>
      <c r="R18" s="10" t="s">
        <v>8</v>
      </c>
      <c r="S18" s="13">
        <v>8.0462951388888884E-2</v>
      </c>
      <c r="T18" s="10">
        <v>214323765742</v>
      </c>
      <c r="U18" s="10">
        <v>292511311844</v>
      </c>
      <c r="V18" s="10" t="s">
        <v>9</v>
      </c>
      <c r="W18" s="15">
        <v>0</v>
      </c>
      <c r="X18" s="10">
        <v>0</v>
      </c>
      <c r="Y18" s="10">
        <v>0</v>
      </c>
      <c r="Z18" s="10" t="s">
        <v>10</v>
      </c>
      <c r="AA18" s="13">
        <v>1.40903125E-2</v>
      </c>
      <c r="AB18" s="10">
        <v>292511311844</v>
      </c>
      <c r="AC18" s="10">
        <v>587238890</v>
      </c>
      <c r="AD18" s="10" t="s">
        <v>4</v>
      </c>
      <c r="AE18" s="13">
        <v>1.9850694444444443E-4</v>
      </c>
      <c r="AF18" s="10">
        <v>587238890</v>
      </c>
      <c r="AG18" s="10">
        <v>4194565</v>
      </c>
      <c r="AH18" s="10" t="s">
        <v>11</v>
      </c>
      <c r="AI18" s="15">
        <v>0</v>
      </c>
      <c r="AJ18" s="10">
        <v>0</v>
      </c>
      <c r="AK18" s="10">
        <v>0</v>
      </c>
      <c r="AL18" s="10" t="s">
        <v>12</v>
      </c>
      <c r="AM18" s="13">
        <v>2.773292824074074E-2</v>
      </c>
      <c r="AN18" s="10">
        <v>292804931394</v>
      </c>
      <c r="AO18" s="10">
        <v>89419891</v>
      </c>
      <c r="AP18" s="10" t="s">
        <v>13</v>
      </c>
      <c r="AQ18" s="13">
        <v>9.9091435185185177E-4</v>
      </c>
      <c r="AR18" s="10">
        <v>89419891</v>
      </c>
      <c r="AS18" s="10">
        <v>252329</v>
      </c>
      <c r="AT18" s="10" t="s">
        <v>14</v>
      </c>
      <c r="AU18" s="13">
        <v>4.5937499999999999E-5</v>
      </c>
      <c r="AV18" s="10">
        <v>149985</v>
      </c>
      <c r="AW18" s="10">
        <v>17782</v>
      </c>
      <c r="AX18" s="10" t="s">
        <v>31</v>
      </c>
      <c r="AY18" s="13">
        <v>3.7698148148148148E-3</v>
      </c>
      <c r="AZ18" s="10">
        <v>293619550</v>
      </c>
      <c r="BA18" s="10">
        <v>293619550</v>
      </c>
      <c r="BB18" s="10" t="s">
        <v>32</v>
      </c>
      <c r="BC18" s="15">
        <v>0</v>
      </c>
      <c r="BD18" s="10">
        <v>0</v>
      </c>
      <c r="BE18" s="10">
        <v>0</v>
      </c>
      <c r="BF18" s="10" t="s">
        <v>5</v>
      </c>
      <c r="BG18" s="15">
        <v>0</v>
      </c>
      <c r="BH18" s="10">
        <v>438990413492</v>
      </c>
      <c r="BI18" s="10">
        <v>293485955005</v>
      </c>
      <c r="BJ18" s="10" t="s">
        <v>6</v>
      </c>
      <c r="BK18" s="15">
        <v>0</v>
      </c>
      <c r="BL18" s="10">
        <v>41057443980</v>
      </c>
      <c r="BM18" s="10">
        <v>0</v>
      </c>
      <c r="BN18" s="10" t="s">
        <v>7</v>
      </c>
      <c r="BO18" s="15">
        <v>0</v>
      </c>
      <c r="BP18" s="10">
        <v>320562579824</v>
      </c>
      <c r="BQ18" s="10">
        <v>99846</v>
      </c>
    </row>
    <row r="19" spans="1:69" s="10" customFormat="1" x14ac:dyDescent="0.3">
      <c r="A19" s="10" t="s">
        <v>0</v>
      </c>
      <c r="B19" s="10">
        <v>5</v>
      </c>
      <c r="C19" s="10" t="s">
        <v>33</v>
      </c>
      <c r="D19" s="10">
        <v>10</v>
      </c>
      <c r="E19" s="10">
        <v>524288</v>
      </c>
      <c r="F19" s="10">
        <v>64</v>
      </c>
      <c r="G19" s="10">
        <v>1</v>
      </c>
      <c r="H19" s="11">
        <f t="shared" si="8"/>
        <v>13052.674415291702</v>
      </c>
      <c r="I19" s="11">
        <f t="shared" si="7"/>
        <v>1.1903807531842328</v>
      </c>
      <c r="J19" s="11">
        <f t="shared" si="7"/>
        <v>1.0823363131598236</v>
      </c>
      <c r="L19" s="12">
        <f t="shared" si="2"/>
        <v>21683761</v>
      </c>
      <c r="M19" s="13">
        <v>0.11960516203703704</v>
      </c>
      <c r="N19" s="14">
        <v>5.4947685185185195E-3</v>
      </c>
      <c r="P19" s="12">
        <v>800534251710</v>
      </c>
      <c r="Q19" s="10">
        <v>293409884238</v>
      </c>
      <c r="R19" s="10" t="s">
        <v>8</v>
      </c>
      <c r="S19" s="13">
        <v>8.1762905092592597E-2</v>
      </c>
      <c r="T19" s="10">
        <v>214323765742</v>
      </c>
      <c r="U19" s="10">
        <v>292511311844</v>
      </c>
      <c r="V19" s="10" t="s">
        <v>9</v>
      </c>
      <c r="W19" s="14">
        <v>0</v>
      </c>
      <c r="X19" s="10">
        <v>0</v>
      </c>
      <c r="Y19" s="10">
        <v>0</v>
      </c>
      <c r="Z19" s="10" t="s">
        <v>10</v>
      </c>
      <c r="AA19" s="13">
        <v>1.4175868055555556E-2</v>
      </c>
      <c r="AB19" s="10">
        <v>292511311844</v>
      </c>
      <c r="AC19" s="10">
        <v>587208510</v>
      </c>
      <c r="AD19" s="10" t="s">
        <v>4</v>
      </c>
      <c r="AE19" s="13">
        <v>5.6805555555555568E-5</v>
      </c>
      <c r="AF19" s="10">
        <v>587208510</v>
      </c>
      <c r="AG19" s="10">
        <v>4194348</v>
      </c>
      <c r="AH19" s="10" t="s">
        <v>11</v>
      </c>
      <c r="AI19" s="15">
        <v>0</v>
      </c>
      <c r="AJ19" s="10">
        <v>0</v>
      </c>
      <c r="AK19" s="10">
        <v>0</v>
      </c>
      <c r="AL19" s="10" t="s">
        <v>12</v>
      </c>
      <c r="AM19" s="13">
        <v>2.0344525462962962E-2</v>
      </c>
      <c r="AN19" s="10">
        <v>292804916204</v>
      </c>
      <c r="AO19" s="10">
        <v>21683761</v>
      </c>
      <c r="AP19" s="10" t="s">
        <v>13</v>
      </c>
      <c r="AQ19" s="13">
        <v>5.3134259259259259E-4</v>
      </c>
      <c r="AR19" s="10">
        <v>21683761</v>
      </c>
      <c r="AS19" s="10">
        <v>252329</v>
      </c>
      <c r="AT19" s="10" t="s">
        <v>14</v>
      </c>
      <c r="AU19" s="13">
        <v>1.2038194444444444E-4</v>
      </c>
      <c r="AV19" s="10">
        <v>149985</v>
      </c>
      <c r="AW19" s="10">
        <v>17782</v>
      </c>
      <c r="AX19" s="10" t="s">
        <v>31</v>
      </c>
      <c r="AY19" s="13">
        <v>2.6133333333333334E-3</v>
      </c>
      <c r="AZ19" s="10">
        <v>285215664</v>
      </c>
      <c r="BA19" s="10">
        <v>285215664</v>
      </c>
      <c r="BB19" s="10" t="s">
        <v>32</v>
      </c>
      <c r="BC19" s="15">
        <v>0</v>
      </c>
      <c r="BD19" s="10">
        <v>0</v>
      </c>
      <c r="BE19" s="10">
        <v>0</v>
      </c>
      <c r="BF19" s="10" t="s">
        <v>5</v>
      </c>
      <c r="BG19" s="15">
        <v>0</v>
      </c>
      <c r="BH19" s="10">
        <v>477056339440</v>
      </c>
      <c r="BI19" s="10">
        <v>293409784392</v>
      </c>
      <c r="BJ19" s="10" t="s">
        <v>6</v>
      </c>
      <c r="BK19" s="15">
        <v>0</v>
      </c>
      <c r="BL19" s="10">
        <v>12063030764</v>
      </c>
      <c r="BM19" s="10">
        <v>0</v>
      </c>
      <c r="BN19" s="10" t="s">
        <v>7</v>
      </c>
      <c r="BO19" s="15">
        <v>0</v>
      </c>
      <c r="BP19" s="10">
        <v>311414881506</v>
      </c>
      <c r="BQ19" s="10">
        <v>99846</v>
      </c>
    </row>
    <row r="20" spans="1:69" x14ac:dyDescent="0.3">
      <c r="A20" t="s">
        <v>0</v>
      </c>
      <c r="B20">
        <v>5</v>
      </c>
      <c r="C20" t="s">
        <v>34</v>
      </c>
      <c r="D20">
        <v>85</v>
      </c>
      <c r="E20">
        <v>-1</v>
      </c>
      <c r="F20">
        <v>1</v>
      </c>
      <c r="G20">
        <v>1</v>
      </c>
      <c r="H20" s="7">
        <f>L$20/L20</f>
        <v>1</v>
      </c>
      <c r="I20" s="7">
        <f t="shared" ref="I20:J24" si="9">M$20/M20</f>
        <v>1</v>
      </c>
      <c r="J20" s="7">
        <f t="shared" si="9"/>
        <v>1</v>
      </c>
      <c r="L20" s="5">
        <f t="shared" si="2"/>
        <v>1460920948507</v>
      </c>
      <c r="M20" s="6">
        <v>1.0088003240740739</v>
      </c>
      <c r="N20" s="1">
        <v>1.4917824074074075E-2</v>
      </c>
      <c r="P20" s="5">
        <v>2398652686145</v>
      </c>
      <c r="Q20">
        <v>1460990798831</v>
      </c>
      <c r="R20" t="s">
        <v>2</v>
      </c>
      <c r="S20" s="6">
        <v>0.77563991898148155</v>
      </c>
      <c r="T20">
        <v>937730461363</v>
      </c>
      <c r="U20">
        <v>1460920948507</v>
      </c>
      <c r="AP20" t="s">
        <v>3</v>
      </c>
      <c r="AQ20" s="6">
        <v>0.23304940972222221</v>
      </c>
      <c r="AR20">
        <v>1460920948507</v>
      </c>
      <c r="AS20">
        <v>69826366</v>
      </c>
      <c r="AT20" t="s">
        <v>4</v>
      </c>
      <c r="AU20" s="6">
        <v>1.1100694444444444E-4</v>
      </c>
      <c r="AV20">
        <v>1276275</v>
      </c>
      <c r="AW20">
        <v>23958</v>
      </c>
      <c r="BC20" s="2"/>
      <c r="BF20" t="s">
        <v>5</v>
      </c>
      <c r="BG20" s="1">
        <v>0</v>
      </c>
      <c r="BH20">
        <v>11593083650</v>
      </c>
      <c r="BI20">
        <v>1460922397162</v>
      </c>
      <c r="BJ20" t="s">
        <v>6</v>
      </c>
      <c r="BK20" s="2">
        <v>0</v>
      </c>
      <c r="BL20">
        <v>11437579071</v>
      </c>
      <c r="BM20">
        <v>0</v>
      </c>
      <c r="BN20" t="s">
        <v>7</v>
      </c>
      <c r="BO20" s="1">
        <v>0</v>
      </c>
      <c r="BP20">
        <v>2375622023424</v>
      </c>
      <c r="BQ20">
        <v>68401669</v>
      </c>
    </row>
    <row r="21" spans="1:69" x14ac:dyDescent="0.3">
      <c r="A21" t="s">
        <v>0</v>
      </c>
      <c r="B21">
        <v>5</v>
      </c>
      <c r="C21" t="s">
        <v>34</v>
      </c>
      <c r="D21">
        <v>15</v>
      </c>
      <c r="E21">
        <v>524288</v>
      </c>
      <c r="F21">
        <v>1</v>
      </c>
      <c r="G21">
        <v>1</v>
      </c>
      <c r="H21" s="7">
        <f t="shared" ref="H21:H24" si="10">L$20/L21</f>
        <v>39.349611225531916</v>
      </c>
      <c r="I21" s="7">
        <f t="shared" si="9"/>
        <v>1.5962238578181176</v>
      </c>
      <c r="J21" s="7">
        <f t="shared" si="9"/>
        <v>1.2567142903108488</v>
      </c>
      <c r="L21" s="5">
        <f t="shared" si="2"/>
        <v>37126693327</v>
      </c>
      <c r="M21" s="6">
        <v>0.63199175925925932</v>
      </c>
      <c r="N21" s="1">
        <v>1.1870497685185185E-2</v>
      </c>
      <c r="P21" s="5">
        <v>3903901886449</v>
      </c>
      <c r="Q21">
        <v>1501667903412</v>
      </c>
      <c r="R21" t="s">
        <v>8</v>
      </c>
      <c r="S21" s="6">
        <v>0.47133412037037042</v>
      </c>
      <c r="T21">
        <v>937730461363</v>
      </c>
      <c r="U21">
        <v>1464496973447</v>
      </c>
      <c r="V21" t="s">
        <v>9</v>
      </c>
      <c r="W21" s="2">
        <v>0</v>
      </c>
      <c r="X21">
        <v>0</v>
      </c>
      <c r="Y21">
        <v>0</v>
      </c>
      <c r="Z21" t="s">
        <v>10</v>
      </c>
      <c r="AA21" s="6">
        <v>6.0416782407407409E-2</v>
      </c>
      <c r="AB21">
        <v>1464496973447</v>
      </c>
      <c r="AC21">
        <v>30492220</v>
      </c>
      <c r="AD21" t="s">
        <v>4</v>
      </c>
      <c r="AE21" s="6">
        <v>3.0289351851851851E-5</v>
      </c>
      <c r="AF21">
        <v>30492220</v>
      </c>
      <c r="AG21">
        <v>65580</v>
      </c>
      <c r="AH21" t="s">
        <v>11</v>
      </c>
      <c r="AI21" s="2">
        <v>0</v>
      </c>
      <c r="AJ21">
        <v>0</v>
      </c>
      <c r="AK21">
        <v>0</v>
      </c>
      <c r="AL21" t="s">
        <v>12</v>
      </c>
      <c r="AM21" s="6">
        <v>8.6557187500000007E-2</v>
      </c>
      <c r="AN21">
        <v>1464507138347</v>
      </c>
      <c r="AO21">
        <v>37126693327</v>
      </c>
      <c r="AP21" t="s">
        <v>13</v>
      </c>
      <c r="AQ21" s="6">
        <v>6.4329398148148149E-3</v>
      </c>
      <c r="AR21">
        <v>37126693327</v>
      </c>
      <c r="AS21">
        <v>3758048</v>
      </c>
      <c r="AT21" t="s">
        <v>14</v>
      </c>
      <c r="AU21" s="6">
        <v>1.3893518518518519E-4</v>
      </c>
      <c r="AV21">
        <v>225165</v>
      </c>
      <c r="AW21">
        <v>18210</v>
      </c>
      <c r="AX21" t="s">
        <v>31</v>
      </c>
      <c r="AY21" s="6">
        <v>7.0815162037037036E-3</v>
      </c>
      <c r="AZ21">
        <v>9902580</v>
      </c>
      <c r="BA21">
        <v>9902580</v>
      </c>
      <c r="BB21" t="s">
        <v>32</v>
      </c>
      <c r="BC21" s="2">
        <v>0</v>
      </c>
      <c r="BD21">
        <v>0</v>
      </c>
      <c r="BE21">
        <v>0</v>
      </c>
      <c r="BF21" t="s">
        <v>5</v>
      </c>
      <c r="BG21" s="2">
        <v>0</v>
      </c>
      <c r="BH21">
        <v>2554049081223</v>
      </c>
      <c r="BI21">
        <v>1501664382739</v>
      </c>
      <c r="BJ21" t="s">
        <v>6</v>
      </c>
      <c r="BK21" s="2">
        <v>0</v>
      </c>
      <c r="BL21">
        <v>241217857353</v>
      </c>
      <c r="BM21">
        <v>0</v>
      </c>
      <c r="BN21" t="s">
        <v>7</v>
      </c>
      <c r="BO21" s="2">
        <v>0</v>
      </c>
      <c r="BP21">
        <v>1108634947873</v>
      </c>
      <c r="BQ21">
        <v>3520673</v>
      </c>
    </row>
    <row r="22" spans="1:69" x14ac:dyDescent="0.3">
      <c r="A22" t="s">
        <v>0</v>
      </c>
      <c r="B22">
        <v>5</v>
      </c>
      <c r="C22" t="s">
        <v>34</v>
      </c>
      <c r="D22">
        <v>15</v>
      </c>
      <c r="E22">
        <v>524288</v>
      </c>
      <c r="F22">
        <v>1</v>
      </c>
      <c r="G22">
        <v>64</v>
      </c>
      <c r="H22" s="7">
        <f t="shared" si="10"/>
        <v>2911.0827099828657</v>
      </c>
      <c r="I22" s="7">
        <f t="shared" si="9"/>
        <v>1.5621848254065582</v>
      </c>
      <c r="J22" s="7">
        <f t="shared" si="9"/>
        <v>1.2961180815964106</v>
      </c>
      <c r="L22" s="5">
        <f t="shared" si="2"/>
        <v>501847970</v>
      </c>
      <c r="M22" s="6">
        <v>0.64576246527777781</v>
      </c>
      <c r="N22" s="1">
        <v>1.1509618055555554E-2</v>
      </c>
      <c r="P22" s="5">
        <v>3870440845463</v>
      </c>
      <c r="Q22">
        <v>1467569013184</v>
      </c>
      <c r="R22" t="s">
        <v>8</v>
      </c>
      <c r="S22" s="6">
        <v>0.48131217592592596</v>
      </c>
      <c r="T22">
        <v>937730461363</v>
      </c>
      <c r="U22">
        <v>1464496973447</v>
      </c>
      <c r="V22" t="s">
        <v>9</v>
      </c>
      <c r="W22" s="2">
        <v>0</v>
      </c>
      <c r="X22">
        <v>0</v>
      </c>
      <c r="Y22">
        <v>0</v>
      </c>
      <c r="Z22" t="s">
        <v>10</v>
      </c>
      <c r="AA22" s="6">
        <v>6.807666666666666E-2</v>
      </c>
      <c r="AB22">
        <v>1464496973447</v>
      </c>
      <c r="AC22">
        <v>1951277485</v>
      </c>
      <c r="AD22" t="s">
        <v>4</v>
      </c>
      <c r="AE22" s="6">
        <v>1.4921296296296294E-4</v>
      </c>
      <c r="AF22">
        <v>1951277485</v>
      </c>
      <c r="AG22">
        <v>4196301</v>
      </c>
      <c r="AH22" t="s">
        <v>11</v>
      </c>
      <c r="AI22" s="2">
        <v>0</v>
      </c>
      <c r="AJ22">
        <v>0</v>
      </c>
      <c r="AK22">
        <v>0</v>
      </c>
      <c r="AL22" t="s">
        <v>12</v>
      </c>
      <c r="AM22" s="6">
        <v>8.9046134259259266E-2</v>
      </c>
      <c r="AN22">
        <v>1465147400102</v>
      </c>
      <c r="AO22">
        <v>501847970</v>
      </c>
      <c r="AP22" t="s">
        <v>13</v>
      </c>
      <c r="AQ22" s="6">
        <v>8.5467592592592583E-4</v>
      </c>
      <c r="AR22">
        <v>501847970</v>
      </c>
      <c r="AS22">
        <v>2039829</v>
      </c>
      <c r="AT22" t="s">
        <v>14</v>
      </c>
      <c r="AU22" s="6">
        <v>6.4108796296296293E-5</v>
      </c>
      <c r="AV22">
        <v>225150</v>
      </c>
      <c r="AW22">
        <v>18206</v>
      </c>
      <c r="AX22" t="s">
        <v>31</v>
      </c>
      <c r="AY22" s="6">
        <v>6.2594907407407417E-3</v>
      </c>
      <c r="AZ22">
        <v>612659946</v>
      </c>
      <c r="BA22">
        <v>612659946</v>
      </c>
      <c r="BB22" t="s">
        <v>32</v>
      </c>
      <c r="BC22" s="2">
        <v>0</v>
      </c>
      <c r="BD22">
        <v>0</v>
      </c>
      <c r="BE22">
        <v>0</v>
      </c>
      <c r="BF22" t="s">
        <v>5</v>
      </c>
      <c r="BG22" s="2">
        <v>0</v>
      </c>
      <c r="BH22">
        <v>2644195799745</v>
      </c>
      <c r="BI22">
        <v>1467567210719</v>
      </c>
      <c r="BJ22" t="s">
        <v>6</v>
      </c>
      <c r="BK22" s="2">
        <v>0</v>
      </c>
      <c r="BL22">
        <v>282591542008</v>
      </c>
      <c r="BM22">
        <v>0</v>
      </c>
      <c r="BN22" t="s">
        <v>7</v>
      </c>
      <c r="BO22" s="2">
        <v>0</v>
      </c>
      <c r="BP22">
        <v>943653503710</v>
      </c>
      <c r="BQ22">
        <v>1802465</v>
      </c>
    </row>
    <row r="23" spans="1:69" x14ac:dyDescent="0.3">
      <c r="A23" t="s">
        <v>0</v>
      </c>
      <c r="B23">
        <v>5</v>
      </c>
      <c r="C23" t="s">
        <v>34</v>
      </c>
      <c r="D23">
        <v>15</v>
      </c>
      <c r="E23">
        <v>524288</v>
      </c>
      <c r="F23">
        <v>8</v>
      </c>
      <c r="G23">
        <v>8</v>
      </c>
      <c r="H23" s="7">
        <f t="shared" si="10"/>
        <v>359.61629377621523</v>
      </c>
      <c r="I23" s="7">
        <f t="shared" si="9"/>
        <v>1.3723416693887185</v>
      </c>
      <c r="J23" s="7">
        <f t="shared" si="9"/>
        <v>1.1545900081248592</v>
      </c>
      <c r="L23" s="5">
        <f t="shared" si="2"/>
        <v>4062443704</v>
      </c>
      <c r="M23" s="6">
        <v>0.73509414351851854</v>
      </c>
      <c r="N23" s="1">
        <v>1.2920451388888891E-2</v>
      </c>
      <c r="P23" s="5">
        <v>4033257313405</v>
      </c>
      <c r="Q23">
        <v>1550481478528</v>
      </c>
      <c r="R23" t="s">
        <v>8</v>
      </c>
      <c r="S23" s="6">
        <v>0.51758550925925928</v>
      </c>
      <c r="T23">
        <v>937730461363</v>
      </c>
      <c r="U23">
        <v>1544401611549</v>
      </c>
      <c r="V23" t="s">
        <v>9</v>
      </c>
      <c r="W23" s="2">
        <v>0</v>
      </c>
      <c r="X23">
        <v>0</v>
      </c>
      <c r="Y23">
        <v>0</v>
      </c>
      <c r="Z23" t="s">
        <v>10</v>
      </c>
      <c r="AA23" s="6">
        <v>8.9700937500000008E-2</v>
      </c>
      <c r="AB23">
        <v>1544401611549</v>
      </c>
      <c r="AC23">
        <v>1381617765</v>
      </c>
      <c r="AD23" t="s">
        <v>4</v>
      </c>
      <c r="AE23" s="6">
        <v>2.88275462962963E-4</v>
      </c>
      <c r="AF23">
        <v>1381617765</v>
      </c>
      <c r="AG23">
        <v>4194565</v>
      </c>
      <c r="AH23" t="s">
        <v>11</v>
      </c>
      <c r="AI23" s="2">
        <v>0</v>
      </c>
      <c r="AJ23">
        <v>0</v>
      </c>
      <c r="AK23">
        <v>0</v>
      </c>
      <c r="AL23" t="s">
        <v>12</v>
      </c>
      <c r="AM23" s="6">
        <v>0.11812153935185184</v>
      </c>
      <c r="AN23">
        <v>1545051769124</v>
      </c>
      <c r="AO23">
        <v>4062443704</v>
      </c>
      <c r="AP23" t="s">
        <v>13</v>
      </c>
      <c r="AQ23" s="6">
        <v>2.0687384259259257E-3</v>
      </c>
      <c r="AR23">
        <v>4062443704</v>
      </c>
      <c r="AS23">
        <v>2407989</v>
      </c>
      <c r="AT23" t="s">
        <v>14</v>
      </c>
      <c r="AU23" s="6">
        <v>2.9283564814814813E-4</v>
      </c>
      <c r="AV23">
        <v>225150</v>
      </c>
      <c r="AW23">
        <v>18206</v>
      </c>
      <c r="AX23" t="s">
        <v>31</v>
      </c>
      <c r="AY23" s="6">
        <v>7.0363078703703707E-3</v>
      </c>
      <c r="AZ23">
        <v>629184750</v>
      </c>
      <c r="BA23">
        <v>629184750</v>
      </c>
      <c r="BB23" t="s">
        <v>32</v>
      </c>
      <c r="BC23" s="2">
        <v>0</v>
      </c>
      <c r="BD23">
        <v>0</v>
      </c>
      <c r="BE23">
        <v>0</v>
      </c>
      <c r="BF23" t="s">
        <v>5</v>
      </c>
      <c r="BG23" s="2">
        <v>0</v>
      </c>
      <c r="BH23">
        <v>2622692923167</v>
      </c>
      <c r="BI23">
        <v>1550479307903</v>
      </c>
      <c r="BJ23" t="s">
        <v>6</v>
      </c>
      <c r="BK23" s="2">
        <v>0</v>
      </c>
      <c r="BL23">
        <v>292204745639</v>
      </c>
      <c r="BM23">
        <v>0</v>
      </c>
      <c r="BN23" t="s">
        <v>7</v>
      </c>
      <c r="BO23" s="2">
        <v>0</v>
      </c>
      <c r="BP23">
        <v>1118359644599</v>
      </c>
      <c r="BQ23">
        <v>2170625</v>
      </c>
    </row>
    <row r="24" spans="1:69" x14ac:dyDescent="0.3">
      <c r="A24" t="s">
        <v>0</v>
      </c>
      <c r="B24">
        <v>5</v>
      </c>
      <c r="C24" t="s">
        <v>34</v>
      </c>
      <c r="D24">
        <v>15</v>
      </c>
      <c r="E24">
        <v>524288</v>
      </c>
      <c r="F24">
        <v>64</v>
      </c>
      <c r="G24">
        <v>1</v>
      </c>
      <c r="H24" s="7">
        <f t="shared" si="10"/>
        <v>46.813895018852598</v>
      </c>
      <c r="I24" s="7">
        <f t="shared" si="9"/>
        <v>1.3937010050933043</v>
      </c>
      <c r="J24" s="7">
        <f t="shared" si="9"/>
        <v>1.0266062177816577</v>
      </c>
      <c r="L24" s="5">
        <f t="shared" si="2"/>
        <v>31206994161</v>
      </c>
      <c r="M24" s="6">
        <v>0.7238283680555555</v>
      </c>
      <c r="N24" s="1">
        <v>1.4531203703703704E-2</v>
      </c>
      <c r="P24" s="5">
        <v>4060334784575</v>
      </c>
      <c r="Q24">
        <v>1577560314456</v>
      </c>
      <c r="R24" t="s">
        <v>8</v>
      </c>
      <c r="S24" s="6">
        <v>0.5144091666666667</v>
      </c>
      <c r="T24">
        <v>937730461363</v>
      </c>
      <c r="U24">
        <v>1544401611549</v>
      </c>
      <c r="V24" t="s">
        <v>9</v>
      </c>
      <c r="W24" s="1">
        <v>0</v>
      </c>
      <c r="X24">
        <v>0</v>
      </c>
      <c r="Y24">
        <v>0</v>
      </c>
      <c r="Z24" t="s">
        <v>10</v>
      </c>
      <c r="AA24" s="6">
        <v>8.504074074074075E-2</v>
      </c>
      <c r="AB24">
        <v>1544401611549</v>
      </c>
      <c r="AC24">
        <v>1310410300</v>
      </c>
      <c r="AD24" t="s">
        <v>4</v>
      </c>
      <c r="AE24" s="6">
        <v>1.5900462962962963E-4</v>
      </c>
      <c r="AF24">
        <v>1310410300</v>
      </c>
      <c r="AG24">
        <v>4194348</v>
      </c>
      <c r="AH24" t="s">
        <v>11</v>
      </c>
      <c r="AI24" s="2">
        <v>0</v>
      </c>
      <c r="AJ24">
        <v>0</v>
      </c>
      <c r="AK24">
        <v>0</v>
      </c>
      <c r="AL24" t="s">
        <v>12</v>
      </c>
      <c r="AM24" s="6">
        <v>0.11105174768518518</v>
      </c>
      <c r="AN24">
        <v>1545051735489</v>
      </c>
      <c r="AO24">
        <v>31206994161</v>
      </c>
      <c r="AP24" t="s">
        <v>13</v>
      </c>
      <c r="AQ24" s="6">
        <v>6.5000810185185179E-3</v>
      </c>
      <c r="AR24">
        <v>31206994161</v>
      </c>
      <c r="AS24">
        <v>3739340</v>
      </c>
      <c r="AT24" t="s">
        <v>14</v>
      </c>
      <c r="AU24" s="6">
        <v>9.8067129629629643E-5</v>
      </c>
      <c r="AV24">
        <v>225165</v>
      </c>
      <c r="AW24">
        <v>18210</v>
      </c>
      <c r="AX24" t="s">
        <v>31</v>
      </c>
      <c r="AY24" s="6">
        <v>6.5695717592592594E-3</v>
      </c>
      <c r="AZ24">
        <v>633346548</v>
      </c>
      <c r="BA24">
        <v>633346548</v>
      </c>
      <c r="BB24" t="s">
        <v>32</v>
      </c>
      <c r="BC24" s="2">
        <v>0</v>
      </c>
      <c r="BD24">
        <v>0</v>
      </c>
      <c r="BE24">
        <v>0</v>
      </c>
      <c r="BF24" t="s">
        <v>5</v>
      </c>
      <c r="BG24" s="2">
        <v>0</v>
      </c>
      <c r="BH24">
        <v>2624627332522</v>
      </c>
      <c r="BI24">
        <v>1577556812491</v>
      </c>
      <c r="BJ24" t="s">
        <v>6</v>
      </c>
      <c r="BK24" s="2">
        <v>0</v>
      </c>
      <c r="BL24">
        <v>319340244268</v>
      </c>
      <c r="BM24">
        <v>0</v>
      </c>
      <c r="BN24" t="s">
        <v>7</v>
      </c>
      <c r="BO24" s="2">
        <v>0</v>
      </c>
      <c r="BP24">
        <v>1116367207785</v>
      </c>
      <c r="BQ24">
        <v>3501965</v>
      </c>
    </row>
    <row r="25" spans="1:69" s="16" customFormat="1" x14ac:dyDescent="0.3">
      <c r="A25" s="16" t="s">
        <v>0</v>
      </c>
      <c r="B25" s="16">
        <v>5</v>
      </c>
      <c r="C25" s="16" t="s">
        <v>35</v>
      </c>
      <c r="D25" s="16">
        <v>85</v>
      </c>
      <c r="E25" s="16">
        <v>-1</v>
      </c>
      <c r="F25" s="16">
        <v>1</v>
      </c>
      <c r="G25" s="16">
        <v>1</v>
      </c>
      <c r="H25" s="17">
        <f>L$25/L25</f>
        <v>1</v>
      </c>
      <c r="I25" s="17">
        <f t="shared" ref="I25:J27" si="11">M$25/M25</f>
        <v>1</v>
      </c>
      <c r="J25" s="17">
        <f t="shared" si="11"/>
        <v>1</v>
      </c>
      <c r="L25" s="18">
        <f t="shared" si="2"/>
        <v>193569482088</v>
      </c>
      <c r="M25" s="19">
        <v>6.2953425925925927E-2</v>
      </c>
      <c r="N25" s="20">
        <v>5.9520023148148145E-3</v>
      </c>
      <c r="P25" s="18">
        <v>219967690937</v>
      </c>
      <c r="Q25" s="16">
        <v>193578977933</v>
      </c>
      <c r="R25" s="16" t="s">
        <v>2</v>
      </c>
      <c r="S25" s="19">
        <v>3.5532314814814815E-2</v>
      </c>
      <c r="T25" s="16">
        <v>26396933169</v>
      </c>
      <c r="U25" s="16">
        <v>193569482088</v>
      </c>
      <c r="AA25" s="19"/>
      <c r="AE25" s="19"/>
      <c r="AM25" s="19"/>
      <c r="AP25" s="16" t="s">
        <v>3</v>
      </c>
      <c r="AQ25" s="19">
        <v>2.7237638888888888E-2</v>
      </c>
      <c r="AR25" s="16">
        <v>193569482088</v>
      </c>
      <c r="AS25" s="16">
        <v>9471894</v>
      </c>
      <c r="AT25" s="16" t="s">
        <v>4</v>
      </c>
      <c r="AU25" s="19">
        <v>1.8347222222222221E-4</v>
      </c>
      <c r="AV25" s="16">
        <v>1275680</v>
      </c>
      <c r="AW25" s="16">
        <v>23951</v>
      </c>
      <c r="AY25" s="19"/>
      <c r="BC25" s="21"/>
      <c r="BF25" s="16" t="s">
        <v>5</v>
      </c>
      <c r="BG25" s="20">
        <v>0</v>
      </c>
      <c r="BH25" s="16">
        <v>3176583914</v>
      </c>
      <c r="BI25" s="16">
        <v>193570930148</v>
      </c>
      <c r="BJ25" s="16" t="s">
        <v>6</v>
      </c>
      <c r="BK25" s="21">
        <v>0</v>
      </c>
      <c r="BL25" s="16">
        <v>4876086559</v>
      </c>
      <c r="BM25" s="16">
        <v>0</v>
      </c>
      <c r="BN25" s="16" t="s">
        <v>7</v>
      </c>
      <c r="BO25" s="20">
        <v>0</v>
      </c>
      <c r="BP25" s="16">
        <v>211915020464</v>
      </c>
      <c r="BQ25" s="16">
        <v>8047785</v>
      </c>
    </row>
    <row r="26" spans="1:69" s="10" customFormat="1" x14ac:dyDescent="0.3">
      <c r="A26" s="10" t="s">
        <v>0</v>
      </c>
      <c r="B26" s="10">
        <v>5</v>
      </c>
      <c r="C26" s="10" t="s">
        <v>35</v>
      </c>
      <c r="D26" s="10">
        <v>85</v>
      </c>
      <c r="E26" s="10">
        <v>131072</v>
      </c>
      <c r="F26" s="10">
        <v>1</v>
      </c>
      <c r="G26" s="10">
        <v>1</v>
      </c>
      <c r="H26" s="11">
        <f t="shared" ref="H26:H27" si="12">L$25/L26</f>
        <v>1.0000001714113471</v>
      </c>
      <c r="I26" s="11">
        <f t="shared" si="11"/>
        <v>0.76629860446309761</v>
      </c>
      <c r="J26" s="11">
        <f t="shared" si="11"/>
        <v>0.64690550140072933</v>
      </c>
      <c r="L26" s="12">
        <f t="shared" si="2"/>
        <v>193569448908</v>
      </c>
      <c r="M26" s="13">
        <v>8.2152604166666671E-2</v>
      </c>
      <c r="N26" s="14">
        <v>9.2007291666666661E-3</v>
      </c>
      <c r="P26" s="12">
        <v>608413646140</v>
      </c>
      <c r="Q26" s="10">
        <v>387802111417</v>
      </c>
      <c r="R26" s="10" t="s">
        <v>8</v>
      </c>
      <c r="S26" s="13">
        <v>1.7096944444444442E-2</v>
      </c>
      <c r="T26" s="10">
        <v>26396933169</v>
      </c>
      <c r="U26" s="10">
        <v>194222526060</v>
      </c>
      <c r="V26" s="10" t="s">
        <v>9</v>
      </c>
      <c r="W26" s="14">
        <v>0</v>
      </c>
      <c r="X26" s="10">
        <v>0</v>
      </c>
      <c r="Y26" s="10">
        <v>0</v>
      </c>
      <c r="Z26" s="10" t="s">
        <v>10</v>
      </c>
      <c r="AA26" s="13">
        <v>5.4161458333333336E-3</v>
      </c>
      <c r="AB26" s="10">
        <v>194222526060</v>
      </c>
      <c r="AC26" s="10">
        <v>624207</v>
      </c>
      <c r="AD26" s="10" t="s">
        <v>4</v>
      </c>
      <c r="AE26" s="13">
        <v>3.6562499999999994E-5</v>
      </c>
      <c r="AF26" s="10">
        <v>624207</v>
      </c>
      <c r="AG26" s="10">
        <v>16424</v>
      </c>
      <c r="AH26" s="10" t="s">
        <v>11</v>
      </c>
      <c r="AI26" s="15">
        <v>0</v>
      </c>
      <c r="AJ26" s="10">
        <v>0</v>
      </c>
      <c r="AK26" s="10">
        <v>0</v>
      </c>
      <c r="AL26" s="10" t="s">
        <v>12</v>
      </c>
      <c r="AM26" s="13">
        <v>3.4882615740740745E-2</v>
      </c>
      <c r="AN26" s="10">
        <v>194222838116</v>
      </c>
      <c r="AO26" s="10">
        <v>193569448908</v>
      </c>
      <c r="AP26" s="10" t="s">
        <v>13</v>
      </c>
      <c r="AQ26" s="13">
        <v>2.4566956018518517E-2</v>
      </c>
      <c r="AR26" s="10">
        <v>193569448908</v>
      </c>
      <c r="AS26" s="10">
        <v>9471867</v>
      </c>
      <c r="AT26" s="10" t="s">
        <v>14</v>
      </c>
      <c r="AU26" s="13">
        <v>1.5336805555555554E-4</v>
      </c>
      <c r="AV26" s="10">
        <v>1275680</v>
      </c>
      <c r="AW26" s="10">
        <v>23951</v>
      </c>
      <c r="AY26" s="13"/>
      <c r="BF26" s="10" t="s">
        <v>5</v>
      </c>
      <c r="BG26" s="15">
        <v>0</v>
      </c>
      <c r="BH26" s="10">
        <v>381624904247</v>
      </c>
      <c r="BI26" s="10">
        <v>387794063659</v>
      </c>
      <c r="BJ26" s="10" t="s">
        <v>6</v>
      </c>
      <c r="BK26" s="15">
        <v>0</v>
      </c>
      <c r="BL26" s="10">
        <v>5462503754</v>
      </c>
      <c r="BM26" s="10">
        <v>0</v>
      </c>
      <c r="BN26" s="10" t="s">
        <v>7</v>
      </c>
      <c r="BO26" s="15">
        <v>0</v>
      </c>
      <c r="BP26" s="10">
        <v>221326238139</v>
      </c>
      <c r="BQ26" s="10">
        <v>8047758</v>
      </c>
    </row>
    <row r="27" spans="1:69" s="10" customFormat="1" x14ac:dyDescent="0.3">
      <c r="A27" s="10" t="s">
        <v>0</v>
      </c>
      <c r="B27" s="10">
        <v>5</v>
      </c>
      <c r="C27" s="10" t="s">
        <v>35</v>
      </c>
      <c r="D27" s="10">
        <v>85</v>
      </c>
      <c r="E27" s="10">
        <v>131072</v>
      </c>
      <c r="F27" s="10">
        <v>1</v>
      </c>
      <c r="G27" s="10">
        <v>1442</v>
      </c>
      <c r="H27" s="11">
        <f t="shared" si="12"/>
        <v>1.0004084379858431</v>
      </c>
      <c r="I27" s="11">
        <f t="shared" si="11"/>
        <v>0.78394129696217085</v>
      </c>
      <c r="J27" s="11">
        <f t="shared" si="11"/>
        <v>0.78153238724266949</v>
      </c>
      <c r="L27" s="12">
        <f t="shared" si="2"/>
        <v>193490453237</v>
      </c>
      <c r="M27" s="13">
        <v>8.0303749999999993E-2</v>
      </c>
      <c r="N27" s="14">
        <v>7.6158101851851847E-3</v>
      </c>
      <c r="P27" s="12">
        <v>609682929324</v>
      </c>
      <c r="Q27" s="10">
        <v>388645583863</v>
      </c>
      <c r="R27" s="10" t="s">
        <v>8</v>
      </c>
      <c r="S27" s="13">
        <v>1.4824212962962963E-2</v>
      </c>
      <c r="T27" s="10">
        <v>26396933169</v>
      </c>
      <c r="U27" s="10">
        <v>194222526060</v>
      </c>
      <c r="V27" s="10" t="s">
        <v>9</v>
      </c>
      <c r="W27" s="15">
        <v>0</v>
      </c>
      <c r="X27" s="10">
        <v>0</v>
      </c>
      <c r="Y27" s="10">
        <v>0</v>
      </c>
      <c r="Z27" s="10" t="s">
        <v>10</v>
      </c>
      <c r="AA27" s="13">
        <v>6.0112615740740743E-3</v>
      </c>
      <c r="AB27" s="10">
        <v>194222526060</v>
      </c>
      <c r="AC27" s="10">
        <v>899476777</v>
      </c>
      <c r="AD27" s="10" t="s">
        <v>4</v>
      </c>
      <c r="AE27" s="13">
        <v>1.2016203703703702E-4</v>
      </c>
      <c r="AF27" s="10">
        <v>899476777</v>
      </c>
      <c r="AG27" s="10">
        <v>23670439</v>
      </c>
      <c r="AH27" s="10" t="s">
        <v>11</v>
      </c>
      <c r="AI27" s="15">
        <v>0</v>
      </c>
      <c r="AJ27" s="10">
        <v>0</v>
      </c>
      <c r="AK27" s="10">
        <v>0</v>
      </c>
      <c r="AL27" s="10" t="s">
        <v>12</v>
      </c>
      <c r="AM27" s="13">
        <v>3.612071759259259E-2</v>
      </c>
      <c r="AN27" s="10">
        <v>194672264401</v>
      </c>
      <c r="AO27" s="10">
        <v>193490453237</v>
      </c>
      <c r="AP27" s="10" t="s">
        <v>13</v>
      </c>
      <c r="AQ27" s="13">
        <v>2.3069143518518517E-2</v>
      </c>
      <c r="AR27" s="10">
        <v>193490453237</v>
      </c>
      <c r="AS27" s="10">
        <v>9433399</v>
      </c>
      <c r="AT27" s="10" t="s">
        <v>14</v>
      </c>
      <c r="AU27" s="13">
        <v>1.5826388888888889E-4</v>
      </c>
      <c r="AV27" s="10">
        <v>1275680</v>
      </c>
      <c r="AW27" s="10">
        <v>23951</v>
      </c>
      <c r="AY27" s="13"/>
      <c r="BF27" s="10" t="s">
        <v>5</v>
      </c>
      <c r="BG27" s="15">
        <v>0</v>
      </c>
      <c r="BH27" s="10">
        <v>361666504281</v>
      </c>
      <c r="BI27" s="10">
        <v>388637574573</v>
      </c>
      <c r="BJ27" s="10" t="s">
        <v>6</v>
      </c>
      <c r="BK27" s="15">
        <v>0</v>
      </c>
      <c r="BL27" s="10">
        <v>15183295109</v>
      </c>
      <c r="BM27" s="10">
        <v>0</v>
      </c>
      <c r="BN27" s="10" t="s">
        <v>7</v>
      </c>
      <c r="BO27" s="15">
        <v>0</v>
      </c>
      <c r="BP27" s="10">
        <v>232833129934</v>
      </c>
      <c r="BQ27" s="10">
        <v>8009290</v>
      </c>
    </row>
    <row r="28" spans="1:69" x14ac:dyDescent="0.3">
      <c r="A28" t="s">
        <v>0</v>
      </c>
      <c r="B28">
        <v>5</v>
      </c>
      <c r="C28" t="s">
        <v>36</v>
      </c>
      <c r="D28">
        <v>85</v>
      </c>
      <c r="E28">
        <v>-1</v>
      </c>
      <c r="F28">
        <v>1</v>
      </c>
      <c r="G28">
        <v>1</v>
      </c>
      <c r="H28" s="7">
        <f>L$28/L28</f>
        <v>1</v>
      </c>
      <c r="I28" s="7">
        <f t="shared" ref="I28:J30" si="13">M$28/M28</f>
        <v>1</v>
      </c>
      <c r="J28" s="7">
        <f t="shared" si="13"/>
        <v>1</v>
      </c>
      <c r="L28" s="5">
        <f t="shared" si="2"/>
        <v>158503589027</v>
      </c>
      <c r="M28" s="6">
        <v>4.9291319444444447E-2</v>
      </c>
      <c r="N28" s="1">
        <v>5.1885185185185185E-3</v>
      </c>
      <c r="P28" s="5">
        <v>189524483151</v>
      </c>
      <c r="Q28">
        <v>158556091029</v>
      </c>
      <c r="R28" t="s">
        <v>2</v>
      </c>
      <c r="S28" s="6">
        <v>2.9532222222222224E-2</v>
      </c>
      <c r="T28">
        <v>31019617849</v>
      </c>
      <c r="U28">
        <v>158503589027</v>
      </c>
      <c r="AP28" t="s">
        <v>3</v>
      </c>
      <c r="AQ28" s="6">
        <v>1.9648298611111111E-2</v>
      </c>
      <c r="AR28">
        <v>158503589027</v>
      </c>
      <c r="AS28">
        <v>52478044</v>
      </c>
      <c r="AT28" t="s">
        <v>4</v>
      </c>
      <c r="AU28" s="6">
        <v>1.107986111111111E-4</v>
      </c>
      <c r="AV28">
        <v>1276275</v>
      </c>
      <c r="AW28">
        <v>23958</v>
      </c>
      <c r="BC28" s="2"/>
      <c r="BF28" t="s">
        <v>5</v>
      </c>
      <c r="BG28" s="1">
        <v>0</v>
      </c>
      <c r="BH28">
        <v>1852783093</v>
      </c>
      <c r="BI28">
        <v>158505037682</v>
      </c>
      <c r="BJ28" t="s">
        <v>6</v>
      </c>
      <c r="BK28" s="2">
        <v>0</v>
      </c>
      <c r="BL28">
        <v>2770626104</v>
      </c>
      <c r="BM28">
        <v>0</v>
      </c>
      <c r="BN28" t="s">
        <v>7</v>
      </c>
      <c r="BO28" s="1">
        <v>0</v>
      </c>
      <c r="BP28">
        <v>184901073954</v>
      </c>
      <c r="BQ28">
        <v>51053347</v>
      </c>
    </row>
    <row r="29" spans="1:69" x14ac:dyDescent="0.3">
      <c r="A29" t="s">
        <v>0</v>
      </c>
      <c r="B29">
        <v>5</v>
      </c>
      <c r="C29" t="s">
        <v>36</v>
      </c>
      <c r="D29">
        <v>85</v>
      </c>
      <c r="E29">
        <v>131072</v>
      </c>
      <c r="F29">
        <v>1</v>
      </c>
      <c r="G29">
        <v>1</v>
      </c>
      <c r="H29" s="7">
        <f t="shared" ref="H29:H30" si="14">L$28/L29</f>
        <v>1</v>
      </c>
      <c r="I29" s="7">
        <f t="shared" si="13"/>
        <v>0.64650663384419593</v>
      </c>
      <c r="J29" s="7">
        <f t="shared" si="13"/>
        <v>0.51727368814588826</v>
      </c>
      <c r="L29" s="5">
        <f t="shared" si="2"/>
        <v>158503589027</v>
      </c>
      <c r="M29" s="6">
        <v>7.6242557870370362E-2</v>
      </c>
      <c r="N29" s="1">
        <v>1.003050925925926E-2</v>
      </c>
      <c r="P29" s="5">
        <v>507559039985</v>
      </c>
      <c r="Q29">
        <v>317573697888</v>
      </c>
      <c r="R29" t="s">
        <v>8</v>
      </c>
      <c r="S29" s="6">
        <v>1.8510775462962963E-2</v>
      </c>
      <c r="T29">
        <v>31019617849</v>
      </c>
      <c r="U29">
        <v>159016654343</v>
      </c>
      <c r="V29" t="s">
        <v>9</v>
      </c>
      <c r="W29" s="2">
        <v>0</v>
      </c>
      <c r="X29">
        <v>0</v>
      </c>
      <c r="Y29">
        <v>0</v>
      </c>
      <c r="Z29" t="s">
        <v>10</v>
      </c>
      <c r="AA29" s="6">
        <v>4.4439236111111112E-3</v>
      </c>
      <c r="AB29">
        <v>159016654343</v>
      </c>
      <c r="AC29">
        <v>936092</v>
      </c>
      <c r="AD29" t="s">
        <v>4</v>
      </c>
      <c r="AE29" s="6">
        <v>1.3862268518518518E-4</v>
      </c>
      <c r="AF29">
        <v>936092</v>
      </c>
      <c r="AG29">
        <v>16424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3.2905520833333333E-2</v>
      </c>
      <c r="AN29">
        <v>159016966399</v>
      </c>
      <c r="AO29">
        <v>158503589027</v>
      </c>
      <c r="AP29" t="s">
        <v>13</v>
      </c>
      <c r="AQ29" s="6">
        <v>2.0102476851851851E-2</v>
      </c>
      <c r="AR29">
        <v>158503589027</v>
      </c>
      <c r="AS29">
        <v>52478044</v>
      </c>
      <c r="AT29" t="s">
        <v>14</v>
      </c>
      <c r="AU29" s="6">
        <v>1.4124999999999999E-4</v>
      </c>
      <c r="AV29">
        <v>1276275</v>
      </c>
      <c r="AW29">
        <v>23958</v>
      </c>
      <c r="BF29" t="s">
        <v>5</v>
      </c>
      <c r="BG29" s="2">
        <v>0</v>
      </c>
      <c r="BH29">
        <v>277536626437</v>
      </c>
      <c r="BI29">
        <v>317522644541</v>
      </c>
      <c r="BJ29" t="s">
        <v>6</v>
      </c>
      <c r="BK29" s="2">
        <v>0</v>
      </c>
      <c r="BL29">
        <v>20048627981</v>
      </c>
      <c r="BM29">
        <v>0</v>
      </c>
      <c r="BN29" t="s">
        <v>7</v>
      </c>
      <c r="BO29" s="2">
        <v>0</v>
      </c>
      <c r="BP29">
        <v>209973785567</v>
      </c>
      <c r="BQ29">
        <v>51053347</v>
      </c>
    </row>
    <row r="30" spans="1:69" x14ac:dyDescent="0.3">
      <c r="A30" t="s">
        <v>0</v>
      </c>
      <c r="B30">
        <v>5</v>
      </c>
      <c r="C30" t="s">
        <v>36</v>
      </c>
      <c r="D30">
        <v>85</v>
      </c>
      <c r="E30">
        <v>131072</v>
      </c>
      <c r="F30">
        <v>1</v>
      </c>
      <c r="G30">
        <v>1442</v>
      </c>
      <c r="H30" s="7">
        <f t="shared" si="14"/>
        <v>2.2060091672972826</v>
      </c>
      <c r="I30" s="7">
        <f t="shared" si="13"/>
        <v>0.90163058079450664</v>
      </c>
      <c r="J30" s="7">
        <f t="shared" si="13"/>
        <v>0.82454081613884589</v>
      </c>
      <c r="L30" s="5">
        <f t="shared" si="2"/>
        <v>71850829714</v>
      </c>
      <c r="M30" s="6">
        <v>5.4669085648148152E-2</v>
      </c>
      <c r="N30" s="1">
        <v>6.292615740740741E-3</v>
      </c>
      <c r="P30" s="5">
        <v>422703985812</v>
      </c>
      <c r="Q30">
        <v>232273033695</v>
      </c>
      <c r="R30" t="s">
        <v>8</v>
      </c>
      <c r="S30" s="6">
        <v>1.7310937500000002E-2</v>
      </c>
      <c r="T30">
        <v>31019617849</v>
      </c>
      <c r="U30">
        <v>159016654343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4.9155208333333334E-3</v>
      </c>
      <c r="AB30">
        <v>159016654343</v>
      </c>
      <c r="AC30">
        <v>1349214947</v>
      </c>
      <c r="AD30" t="s">
        <v>4</v>
      </c>
      <c r="AE30" s="6">
        <v>1.1287037037037037E-4</v>
      </c>
      <c r="AF30">
        <v>1349214947</v>
      </c>
      <c r="AG30">
        <v>23670439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1.7345555555555555E-2</v>
      </c>
      <c r="AN30">
        <v>159466392684</v>
      </c>
      <c r="AO30">
        <v>71850829714</v>
      </c>
      <c r="AP30" t="s">
        <v>13</v>
      </c>
      <c r="AQ30" s="6">
        <v>1.4858020833333332E-2</v>
      </c>
      <c r="AR30">
        <v>71850829714</v>
      </c>
      <c r="AS30">
        <v>32640295</v>
      </c>
      <c r="AT30" t="s">
        <v>14</v>
      </c>
      <c r="AU30" s="6">
        <v>1.2619212962962964E-4</v>
      </c>
      <c r="AV30">
        <v>1276275</v>
      </c>
      <c r="AW30">
        <v>23957</v>
      </c>
      <c r="BF30" t="s">
        <v>5</v>
      </c>
      <c r="BG30" s="2">
        <v>0</v>
      </c>
      <c r="BH30">
        <v>295240492606</v>
      </c>
      <c r="BI30">
        <v>232241818098</v>
      </c>
      <c r="BJ30" t="s">
        <v>6</v>
      </c>
      <c r="BK30" s="2">
        <v>0</v>
      </c>
      <c r="BL30">
        <v>9493274719</v>
      </c>
      <c r="BM30">
        <v>0</v>
      </c>
      <c r="BN30" t="s">
        <v>7</v>
      </c>
      <c r="BO30" s="2">
        <v>0</v>
      </c>
      <c r="BP30">
        <v>117970218487</v>
      </c>
      <c r="BQ30">
        <v>31215597</v>
      </c>
    </row>
    <row r="31" spans="1:69" s="16" customFormat="1" x14ac:dyDescent="0.3">
      <c r="A31" s="16" t="s">
        <v>0</v>
      </c>
      <c r="B31" s="16">
        <v>5</v>
      </c>
      <c r="C31" s="16" t="s">
        <v>37</v>
      </c>
      <c r="D31" s="16">
        <v>85</v>
      </c>
      <c r="E31" s="16">
        <v>-1</v>
      </c>
      <c r="F31" s="16">
        <v>1</v>
      </c>
      <c r="G31" s="16">
        <v>1</v>
      </c>
      <c r="H31" s="17">
        <f>L$31/L31</f>
        <v>1</v>
      </c>
      <c r="I31" s="17">
        <f t="shared" ref="I31:J35" si="15">M$31/M31</f>
        <v>1</v>
      </c>
      <c r="J31" s="17">
        <f t="shared" si="15"/>
        <v>1</v>
      </c>
      <c r="L31" s="18">
        <f t="shared" si="2"/>
        <v>169130099799</v>
      </c>
      <c r="M31" s="19">
        <v>7.6918831018518527E-2</v>
      </c>
      <c r="N31" s="20">
        <v>5.730509259259259E-3</v>
      </c>
      <c r="P31" s="18">
        <v>205693368604</v>
      </c>
      <c r="Q31" s="16">
        <v>169188461880</v>
      </c>
      <c r="R31" s="16" t="s">
        <v>2</v>
      </c>
      <c r="S31" s="19">
        <v>5.1377187499999998E-2</v>
      </c>
      <c r="T31" s="16">
        <v>36561992530</v>
      </c>
      <c r="U31" s="16">
        <v>169130099799</v>
      </c>
      <c r="AA31" s="19"/>
      <c r="AE31" s="19"/>
      <c r="AM31" s="19"/>
      <c r="AP31" s="16" t="s">
        <v>3</v>
      </c>
      <c r="AQ31" s="19">
        <v>2.5406053240740741E-2</v>
      </c>
      <c r="AR31" s="16">
        <v>169130099799</v>
      </c>
      <c r="AS31" s="16">
        <v>58338123</v>
      </c>
      <c r="AT31" s="16" t="s">
        <v>4</v>
      </c>
      <c r="AU31" s="19">
        <v>1.355787037037037E-4</v>
      </c>
      <c r="AV31" s="16">
        <v>1276275</v>
      </c>
      <c r="AW31" s="16">
        <v>23958</v>
      </c>
      <c r="AY31" s="19"/>
      <c r="BC31" s="21"/>
      <c r="BF31" s="16" t="s">
        <v>5</v>
      </c>
      <c r="BG31" s="20">
        <v>0</v>
      </c>
      <c r="BH31" s="16">
        <v>1484871868</v>
      </c>
      <c r="BI31" s="16">
        <v>169131548454</v>
      </c>
      <c r="BJ31" s="16" t="s">
        <v>6</v>
      </c>
      <c r="BK31" s="21">
        <v>0</v>
      </c>
      <c r="BL31" s="16">
        <v>4917109695</v>
      </c>
      <c r="BM31" s="16">
        <v>0</v>
      </c>
      <c r="BN31" s="16" t="s">
        <v>7</v>
      </c>
      <c r="BO31" s="20">
        <v>0</v>
      </c>
      <c r="BP31" s="16">
        <v>199291387041</v>
      </c>
      <c r="BQ31" s="16">
        <v>56913426</v>
      </c>
    </row>
    <row r="32" spans="1:69" s="10" customFormat="1" x14ac:dyDescent="0.3">
      <c r="A32" s="10" t="s">
        <v>0</v>
      </c>
      <c r="B32" s="10">
        <v>5</v>
      </c>
      <c r="C32" s="10" t="s">
        <v>37</v>
      </c>
      <c r="D32" s="10">
        <v>10</v>
      </c>
      <c r="E32" s="10">
        <v>524288</v>
      </c>
      <c r="F32" s="10">
        <v>1</v>
      </c>
      <c r="G32" s="10">
        <v>1</v>
      </c>
      <c r="H32" s="11">
        <f t="shared" ref="H32:H35" si="16">L$31/L32</f>
        <v>18.271999498885336</v>
      </c>
      <c r="I32" s="11">
        <f t="shared" si="15"/>
        <v>2.1389771396330794</v>
      </c>
      <c r="J32" s="11">
        <f t="shared" si="15"/>
        <v>1.3461774797848793</v>
      </c>
      <c r="L32" s="12">
        <f t="shared" si="2"/>
        <v>9256244770</v>
      </c>
      <c r="M32" s="13">
        <v>3.5960567129629632E-2</v>
      </c>
      <c r="N32" s="14">
        <v>4.2568750000000002E-3</v>
      </c>
      <c r="P32" s="12">
        <v>385179018570</v>
      </c>
      <c r="Q32" s="10">
        <v>178940896864</v>
      </c>
      <c r="R32" s="10" t="s">
        <v>8</v>
      </c>
      <c r="S32" s="13">
        <v>1.9415868055555553E-2</v>
      </c>
      <c r="T32" s="10">
        <v>36561992530</v>
      </c>
      <c r="U32" s="10">
        <v>169675987767</v>
      </c>
      <c r="V32" s="10" t="s">
        <v>9</v>
      </c>
      <c r="W32" s="15">
        <v>0</v>
      </c>
      <c r="X32" s="10">
        <v>0</v>
      </c>
      <c r="Y32" s="10">
        <v>0</v>
      </c>
      <c r="Z32" s="10" t="s">
        <v>10</v>
      </c>
      <c r="AA32" s="13">
        <v>4.6995254629629635E-3</v>
      </c>
      <c r="AB32" s="10">
        <v>169675987767</v>
      </c>
      <c r="AC32" s="10">
        <v>7212876</v>
      </c>
      <c r="AD32" s="10" t="s">
        <v>4</v>
      </c>
      <c r="AE32" s="13">
        <v>7.1504629629629628E-5</v>
      </c>
      <c r="AF32" s="10">
        <v>7212876</v>
      </c>
      <c r="AG32" s="10">
        <v>65580</v>
      </c>
      <c r="AH32" s="10" t="s">
        <v>11</v>
      </c>
      <c r="AI32" s="15">
        <v>0</v>
      </c>
      <c r="AJ32" s="10">
        <v>0</v>
      </c>
      <c r="AK32" s="10">
        <v>0</v>
      </c>
      <c r="AL32" s="10" t="s">
        <v>12</v>
      </c>
      <c r="AM32" s="13">
        <v>1.0055729166666668E-2</v>
      </c>
      <c r="AN32" s="10">
        <v>169677430527</v>
      </c>
      <c r="AO32" s="10">
        <v>9256244770</v>
      </c>
      <c r="AP32" s="10" t="s">
        <v>13</v>
      </c>
      <c r="AQ32" s="13">
        <v>1.6540277777777779E-3</v>
      </c>
      <c r="AR32" s="10">
        <v>9256244770</v>
      </c>
      <c r="AS32" s="10">
        <v>1368076</v>
      </c>
      <c r="AT32" s="10" t="s">
        <v>14</v>
      </c>
      <c r="AU32" s="13">
        <v>6.3912037037037046E-5</v>
      </c>
      <c r="AV32" s="10">
        <v>150100</v>
      </c>
      <c r="AW32" s="10">
        <v>17795</v>
      </c>
      <c r="AY32" s="13"/>
      <c r="BF32" s="10" t="s">
        <v>5</v>
      </c>
      <c r="BG32" s="14">
        <v>0</v>
      </c>
      <c r="BH32" s="10">
        <v>315152061583</v>
      </c>
      <c r="BI32" s="10">
        <v>178939681373</v>
      </c>
      <c r="BJ32" s="10" t="s">
        <v>6</v>
      </c>
      <c r="BK32" s="15">
        <v>0</v>
      </c>
      <c r="BL32" s="10">
        <v>161945983</v>
      </c>
      <c r="BM32" s="10">
        <v>0</v>
      </c>
      <c r="BN32" s="10" t="s">
        <v>7</v>
      </c>
      <c r="BO32" s="15">
        <v>0</v>
      </c>
      <c r="BP32" s="10">
        <v>69865011004</v>
      </c>
      <c r="BQ32" s="10">
        <v>1215491</v>
      </c>
    </row>
    <row r="33" spans="1:69" s="10" customFormat="1" x14ac:dyDescent="0.3">
      <c r="A33" s="10" t="s">
        <v>0</v>
      </c>
      <c r="B33" s="10">
        <v>5</v>
      </c>
      <c r="C33" s="10" t="s">
        <v>37</v>
      </c>
      <c r="D33" s="10">
        <v>10</v>
      </c>
      <c r="E33" s="10">
        <v>524288</v>
      </c>
      <c r="F33" s="10">
        <v>1</v>
      </c>
      <c r="G33" s="10">
        <v>64</v>
      </c>
      <c r="H33" s="11">
        <f t="shared" si="16"/>
        <v>33.184616625903359</v>
      </c>
      <c r="I33" s="11">
        <f t="shared" si="15"/>
        <v>1.8734332116286259</v>
      </c>
      <c r="J33" s="11">
        <f t="shared" si="15"/>
        <v>1.1924127334293464</v>
      </c>
      <c r="L33" s="12">
        <f t="shared" si="2"/>
        <v>5096641667</v>
      </c>
      <c r="M33" s="13">
        <v>4.1057685185185183E-2</v>
      </c>
      <c r="N33" s="14">
        <v>4.8058101851851847E-3</v>
      </c>
      <c r="P33" s="12">
        <v>381564670619</v>
      </c>
      <c r="Q33" s="10">
        <v>175239543956</v>
      </c>
      <c r="R33" s="10" t="s">
        <v>8</v>
      </c>
      <c r="S33" s="13">
        <v>2.3177557870370371E-2</v>
      </c>
      <c r="T33" s="10">
        <v>36561992530</v>
      </c>
      <c r="U33" s="10">
        <v>169675987767</v>
      </c>
      <c r="V33" s="10" t="s">
        <v>9</v>
      </c>
      <c r="W33" s="15">
        <v>0</v>
      </c>
      <c r="X33" s="10">
        <v>0</v>
      </c>
      <c r="Y33" s="10">
        <v>0</v>
      </c>
      <c r="Z33" s="10" t="s">
        <v>10</v>
      </c>
      <c r="AA33" s="13">
        <v>6.4600925925925928E-3</v>
      </c>
      <c r="AB33" s="10">
        <v>169675987767</v>
      </c>
      <c r="AC33" s="10">
        <v>461592186</v>
      </c>
      <c r="AD33" s="10" t="s">
        <v>4</v>
      </c>
      <c r="AE33" s="13">
        <v>8.3692129629629633E-5</v>
      </c>
      <c r="AF33" s="10">
        <v>461592186</v>
      </c>
      <c r="AG33" s="10">
        <v>4196301</v>
      </c>
      <c r="AH33" s="10" t="s">
        <v>11</v>
      </c>
      <c r="AI33" s="15">
        <v>0</v>
      </c>
      <c r="AJ33" s="10">
        <v>0</v>
      </c>
      <c r="AK33" s="10">
        <v>0</v>
      </c>
      <c r="AL33" s="10" t="s">
        <v>12</v>
      </c>
      <c r="AM33" s="13">
        <v>1.0083738425925927E-2</v>
      </c>
      <c r="AN33" s="10">
        <v>169768306389</v>
      </c>
      <c r="AO33" s="10">
        <v>5096641667</v>
      </c>
      <c r="AP33" s="10" t="s">
        <v>13</v>
      </c>
      <c r="AQ33" s="13">
        <v>1.192986111111111E-3</v>
      </c>
      <c r="AR33" s="10">
        <v>5096641667</v>
      </c>
      <c r="AS33" s="10">
        <v>1108242</v>
      </c>
      <c r="AT33" s="10" t="s">
        <v>14</v>
      </c>
      <c r="AU33" s="13">
        <v>5.9618055555555549E-5</v>
      </c>
      <c r="AV33" s="10">
        <v>150080</v>
      </c>
      <c r="AW33" s="10">
        <v>17793</v>
      </c>
      <c r="AY33" s="13"/>
      <c r="BF33" s="10" t="s">
        <v>5</v>
      </c>
      <c r="BG33" s="14">
        <v>0</v>
      </c>
      <c r="BH33" s="10">
        <v>319213482765</v>
      </c>
      <c r="BI33" s="10">
        <v>175238588281</v>
      </c>
      <c r="BJ33" s="10" t="s">
        <v>6</v>
      </c>
      <c r="BK33" s="15">
        <v>0</v>
      </c>
      <c r="BL33" s="10">
        <v>17598381795</v>
      </c>
      <c r="BM33" s="10">
        <v>0</v>
      </c>
      <c r="BN33" s="10" t="s">
        <v>7</v>
      </c>
      <c r="BO33" s="15">
        <v>0</v>
      </c>
      <c r="BP33" s="10">
        <v>44752806059</v>
      </c>
      <c r="BQ33" s="10">
        <v>955675</v>
      </c>
    </row>
    <row r="34" spans="1:69" s="10" customFormat="1" x14ac:dyDescent="0.3">
      <c r="A34" s="10" t="s">
        <v>0</v>
      </c>
      <c r="B34" s="10">
        <v>5</v>
      </c>
      <c r="C34" s="10" t="s">
        <v>37</v>
      </c>
      <c r="D34" s="10">
        <v>10</v>
      </c>
      <c r="E34" s="10">
        <v>524288</v>
      </c>
      <c r="F34" s="10">
        <v>8</v>
      </c>
      <c r="G34" s="10">
        <v>8</v>
      </c>
      <c r="H34" s="11">
        <f t="shared" si="16"/>
        <v>21.441592026784217</v>
      </c>
      <c r="I34" s="11">
        <f t="shared" si="15"/>
        <v>1.4179288188014085</v>
      </c>
      <c r="J34" s="11">
        <f t="shared" si="15"/>
        <v>0.75660460396826368</v>
      </c>
      <c r="L34" s="12">
        <f t="shared" si="2"/>
        <v>7887945055</v>
      </c>
      <c r="M34" s="13">
        <v>5.4247314814814818E-2</v>
      </c>
      <c r="N34" s="14">
        <v>7.573981481481481E-3</v>
      </c>
      <c r="P34" s="12">
        <v>402983963071</v>
      </c>
      <c r="Q34" s="10">
        <v>187223760796</v>
      </c>
      <c r="R34" s="10" t="s">
        <v>8</v>
      </c>
      <c r="S34" s="13">
        <v>2.5439293981481485E-2</v>
      </c>
      <c r="T34" s="10">
        <v>36561992530</v>
      </c>
      <c r="U34" s="10">
        <v>179111207403</v>
      </c>
      <c r="V34" s="10" t="s">
        <v>9</v>
      </c>
      <c r="W34" s="15">
        <v>0</v>
      </c>
      <c r="X34" s="10">
        <v>0</v>
      </c>
      <c r="Y34" s="10">
        <v>0</v>
      </c>
      <c r="Z34" s="10" t="s">
        <v>10</v>
      </c>
      <c r="AA34" s="13">
        <v>1.1646203703703702E-2</v>
      </c>
      <c r="AB34" s="10">
        <v>179111207403</v>
      </c>
      <c r="AC34" s="10">
        <v>219180170</v>
      </c>
      <c r="AD34" s="10" t="s">
        <v>4</v>
      </c>
      <c r="AE34" s="13">
        <v>6.8067129629629632E-5</v>
      </c>
      <c r="AF34" s="10">
        <v>219180170</v>
      </c>
      <c r="AG34" s="10">
        <v>4194565</v>
      </c>
      <c r="AH34" s="10" t="s">
        <v>11</v>
      </c>
      <c r="AI34" s="15">
        <v>0</v>
      </c>
      <c r="AJ34" s="10">
        <v>0</v>
      </c>
      <c r="AK34" s="10">
        <v>0</v>
      </c>
      <c r="AL34" s="10" t="s">
        <v>12</v>
      </c>
      <c r="AM34" s="13">
        <v>1.5221921296296298E-2</v>
      </c>
      <c r="AN34" s="10">
        <v>179203487833</v>
      </c>
      <c r="AO34" s="10">
        <v>7887945055</v>
      </c>
      <c r="AP34" s="10" t="s">
        <v>13</v>
      </c>
      <c r="AQ34" s="13">
        <v>1.8236921296296293E-3</v>
      </c>
      <c r="AR34" s="10">
        <v>7887945055</v>
      </c>
      <c r="AS34" s="10">
        <v>1215810</v>
      </c>
      <c r="AT34" s="10" t="s">
        <v>14</v>
      </c>
      <c r="AU34" s="13">
        <v>4.8148148148148148E-5</v>
      </c>
      <c r="AV34" s="10">
        <v>150080</v>
      </c>
      <c r="AW34" s="10">
        <v>17793</v>
      </c>
      <c r="AY34" s="13"/>
      <c r="BF34" s="10" t="s">
        <v>5</v>
      </c>
      <c r="BG34" s="14">
        <v>0</v>
      </c>
      <c r="BH34" s="10">
        <v>325286246867</v>
      </c>
      <c r="BI34" s="10">
        <v>187222697553</v>
      </c>
      <c r="BJ34" s="10" t="s">
        <v>6</v>
      </c>
      <c r="BK34" s="15">
        <v>0</v>
      </c>
      <c r="BL34" s="10">
        <v>24699921841</v>
      </c>
      <c r="BM34" s="10">
        <v>0</v>
      </c>
      <c r="BN34" s="10" t="s">
        <v>7</v>
      </c>
      <c r="BO34" s="15">
        <v>0</v>
      </c>
      <c r="BP34" s="10">
        <v>52997794363</v>
      </c>
      <c r="BQ34" s="10">
        <v>1063243</v>
      </c>
    </row>
    <row r="35" spans="1:69" s="10" customFormat="1" x14ac:dyDescent="0.3">
      <c r="A35" s="10" t="s">
        <v>0</v>
      </c>
      <c r="B35" s="10">
        <v>5</v>
      </c>
      <c r="C35" s="10" t="s">
        <v>37</v>
      </c>
      <c r="D35" s="10">
        <v>10</v>
      </c>
      <c r="E35" s="10">
        <v>524288</v>
      </c>
      <c r="F35" s="10">
        <v>64</v>
      </c>
      <c r="G35" s="10">
        <v>1</v>
      </c>
      <c r="H35" s="11">
        <f t="shared" si="16"/>
        <v>19.501967954036477</v>
      </c>
      <c r="I35" s="11">
        <f t="shared" si="15"/>
        <v>1.8008559624035561</v>
      </c>
      <c r="J35" s="11">
        <f t="shared" si="15"/>
        <v>1.1598726547364426</v>
      </c>
      <c r="L35" s="12">
        <f t="shared" si="2"/>
        <v>8672463220</v>
      </c>
      <c r="M35" s="13">
        <v>4.2712372685185185E-2</v>
      </c>
      <c r="N35" s="14">
        <v>4.9406365740740739E-3</v>
      </c>
      <c r="P35" s="12">
        <v>403738174980</v>
      </c>
      <c r="Q35" s="10">
        <v>187978111414</v>
      </c>
      <c r="R35" s="10" t="s">
        <v>8</v>
      </c>
      <c r="S35" s="13">
        <v>2.188782407407407E-2</v>
      </c>
      <c r="T35" s="10">
        <v>36561992530</v>
      </c>
      <c r="U35" s="10">
        <v>179111207403</v>
      </c>
      <c r="V35" s="10" t="s">
        <v>9</v>
      </c>
      <c r="W35" s="14">
        <v>0</v>
      </c>
      <c r="X35" s="10">
        <v>0</v>
      </c>
      <c r="Y35" s="10">
        <v>0</v>
      </c>
      <c r="Z35" s="10" t="s">
        <v>10</v>
      </c>
      <c r="AA35" s="13">
        <v>6.9694675925925931E-3</v>
      </c>
      <c r="AB35" s="10">
        <v>179111207403</v>
      </c>
      <c r="AC35" s="10">
        <v>188878668</v>
      </c>
      <c r="AD35" s="10" t="s">
        <v>4</v>
      </c>
      <c r="AE35" s="13">
        <v>5.8923611111111122E-5</v>
      </c>
      <c r="AF35" s="10">
        <v>188878668</v>
      </c>
      <c r="AG35" s="10">
        <v>4194348</v>
      </c>
      <c r="AH35" s="10" t="s">
        <v>11</v>
      </c>
      <c r="AI35" s="15">
        <v>0</v>
      </c>
      <c r="AJ35" s="10">
        <v>0</v>
      </c>
      <c r="AK35" s="10">
        <v>0</v>
      </c>
      <c r="AL35" s="10" t="s">
        <v>12</v>
      </c>
      <c r="AM35" s="13">
        <v>1.2588668981481482E-2</v>
      </c>
      <c r="AN35" s="10">
        <v>179203483059</v>
      </c>
      <c r="AO35" s="10">
        <v>8672463220</v>
      </c>
      <c r="AP35" s="10" t="s">
        <v>13</v>
      </c>
      <c r="AQ35" s="13">
        <v>1.1615625000000001E-3</v>
      </c>
      <c r="AR35" s="10">
        <v>8672463220</v>
      </c>
      <c r="AS35" s="10">
        <v>1349980</v>
      </c>
      <c r="AT35" s="10" t="s">
        <v>14</v>
      </c>
      <c r="AU35" s="13">
        <v>4.592592592592593E-5</v>
      </c>
      <c r="AV35" s="10">
        <v>150100</v>
      </c>
      <c r="AW35" s="10">
        <v>17795</v>
      </c>
      <c r="AY35" s="13"/>
      <c r="BF35" s="10" t="s">
        <v>5</v>
      </c>
      <c r="BG35" s="15">
        <v>0</v>
      </c>
      <c r="BH35" s="10">
        <v>311671190905</v>
      </c>
      <c r="BI35" s="10">
        <v>187976914019</v>
      </c>
      <c r="BJ35" s="10" t="s">
        <v>6</v>
      </c>
      <c r="BK35" s="15">
        <v>0</v>
      </c>
      <c r="BL35" s="10">
        <v>20804952485</v>
      </c>
      <c r="BM35" s="10">
        <v>0</v>
      </c>
      <c r="BN35" s="10" t="s">
        <v>7</v>
      </c>
      <c r="BO35" s="15">
        <v>0</v>
      </c>
      <c r="BP35" s="10">
        <v>71262031590</v>
      </c>
      <c r="BQ35" s="10">
        <v>1197395</v>
      </c>
    </row>
    <row r="37" spans="1:69" x14ac:dyDescent="0.3">
      <c r="A37" t="s">
        <v>49</v>
      </c>
      <c r="B37">
        <v>5</v>
      </c>
      <c r="C37" s="4" t="s">
        <v>50</v>
      </c>
      <c r="D37">
        <v>85</v>
      </c>
      <c r="E37">
        <v>-1</v>
      </c>
      <c r="F37">
        <v>1</v>
      </c>
      <c r="G37">
        <v>-1</v>
      </c>
      <c r="H37">
        <f>L37/L37</f>
        <v>1</v>
      </c>
      <c r="I37">
        <f t="shared" ref="I37:J37" si="17">M37/M37</f>
        <v>1</v>
      </c>
      <c r="J37">
        <f t="shared" si="17"/>
        <v>1</v>
      </c>
      <c r="L37" s="5">
        <f t="shared" ref="L37:L59" si="18">AR37</f>
        <v>1253069945660</v>
      </c>
      <c r="M37" s="6">
        <v>0.85673405092592592</v>
      </c>
      <c r="N37" s="1">
        <v>1.5941296296296297E-2</v>
      </c>
      <c r="O37" s="6"/>
      <c r="P37" s="5">
        <v>2176123383619</v>
      </c>
      <c r="Q37">
        <v>1253127370039</v>
      </c>
      <c r="R37" t="s">
        <v>2</v>
      </c>
      <c r="S37" s="6">
        <v>0.63602089120370364</v>
      </c>
      <c r="T37">
        <v>923053437959</v>
      </c>
      <c r="U37">
        <v>1253069945660</v>
      </c>
      <c r="AP37" t="s">
        <v>45</v>
      </c>
      <c r="AQ37" s="6">
        <v>0.22071314814814813</v>
      </c>
      <c r="AR37">
        <v>1253069945660</v>
      </c>
      <c r="AS37">
        <v>57424379</v>
      </c>
      <c r="BC37" s="2"/>
      <c r="BF37" t="s">
        <v>5</v>
      </c>
      <c r="BG37" s="1">
        <v>0</v>
      </c>
      <c r="BH37">
        <v>7438692477</v>
      </c>
      <c r="BI37">
        <v>1253069945660</v>
      </c>
      <c r="BJ37" t="s">
        <v>6</v>
      </c>
      <c r="BK37" s="2">
        <v>0</v>
      </c>
      <c r="BL37">
        <v>8116598709</v>
      </c>
      <c r="BM37">
        <v>0</v>
      </c>
      <c r="BN37" t="s">
        <v>7</v>
      </c>
      <c r="BO37" s="1">
        <v>0</v>
      </c>
      <c r="BP37">
        <v>2160568092433</v>
      </c>
      <c r="BQ37">
        <v>57424379</v>
      </c>
    </row>
    <row r="38" spans="1:69" x14ac:dyDescent="0.3">
      <c r="A38" t="s">
        <v>61</v>
      </c>
      <c r="B38">
        <v>5</v>
      </c>
      <c r="C38" s="4" t="s">
        <v>50</v>
      </c>
      <c r="D38">
        <v>20</v>
      </c>
      <c r="E38">
        <v>524288</v>
      </c>
      <c r="F38">
        <v>1</v>
      </c>
      <c r="G38">
        <v>-1</v>
      </c>
      <c r="H38" s="7" t="e">
        <f>L$37/L38</f>
        <v>#DIV/0!</v>
      </c>
      <c r="I38" s="7">
        <f t="shared" ref="I38:J40" si="19">M$37/M38</f>
        <v>1.4882604035326192</v>
      </c>
      <c r="J38" s="7">
        <f t="shared" si="19"/>
        <v>1.5661189398410149</v>
      </c>
      <c r="L38" s="5">
        <f t="shared" si="18"/>
        <v>0</v>
      </c>
      <c r="M38" s="6">
        <v>0.57566138888888896</v>
      </c>
      <c r="N38" s="1">
        <v>1.0178854166666666E-2</v>
      </c>
      <c r="O38" s="6"/>
      <c r="P38" s="5">
        <v>2222107490777</v>
      </c>
      <c r="Q38">
        <v>1299054052818</v>
      </c>
      <c r="R38" t="s">
        <v>59</v>
      </c>
      <c r="S38" s="6">
        <v>0.46249665509259258</v>
      </c>
      <c r="T38">
        <v>923053437959</v>
      </c>
      <c r="U38">
        <v>1298993476302</v>
      </c>
      <c r="Z38" t="s">
        <v>10</v>
      </c>
      <c r="AA38" s="6">
        <v>6.0834583333333331E-2</v>
      </c>
      <c r="AB38">
        <v>30373708762</v>
      </c>
      <c r="AC38">
        <v>60576516</v>
      </c>
      <c r="AD38" t="s">
        <v>4</v>
      </c>
      <c r="AE38" s="6">
        <v>1.2474537037037036E-4</v>
      </c>
      <c r="AF38">
        <v>60576516</v>
      </c>
      <c r="AG38">
        <v>0</v>
      </c>
      <c r="AH38" t="s">
        <v>11</v>
      </c>
      <c r="AI38" s="1">
        <v>0</v>
      </c>
      <c r="AJ38">
        <v>0</v>
      </c>
      <c r="AK38">
        <v>0</v>
      </c>
      <c r="AL38" t="s">
        <v>12</v>
      </c>
      <c r="AM38" s="6">
        <v>5.0897372685185183E-2</v>
      </c>
      <c r="AN38">
        <v>1268619767540</v>
      </c>
      <c r="AO38">
        <v>0</v>
      </c>
      <c r="AP38" t="s">
        <v>60</v>
      </c>
      <c r="AQ38" s="6">
        <v>1.3080324074074077E-3</v>
      </c>
      <c r="AR38">
        <v>0</v>
      </c>
      <c r="AS38">
        <v>0</v>
      </c>
      <c r="BC38" s="2"/>
      <c r="BF38" t="s">
        <v>5</v>
      </c>
      <c r="BG38" s="1">
        <v>0</v>
      </c>
      <c r="BH38">
        <v>1054713183138</v>
      </c>
      <c r="BI38">
        <v>1299054052818</v>
      </c>
      <c r="BJ38" t="s">
        <v>6</v>
      </c>
      <c r="BK38" s="1">
        <v>0</v>
      </c>
      <c r="BL38">
        <v>165172163800</v>
      </c>
      <c r="BM38">
        <v>0</v>
      </c>
      <c r="BN38" t="s">
        <v>7</v>
      </c>
      <c r="BO38" s="2">
        <v>0</v>
      </c>
      <c r="BP38">
        <v>1002222143839</v>
      </c>
      <c r="BQ38">
        <v>0</v>
      </c>
    </row>
    <row r="39" spans="1:69" x14ac:dyDescent="0.3">
      <c r="A39" t="s">
        <v>61</v>
      </c>
      <c r="B39">
        <v>5</v>
      </c>
      <c r="C39" s="4" t="s">
        <v>50</v>
      </c>
      <c r="D39">
        <v>20</v>
      </c>
      <c r="E39">
        <v>524288</v>
      </c>
      <c r="F39">
        <v>1</v>
      </c>
      <c r="G39">
        <v>64</v>
      </c>
      <c r="H39" s="7" t="e">
        <f t="shared" ref="H39:H40" si="20">L$37/L39</f>
        <v>#DIV/0!</v>
      </c>
      <c r="I39" s="7">
        <f t="shared" si="19"/>
        <v>1.4394129128883575</v>
      </c>
      <c r="J39" s="7">
        <f t="shared" si="19"/>
        <v>1.3763893024956981</v>
      </c>
      <c r="L39" s="5">
        <f t="shared" si="18"/>
        <v>0</v>
      </c>
      <c r="M39" s="6">
        <v>0.59519686342592593</v>
      </c>
      <c r="N39" s="1">
        <v>1.1581967592592592E-2</v>
      </c>
      <c r="O39" s="6"/>
      <c r="P39" s="5">
        <v>2229032436785</v>
      </c>
      <c r="Q39">
        <v>1305978998826</v>
      </c>
      <c r="R39" t="s">
        <v>59</v>
      </c>
      <c r="S39" s="6">
        <v>0.48193696759259258</v>
      </c>
      <c r="T39">
        <v>923053437959</v>
      </c>
      <c r="U39">
        <v>1302103440678</v>
      </c>
      <c r="Z39" t="s">
        <v>10</v>
      </c>
      <c r="AA39" s="6">
        <v>6.309607638888888E-2</v>
      </c>
      <c r="AB39">
        <v>33483673138</v>
      </c>
      <c r="AC39">
        <v>3875558148</v>
      </c>
      <c r="AD39" t="s">
        <v>4</v>
      </c>
      <c r="AE39" s="6">
        <v>4.3862268518518512E-4</v>
      </c>
      <c r="AF39">
        <v>3875558148</v>
      </c>
      <c r="AG39">
        <v>0</v>
      </c>
      <c r="AH39" t="s">
        <v>11</v>
      </c>
      <c r="AI39" s="2">
        <v>0</v>
      </c>
      <c r="AJ39">
        <v>0</v>
      </c>
      <c r="AK39">
        <v>0</v>
      </c>
      <c r="AL39" t="s">
        <v>12</v>
      </c>
      <c r="AM39" s="6">
        <v>4.7428912037037037E-2</v>
      </c>
      <c r="AN39">
        <v>1268619767540</v>
      </c>
      <c r="AO39">
        <v>0</v>
      </c>
      <c r="AP39" t="s">
        <v>60</v>
      </c>
      <c r="AQ39" s="6">
        <v>2.2962847222222221E-3</v>
      </c>
      <c r="AR39">
        <v>0</v>
      </c>
      <c r="AS39">
        <v>0</v>
      </c>
      <c r="BC39" s="2"/>
      <c r="BF39" t="s">
        <v>5</v>
      </c>
      <c r="BG39" s="1">
        <v>0</v>
      </c>
      <c r="BH39">
        <v>1174444858881</v>
      </c>
      <c r="BI39">
        <v>1305978998826</v>
      </c>
      <c r="BJ39" t="s">
        <v>6</v>
      </c>
      <c r="BK39" s="1">
        <v>0</v>
      </c>
      <c r="BL39">
        <v>91594021691</v>
      </c>
      <c r="BM39">
        <v>0</v>
      </c>
      <c r="BN39" t="s">
        <v>7</v>
      </c>
      <c r="BO39" s="1">
        <v>0</v>
      </c>
      <c r="BP39">
        <v>962993556213</v>
      </c>
      <c r="BQ39">
        <v>0</v>
      </c>
    </row>
    <row r="40" spans="1:69" x14ac:dyDescent="0.3">
      <c r="A40" t="s">
        <v>61</v>
      </c>
      <c r="B40">
        <v>5</v>
      </c>
      <c r="C40" s="4" t="s">
        <v>50</v>
      </c>
      <c r="D40">
        <v>20</v>
      </c>
      <c r="E40">
        <v>524288</v>
      </c>
      <c r="F40">
        <v>64</v>
      </c>
      <c r="G40">
        <v>-1</v>
      </c>
      <c r="H40" s="7" t="e">
        <f t="shared" si="20"/>
        <v>#DIV/0!</v>
      </c>
      <c r="I40" s="7">
        <f t="shared" si="19"/>
        <v>1.3414379538330174</v>
      </c>
      <c r="J40" s="7">
        <f t="shared" si="19"/>
        <v>1.3267509278783496</v>
      </c>
      <c r="L40" s="5">
        <f t="shared" si="18"/>
        <v>0</v>
      </c>
      <c r="M40" s="6">
        <v>0.63866841435185184</v>
      </c>
      <c r="N40" s="1">
        <v>1.2015289351851852E-2</v>
      </c>
      <c r="O40" s="6"/>
      <c r="P40" s="5">
        <v>2275306587589</v>
      </c>
      <c r="Q40">
        <v>1352253149630</v>
      </c>
      <c r="R40" t="s">
        <v>59</v>
      </c>
      <c r="S40" s="6">
        <v>0.48222010416666666</v>
      </c>
      <c r="T40">
        <v>923053437959</v>
      </c>
      <c r="U40">
        <v>1350285082298</v>
      </c>
      <c r="Z40" t="s">
        <v>10</v>
      </c>
      <c r="AA40" s="6">
        <v>9.9820312500000008E-2</v>
      </c>
      <c r="AB40">
        <v>56019511760</v>
      </c>
      <c r="AC40">
        <v>1968067332</v>
      </c>
      <c r="AD40" t="s">
        <v>4</v>
      </c>
      <c r="AE40" s="6">
        <v>2.0887731481481484E-4</v>
      </c>
      <c r="AF40">
        <v>1968067332</v>
      </c>
      <c r="AG40">
        <v>0</v>
      </c>
      <c r="AH40" t="s">
        <v>11</v>
      </c>
      <c r="AI40" s="1">
        <v>0</v>
      </c>
      <c r="AJ40">
        <v>0</v>
      </c>
      <c r="AK40">
        <v>0</v>
      </c>
      <c r="AL40" t="s">
        <v>12</v>
      </c>
      <c r="AM40" s="6">
        <v>5.4396423611111112E-2</v>
      </c>
      <c r="AN40">
        <v>1294265570538</v>
      </c>
      <c r="AO40">
        <v>0</v>
      </c>
      <c r="AP40" t="s">
        <v>60</v>
      </c>
      <c r="AQ40" s="6">
        <v>2.0226967592592592E-3</v>
      </c>
      <c r="AR40">
        <v>0</v>
      </c>
      <c r="AS40">
        <v>0</v>
      </c>
      <c r="BC40" s="2"/>
      <c r="BF40" t="s">
        <v>5</v>
      </c>
      <c r="BG40" s="1">
        <v>0</v>
      </c>
      <c r="BH40">
        <v>1059998882025</v>
      </c>
      <c r="BI40">
        <v>1352253149630</v>
      </c>
      <c r="BJ40" t="s">
        <v>6</v>
      </c>
      <c r="BK40" s="1">
        <v>0</v>
      </c>
      <c r="BL40">
        <v>119633103435</v>
      </c>
      <c r="BM40">
        <v>0</v>
      </c>
      <c r="BN40" t="s">
        <v>7</v>
      </c>
      <c r="BO40" s="2">
        <v>0</v>
      </c>
      <c r="BP40">
        <v>1095674602129</v>
      </c>
      <c r="BQ40">
        <v>0</v>
      </c>
    </row>
    <row r="41" spans="1:69" s="16" customFormat="1" x14ac:dyDescent="0.3">
      <c r="A41" s="16" t="s">
        <v>49</v>
      </c>
      <c r="B41" s="16">
        <v>5</v>
      </c>
      <c r="C41" s="22" t="s">
        <v>51</v>
      </c>
      <c r="D41" s="16">
        <v>85</v>
      </c>
      <c r="E41" s="16">
        <v>-1</v>
      </c>
      <c r="F41" s="16">
        <v>1</v>
      </c>
      <c r="G41" s="16">
        <v>-1</v>
      </c>
      <c r="H41" s="16">
        <f>L41/L41</f>
        <v>1</v>
      </c>
      <c r="I41" s="16">
        <f t="shared" ref="I41:J41" si="21">M41/M41</f>
        <v>1</v>
      </c>
      <c r="J41" s="16">
        <f t="shared" si="21"/>
        <v>1</v>
      </c>
      <c r="L41" s="18">
        <f t="shared" si="18"/>
        <v>630235931758</v>
      </c>
      <c r="M41" s="19">
        <v>0.25922776620370369</v>
      </c>
      <c r="N41" s="20">
        <v>1.2298206018518519E-2</v>
      </c>
      <c r="O41" s="19"/>
      <c r="P41" s="18">
        <v>765725449937</v>
      </c>
      <c r="Q41" s="16">
        <v>630588907852</v>
      </c>
      <c r="R41" s="16" t="s">
        <v>2</v>
      </c>
      <c r="S41" s="19">
        <v>0.17372206018518518</v>
      </c>
      <c r="T41" s="16">
        <v>135489518179</v>
      </c>
      <c r="U41" s="16">
        <v>630235931758</v>
      </c>
      <c r="AA41" s="19"/>
      <c r="AE41" s="19"/>
      <c r="AM41" s="19"/>
      <c r="AP41" s="16" t="s">
        <v>45</v>
      </c>
      <c r="AQ41" s="19">
        <v>8.5505694444444447E-2</v>
      </c>
      <c r="AR41" s="16">
        <v>630235931758</v>
      </c>
      <c r="AS41" s="16">
        <v>352976094</v>
      </c>
      <c r="AU41" s="19"/>
      <c r="AY41" s="19"/>
      <c r="BC41" s="21"/>
      <c r="BF41" s="16" t="s">
        <v>5</v>
      </c>
      <c r="BG41" s="21">
        <v>0</v>
      </c>
      <c r="BH41" s="16">
        <v>5287081709</v>
      </c>
      <c r="BI41" s="16">
        <v>630235931758</v>
      </c>
      <c r="BJ41" s="16" t="s">
        <v>6</v>
      </c>
      <c r="BK41" s="21">
        <v>0</v>
      </c>
      <c r="BL41" s="16">
        <v>9469151219</v>
      </c>
      <c r="BM41" s="16">
        <v>0</v>
      </c>
      <c r="BN41" s="16" t="s">
        <v>7</v>
      </c>
      <c r="BO41" s="21">
        <v>0</v>
      </c>
      <c r="BP41" s="16">
        <v>750969217009</v>
      </c>
      <c r="BQ41" s="16">
        <v>352976094</v>
      </c>
    </row>
    <row r="42" spans="1:69" s="10" customFormat="1" x14ac:dyDescent="0.3">
      <c r="A42" s="10" t="s">
        <v>49</v>
      </c>
      <c r="B42" s="10">
        <v>5</v>
      </c>
      <c r="C42" s="23" t="s">
        <v>51</v>
      </c>
      <c r="D42" s="10">
        <v>20</v>
      </c>
      <c r="E42" s="10">
        <v>524288</v>
      </c>
      <c r="F42" s="10">
        <v>1</v>
      </c>
      <c r="G42" s="10">
        <v>-1</v>
      </c>
      <c r="H42" s="11">
        <f>L$41/L42</f>
        <v>1.712851203067961</v>
      </c>
      <c r="I42" s="11">
        <f t="shared" ref="I42:J44" si="22">M$41/M42</f>
        <v>0.78171335667868835</v>
      </c>
      <c r="J42" s="11">
        <f t="shared" si="22"/>
        <v>0.50079792849655758</v>
      </c>
      <c r="L42" s="12">
        <f t="shared" si="18"/>
        <v>367945523014</v>
      </c>
      <c r="M42" s="13">
        <v>0.3316148611111111</v>
      </c>
      <c r="N42" s="14">
        <v>2.455722222222222E-2</v>
      </c>
      <c r="O42" s="13"/>
      <c r="P42" s="12">
        <v>1167174047904</v>
      </c>
      <c r="Q42" s="10">
        <v>1031994142401</v>
      </c>
      <c r="R42" s="10" t="s">
        <v>59</v>
      </c>
      <c r="S42" s="13">
        <v>0.11900724537037037</v>
      </c>
      <c r="T42" s="10">
        <v>135489518179</v>
      </c>
      <c r="U42" s="10">
        <v>663599865471</v>
      </c>
      <c r="Z42" s="10" t="s">
        <v>10</v>
      </c>
      <c r="AA42" s="13">
        <v>3.1678831018518518E-2</v>
      </c>
      <c r="AB42" s="10">
        <v>21550157885</v>
      </c>
      <c r="AC42" s="10">
        <v>85225712</v>
      </c>
      <c r="AD42" s="10" t="s">
        <v>4</v>
      </c>
      <c r="AE42" s="13">
        <v>7.3668981481481483E-5</v>
      </c>
      <c r="AF42" s="10">
        <v>85225712</v>
      </c>
      <c r="AG42" s="10">
        <v>393544</v>
      </c>
      <c r="AH42" s="10" t="s">
        <v>11</v>
      </c>
      <c r="AI42" s="15">
        <v>0</v>
      </c>
      <c r="AJ42" s="10">
        <v>0</v>
      </c>
      <c r="AK42" s="10">
        <v>0</v>
      </c>
      <c r="AL42" s="10" t="s">
        <v>12</v>
      </c>
      <c r="AM42" s="13">
        <v>0.12326269675925926</v>
      </c>
      <c r="AN42" s="10">
        <v>642076862122</v>
      </c>
      <c r="AO42" s="10">
        <v>367945523014</v>
      </c>
      <c r="AP42" s="10" t="s">
        <v>60</v>
      </c>
      <c r="AQ42" s="13">
        <v>5.4367870370370365E-2</v>
      </c>
      <c r="AR42" s="10">
        <v>367945523014</v>
      </c>
      <c r="AS42" s="10">
        <v>336373668</v>
      </c>
      <c r="AU42" s="13"/>
      <c r="AX42" s="10" t="s">
        <v>31</v>
      </c>
      <c r="AY42" s="13">
        <v>3.2245486111111108E-3</v>
      </c>
      <c r="AZ42" s="10">
        <v>26760992</v>
      </c>
      <c r="BA42" s="10">
        <v>26760992</v>
      </c>
      <c r="BB42" s="10" t="s">
        <v>32</v>
      </c>
      <c r="BC42" s="15">
        <v>0</v>
      </c>
      <c r="BD42" s="10">
        <v>0</v>
      </c>
      <c r="BE42" s="10">
        <v>0</v>
      </c>
      <c r="BF42" s="10" t="s">
        <v>5</v>
      </c>
      <c r="BG42" s="15">
        <v>0</v>
      </c>
      <c r="BH42" s="10">
        <v>491395590710</v>
      </c>
      <c r="BI42" s="10">
        <v>1031657768733</v>
      </c>
      <c r="BJ42" s="10" t="s">
        <v>6</v>
      </c>
      <c r="BK42" s="15">
        <v>0</v>
      </c>
      <c r="BL42" s="10">
        <v>142677328348</v>
      </c>
      <c r="BM42" s="10">
        <v>0</v>
      </c>
      <c r="BN42" s="10" t="s">
        <v>7</v>
      </c>
      <c r="BO42" s="15">
        <v>0</v>
      </c>
      <c r="BP42" s="10">
        <v>533101128846</v>
      </c>
      <c r="BQ42" s="10">
        <v>336373668</v>
      </c>
    </row>
    <row r="43" spans="1:69" s="10" customFormat="1" x14ac:dyDescent="0.3">
      <c r="A43" s="10" t="s">
        <v>49</v>
      </c>
      <c r="B43" s="10">
        <v>5</v>
      </c>
      <c r="C43" s="23" t="s">
        <v>51</v>
      </c>
      <c r="D43" s="10">
        <v>20</v>
      </c>
      <c r="E43" s="10">
        <v>524288</v>
      </c>
      <c r="F43" s="10">
        <v>1</v>
      </c>
      <c r="G43" s="10">
        <v>64</v>
      </c>
      <c r="H43" s="11">
        <f t="shared" ref="H43:H44" si="23">L$41/L43</f>
        <v>1.935056906917515</v>
      </c>
      <c r="I43" s="11">
        <f t="shared" si="22"/>
        <v>0.81211741540660776</v>
      </c>
      <c r="J43" s="11">
        <f t="shared" si="22"/>
        <v>0.54820079895701179</v>
      </c>
      <c r="L43" s="12">
        <f t="shared" si="18"/>
        <v>325693745494</v>
      </c>
      <c r="M43" s="13">
        <v>0.31919986111111109</v>
      </c>
      <c r="N43" s="14">
        <v>2.2433761574074076E-2</v>
      </c>
      <c r="O43" s="13"/>
      <c r="P43" s="12">
        <v>1135729527420</v>
      </c>
      <c r="Q43" s="10">
        <v>998712766571</v>
      </c>
      <c r="R43" s="10" t="s">
        <v>59</v>
      </c>
      <c r="S43" s="13">
        <v>0.12231832175925926</v>
      </c>
      <c r="T43" s="10">
        <v>135489518179</v>
      </c>
      <c r="U43" s="10">
        <v>665645876811</v>
      </c>
      <c r="Z43" s="10" t="s">
        <v>10</v>
      </c>
      <c r="AA43" s="13">
        <v>3.1443020833333328E-2</v>
      </c>
      <c r="AB43" s="10">
        <v>23596169225</v>
      </c>
      <c r="AC43" s="10">
        <v>5452624112</v>
      </c>
      <c r="AD43" s="10" t="s">
        <v>4</v>
      </c>
      <c r="AE43" s="13">
        <v>1.248298611111111E-3</v>
      </c>
      <c r="AF43" s="10">
        <v>5452624112</v>
      </c>
      <c r="AG43" s="10">
        <v>25166152</v>
      </c>
      <c r="AH43" s="10" t="s">
        <v>11</v>
      </c>
      <c r="AI43" s="14">
        <v>0</v>
      </c>
      <c r="AJ43" s="10">
        <v>0</v>
      </c>
      <c r="AK43" s="10">
        <v>0</v>
      </c>
      <c r="AL43" s="10" t="s">
        <v>12</v>
      </c>
      <c r="AM43" s="13">
        <v>0.11356202546296296</v>
      </c>
      <c r="AN43" s="10">
        <v>643786172074</v>
      </c>
      <c r="AO43" s="10">
        <v>325693745494</v>
      </c>
      <c r="AP43" s="10" t="s">
        <v>60</v>
      </c>
      <c r="AQ43" s="13">
        <v>4.6408101851851853E-2</v>
      </c>
      <c r="AR43" s="10">
        <v>325693745494</v>
      </c>
      <c r="AS43" s="10">
        <v>184055666</v>
      </c>
      <c r="AU43" s="13"/>
      <c r="AX43" s="10" t="s">
        <v>31</v>
      </c>
      <c r="AY43" s="13">
        <v>4.2201041666666663E-3</v>
      </c>
      <c r="AZ43" s="10">
        <v>1711298336</v>
      </c>
      <c r="BA43" s="10">
        <v>1711298336</v>
      </c>
      <c r="BB43" s="10" t="s">
        <v>32</v>
      </c>
      <c r="BC43" s="14">
        <v>0</v>
      </c>
      <c r="BD43" s="10">
        <v>0</v>
      </c>
      <c r="BE43" s="10">
        <v>0</v>
      </c>
      <c r="BF43" s="10" t="s">
        <v>5</v>
      </c>
      <c r="BG43" s="15">
        <v>0</v>
      </c>
      <c r="BH43" s="10">
        <v>542076405068</v>
      </c>
      <c r="BI43" s="10">
        <v>998528710905</v>
      </c>
      <c r="BJ43" s="10" t="s">
        <v>6</v>
      </c>
      <c r="BK43" s="15">
        <v>0</v>
      </c>
      <c r="BL43" s="10">
        <v>70763331177</v>
      </c>
      <c r="BM43" s="10">
        <v>0</v>
      </c>
      <c r="BN43" s="10" t="s">
        <v>7</v>
      </c>
      <c r="BO43" s="15">
        <v>0</v>
      </c>
      <c r="BP43" s="10">
        <v>522889791175</v>
      </c>
      <c r="BQ43" s="10">
        <v>184055666</v>
      </c>
    </row>
    <row r="44" spans="1:69" s="10" customFormat="1" x14ac:dyDescent="0.3">
      <c r="A44" s="10" t="s">
        <v>49</v>
      </c>
      <c r="B44" s="10">
        <v>5</v>
      </c>
      <c r="C44" s="23" t="s">
        <v>51</v>
      </c>
      <c r="D44" s="10">
        <v>20</v>
      </c>
      <c r="E44" s="10">
        <v>524288</v>
      </c>
      <c r="F44" s="10">
        <v>64</v>
      </c>
      <c r="G44" s="10">
        <v>-1</v>
      </c>
      <c r="H44" s="11">
        <f t="shared" si="23"/>
        <v>4.6490124581407075</v>
      </c>
      <c r="I44" s="11">
        <f t="shared" si="22"/>
        <v>0.87062381127433885</v>
      </c>
      <c r="J44" s="11">
        <f t="shared" si="22"/>
        <v>0.74625088930106731</v>
      </c>
      <c r="L44" s="12">
        <f t="shared" si="18"/>
        <v>135563399202</v>
      </c>
      <c r="M44" s="13">
        <v>0.29774945601851849</v>
      </c>
      <c r="N44" s="14">
        <v>1.6479988425925927E-2</v>
      </c>
      <c r="O44" s="13"/>
      <c r="P44" s="12">
        <v>990698471030</v>
      </c>
      <c r="Q44" s="10">
        <v>853511860454</v>
      </c>
      <c r="R44" s="10" t="s">
        <v>59</v>
      </c>
      <c r="S44" s="13">
        <v>0.12305243055555555</v>
      </c>
      <c r="T44" s="10">
        <v>135489518179</v>
      </c>
      <c r="U44" s="10">
        <v>710820665169</v>
      </c>
      <c r="Z44" s="10" t="s">
        <v>10</v>
      </c>
      <c r="AA44" s="13">
        <v>5.9028819444444443E-2</v>
      </c>
      <c r="AB44" s="10">
        <v>45160557734</v>
      </c>
      <c r="AC44" s="10">
        <v>5452624112</v>
      </c>
      <c r="AD44" s="10" t="s">
        <v>4</v>
      </c>
      <c r="AE44" s="13">
        <v>8.5578703703703695E-4</v>
      </c>
      <c r="AF44" s="10">
        <v>5452624112</v>
      </c>
      <c r="AG44" s="10">
        <v>25166152</v>
      </c>
      <c r="AH44" s="10" t="s">
        <v>11</v>
      </c>
      <c r="AI44" s="14">
        <v>0</v>
      </c>
      <c r="AJ44" s="10">
        <v>0</v>
      </c>
      <c r="AK44" s="10">
        <v>0</v>
      </c>
      <c r="AL44" s="10" t="s">
        <v>12</v>
      </c>
      <c r="AM44" s="13">
        <v>9.649399305555556E-2</v>
      </c>
      <c r="AN44" s="10">
        <v>667396571923</v>
      </c>
      <c r="AO44" s="10">
        <v>135563399202</v>
      </c>
      <c r="AP44" s="10" t="s">
        <v>60</v>
      </c>
      <c r="AQ44" s="13">
        <v>1.4399189814814814E-2</v>
      </c>
      <c r="AR44" s="10">
        <v>135563399202</v>
      </c>
      <c r="AS44" s="10">
        <v>14205939</v>
      </c>
      <c r="AU44" s="13"/>
      <c r="AX44" s="10" t="s">
        <v>31</v>
      </c>
      <c r="AY44" s="13">
        <v>3.9192361111111112E-3</v>
      </c>
      <c r="AZ44" s="10">
        <v>1635799880</v>
      </c>
      <c r="BA44" s="10">
        <v>1635799880</v>
      </c>
      <c r="BB44" s="10" t="s">
        <v>32</v>
      </c>
      <c r="BC44" s="14">
        <v>0</v>
      </c>
      <c r="BD44" s="10">
        <v>0</v>
      </c>
      <c r="BE44" s="10">
        <v>0</v>
      </c>
      <c r="BF44" s="10" t="s">
        <v>5</v>
      </c>
      <c r="BG44" s="15">
        <v>0</v>
      </c>
      <c r="BH44" s="10">
        <v>476222406384</v>
      </c>
      <c r="BI44" s="10">
        <v>853497654515</v>
      </c>
      <c r="BJ44" s="10" t="s">
        <v>6</v>
      </c>
      <c r="BK44" s="15">
        <v>0</v>
      </c>
      <c r="BL44" s="10">
        <v>189931387853</v>
      </c>
      <c r="BM44" s="10">
        <v>0</v>
      </c>
      <c r="BN44" s="10" t="s">
        <v>7</v>
      </c>
      <c r="BO44" s="15">
        <v>0</v>
      </c>
      <c r="BP44" s="10">
        <v>324544676793</v>
      </c>
      <c r="BQ44" s="10">
        <v>14205939</v>
      </c>
    </row>
    <row r="45" spans="1:69" x14ac:dyDescent="0.3">
      <c r="A45" t="s">
        <v>52</v>
      </c>
      <c r="B45">
        <v>5</v>
      </c>
      <c r="C45" s="4" t="s">
        <v>53</v>
      </c>
      <c r="D45">
        <v>85</v>
      </c>
      <c r="E45">
        <v>-1</v>
      </c>
      <c r="F45">
        <v>1</v>
      </c>
      <c r="G45">
        <v>-1</v>
      </c>
      <c r="H45">
        <f>L45/L45</f>
        <v>1</v>
      </c>
      <c r="I45">
        <f t="shared" ref="I45:J45" si="24">M45/M45</f>
        <v>1</v>
      </c>
      <c r="J45">
        <f t="shared" si="24"/>
        <v>1</v>
      </c>
      <c r="L45" s="5">
        <f t="shared" si="18"/>
        <v>251403772226</v>
      </c>
      <c r="M45" s="6">
        <v>8.5515682870370369E-2</v>
      </c>
      <c r="N45" s="1">
        <v>7.861678240740742E-3</v>
      </c>
      <c r="O45" s="6"/>
      <c r="P45" s="5">
        <v>286468087567</v>
      </c>
      <c r="Q45">
        <v>251443894784</v>
      </c>
      <c r="R45" t="s">
        <v>2</v>
      </c>
      <c r="S45" s="6">
        <v>5.7557604166666665E-2</v>
      </c>
      <c r="T45">
        <v>35064315341</v>
      </c>
      <c r="U45">
        <v>251403772226</v>
      </c>
      <c r="AP45" t="s">
        <v>45</v>
      </c>
      <c r="AQ45" s="6">
        <v>2.7958078703703704E-2</v>
      </c>
      <c r="AR45">
        <v>251403772226</v>
      </c>
      <c r="AS45">
        <v>40122558</v>
      </c>
      <c r="BC45" s="1"/>
      <c r="BF45" t="s">
        <v>5</v>
      </c>
      <c r="BG45" s="1">
        <v>0</v>
      </c>
      <c r="BH45">
        <v>3386744977</v>
      </c>
      <c r="BI45">
        <v>251403772226</v>
      </c>
      <c r="BJ45" t="s">
        <v>6</v>
      </c>
      <c r="BK45" s="1">
        <v>0</v>
      </c>
      <c r="BL45">
        <v>10875728966</v>
      </c>
      <c r="BM45">
        <v>0</v>
      </c>
      <c r="BN45" t="s">
        <v>7</v>
      </c>
      <c r="BO45" s="2">
        <v>0</v>
      </c>
      <c r="BP45">
        <v>272205613624</v>
      </c>
      <c r="BQ45">
        <v>40122558</v>
      </c>
    </row>
    <row r="46" spans="1:69" x14ac:dyDescent="0.3">
      <c r="A46" t="s">
        <v>52</v>
      </c>
      <c r="B46">
        <v>5</v>
      </c>
      <c r="C46" s="4" t="s">
        <v>53</v>
      </c>
      <c r="D46">
        <v>15</v>
      </c>
      <c r="E46">
        <v>262144</v>
      </c>
      <c r="F46">
        <v>1</v>
      </c>
      <c r="G46">
        <v>722</v>
      </c>
      <c r="H46" s="7">
        <f>L$45/L46</f>
        <v>5408.1813590702113</v>
      </c>
      <c r="I46" s="7">
        <f t="shared" ref="I46:J47" si="25">M$45/M46</f>
        <v>1.25606138394375</v>
      </c>
      <c r="J46" s="7">
        <f t="shared" si="25"/>
        <v>0.82409728305311369</v>
      </c>
      <c r="L46" s="5">
        <f t="shared" si="18"/>
        <v>46485825</v>
      </c>
      <c r="M46" s="6">
        <v>6.8082407407407411E-2</v>
      </c>
      <c r="N46" s="1">
        <v>9.5397453703703703E-3</v>
      </c>
      <c r="O46" s="6"/>
      <c r="P46" s="5">
        <v>303523072917</v>
      </c>
      <c r="Q46">
        <v>266660722672</v>
      </c>
      <c r="R46" t="s">
        <v>59</v>
      </c>
      <c r="S46" s="6">
        <v>3.6394351851851851E-2</v>
      </c>
      <c r="T46">
        <v>35064315341</v>
      </c>
      <c r="U46">
        <v>264626908631</v>
      </c>
      <c r="Z46" t="s">
        <v>10</v>
      </c>
      <c r="AA46" s="6">
        <v>1.2413900462962963E-2</v>
      </c>
      <c r="AB46">
        <v>9026365841</v>
      </c>
      <c r="AC46">
        <v>1892681560</v>
      </c>
      <c r="AD46" t="s">
        <v>4</v>
      </c>
      <c r="AE46" s="6">
        <v>2.2603009259259259E-4</v>
      </c>
      <c r="AF46">
        <v>1892681560</v>
      </c>
      <c r="AG46">
        <v>94634078</v>
      </c>
      <c r="AH46" t="s">
        <v>11</v>
      </c>
      <c r="AI46" s="1">
        <v>0</v>
      </c>
      <c r="AJ46">
        <v>0</v>
      </c>
      <c r="AK46">
        <v>0</v>
      </c>
      <c r="AL46" t="s">
        <v>12</v>
      </c>
      <c r="AM46" s="6">
        <v>1.6808495370370369E-2</v>
      </c>
      <c r="AN46">
        <v>257493224350</v>
      </c>
      <c r="AO46">
        <v>46485825</v>
      </c>
      <c r="AP46" t="s">
        <v>60</v>
      </c>
      <c r="AQ46" s="6">
        <v>2.2396296296296296E-3</v>
      </c>
      <c r="AR46">
        <v>46485825</v>
      </c>
      <c r="AS46">
        <v>12578</v>
      </c>
      <c r="BF46" t="s">
        <v>5</v>
      </c>
      <c r="BG46" s="1">
        <v>0</v>
      </c>
      <c r="BH46">
        <v>229224938674</v>
      </c>
      <c r="BI46">
        <v>266660710094</v>
      </c>
      <c r="BJ46" t="s">
        <v>6</v>
      </c>
      <c r="BK46" s="1">
        <v>0</v>
      </c>
      <c r="BL46">
        <v>27760851338</v>
      </c>
      <c r="BM46">
        <v>0</v>
      </c>
      <c r="BN46" t="s">
        <v>7</v>
      </c>
      <c r="BO46" s="1">
        <v>0</v>
      </c>
      <c r="BP46">
        <v>46537282905</v>
      </c>
      <c r="BQ46">
        <v>12578</v>
      </c>
    </row>
    <row r="47" spans="1:69" x14ac:dyDescent="0.3">
      <c r="A47" t="s">
        <v>52</v>
      </c>
      <c r="B47">
        <v>5</v>
      </c>
      <c r="C47" s="4" t="s">
        <v>53</v>
      </c>
      <c r="D47">
        <v>85</v>
      </c>
      <c r="E47">
        <v>524288</v>
      </c>
      <c r="F47">
        <v>1</v>
      </c>
      <c r="G47">
        <v>-1</v>
      </c>
      <c r="H47" s="7">
        <f>L$45/L47</f>
        <v>1317.5397256295612</v>
      </c>
      <c r="I47" s="7">
        <f t="shared" si="25"/>
        <v>1.2212867110581289</v>
      </c>
      <c r="J47" s="7">
        <f t="shared" si="25"/>
        <v>1.0152242763387007</v>
      </c>
      <c r="L47" s="5">
        <f t="shared" si="18"/>
        <v>190813049</v>
      </c>
      <c r="M47" s="6">
        <v>7.0020972222222214E-2</v>
      </c>
      <c r="N47" s="1">
        <v>7.7437847222222222E-3</v>
      </c>
      <c r="O47" s="6"/>
      <c r="P47" s="5">
        <v>299053173721</v>
      </c>
      <c r="Q47">
        <v>263983889037</v>
      </c>
      <c r="R47" t="s">
        <v>59</v>
      </c>
      <c r="S47" s="6">
        <v>3.2929675925925932E-2</v>
      </c>
      <c r="T47">
        <v>35064315341</v>
      </c>
      <c r="U47">
        <v>263787555811</v>
      </c>
      <c r="Z47" t="s">
        <v>10</v>
      </c>
      <c r="AA47" s="6">
        <v>1.2879166666666666E-2</v>
      </c>
      <c r="AB47">
        <v>8187013021</v>
      </c>
      <c r="AC47">
        <v>5244760</v>
      </c>
      <c r="AD47" t="s">
        <v>4</v>
      </c>
      <c r="AE47" s="6">
        <v>1.2634259259259258E-4</v>
      </c>
      <c r="AF47">
        <v>5244760</v>
      </c>
      <c r="AG47">
        <v>262238</v>
      </c>
      <c r="AH47" t="s">
        <v>11</v>
      </c>
      <c r="AI47" s="1">
        <v>0</v>
      </c>
      <c r="AJ47">
        <v>0</v>
      </c>
      <c r="AK47">
        <v>0</v>
      </c>
      <c r="AL47" t="s">
        <v>12</v>
      </c>
      <c r="AM47" s="6">
        <v>1.7751435185185186E-2</v>
      </c>
      <c r="AN47">
        <v>255605787550</v>
      </c>
      <c r="AO47">
        <v>190813049</v>
      </c>
      <c r="AP47" t="s">
        <v>60</v>
      </c>
      <c r="AQ47" s="6">
        <v>6.3343518518518514E-3</v>
      </c>
      <c r="AR47">
        <v>190813049</v>
      </c>
      <c r="AS47">
        <v>13179</v>
      </c>
      <c r="BF47" t="s">
        <v>5</v>
      </c>
      <c r="BG47" s="1">
        <v>0</v>
      </c>
      <c r="BH47">
        <v>198580417158</v>
      </c>
      <c r="BI47">
        <v>263983875858</v>
      </c>
      <c r="BJ47" t="s">
        <v>6</v>
      </c>
      <c r="BK47" s="1">
        <v>0</v>
      </c>
      <c r="BL47">
        <v>63990793049</v>
      </c>
      <c r="BM47">
        <v>0</v>
      </c>
      <c r="BN47" t="s">
        <v>7</v>
      </c>
      <c r="BO47" s="1">
        <v>0</v>
      </c>
      <c r="BP47">
        <v>36481963514</v>
      </c>
      <c r="BQ47">
        <v>13179</v>
      </c>
    </row>
    <row r="48" spans="1:69" s="16" customFormat="1" x14ac:dyDescent="0.3">
      <c r="A48" s="16" t="s">
        <v>52</v>
      </c>
      <c r="B48" s="16">
        <v>5</v>
      </c>
      <c r="C48" s="22" t="s">
        <v>54</v>
      </c>
      <c r="D48" s="16">
        <v>85</v>
      </c>
      <c r="E48" s="16">
        <v>-1</v>
      </c>
      <c r="F48" s="16">
        <v>1</v>
      </c>
      <c r="G48" s="16">
        <v>-1</v>
      </c>
      <c r="H48" s="16">
        <f>L48/L48</f>
        <v>1</v>
      </c>
      <c r="I48" s="16">
        <f t="shared" ref="I48:J48" si="26">M48/M48</f>
        <v>1</v>
      </c>
      <c r="J48" s="16">
        <f t="shared" si="26"/>
        <v>1</v>
      </c>
      <c r="L48" s="18">
        <f t="shared" si="18"/>
        <v>1252701305835</v>
      </c>
      <c r="M48" s="19">
        <v>0.81777253472222222</v>
      </c>
      <c r="N48" s="20">
        <v>1.650482638888889E-2</v>
      </c>
      <c r="O48" s="19"/>
      <c r="P48" s="18">
        <v>2171624217026</v>
      </c>
      <c r="Q48" s="16">
        <v>1252758728907</v>
      </c>
      <c r="R48" s="16" t="s">
        <v>2</v>
      </c>
      <c r="S48" s="19">
        <v>0.59360858796296301</v>
      </c>
      <c r="T48" s="16">
        <v>918922911191</v>
      </c>
      <c r="U48" s="16">
        <v>1252701305835</v>
      </c>
      <c r="AA48" s="19"/>
      <c r="AE48" s="19"/>
      <c r="AM48" s="19"/>
      <c r="AP48" s="16" t="s">
        <v>45</v>
      </c>
      <c r="AQ48" s="19">
        <v>0.22416393518518518</v>
      </c>
      <c r="AR48" s="16">
        <v>1252701305835</v>
      </c>
      <c r="AS48" s="16">
        <v>57423072</v>
      </c>
      <c r="AU48" s="19"/>
      <c r="AY48" s="19"/>
      <c r="BC48" s="20"/>
      <c r="BF48" s="16" t="s">
        <v>5</v>
      </c>
      <c r="BG48" s="20">
        <v>0</v>
      </c>
      <c r="BH48" s="16">
        <v>7194590528</v>
      </c>
      <c r="BI48" s="16">
        <v>1252701305835</v>
      </c>
      <c r="BJ48" s="16" t="s">
        <v>6</v>
      </c>
      <c r="BK48" s="21">
        <v>0</v>
      </c>
      <c r="BL48" s="16">
        <v>10865644858</v>
      </c>
      <c r="BM48" s="16">
        <v>0</v>
      </c>
      <c r="BN48" s="16" t="s">
        <v>7</v>
      </c>
      <c r="BO48" s="21">
        <v>0</v>
      </c>
      <c r="BP48" s="16">
        <v>2153563981640</v>
      </c>
      <c r="BQ48" s="16">
        <v>57423072</v>
      </c>
    </row>
    <row r="49" spans="1:69" s="10" customFormat="1" x14ac:dyDescent="0.3">
      <c r="A49" s="10" t="s">
        <v>61</v>
      </c>
      <c r="B49" s="10">
        <v>5</v>
      </c>
      <c r="C49" s="23" t="s">
        <v>54</v>
      </c>
      <c r="D49" s="10">
        <v>20</v>
      </c>
      <c r="E49" s="10">
        <v>524288</v>
      </c>
      <c r="F49" s="10">
        <v>1</v>
      </c>
      <c r="G49" s="10">
        <v>-1</v>
      </c>
      <c r="H49" s="11">
        <f>L$48/L49</f>
        <v>559856.99721524282</v>
      </c>
      <c r="I49" s="11">
        <f t="shared" ref="I49:J49" si="27">M$48/M49</f>
        <v>1.2601227172212346</v>
      </c>
      <c r="J49" s="11">
        <f t="shared" si="27"/>
        <v>1.4270073430961088</v>
      </c>
      <c r="L49" s="12">
        <f t="shared" si="18"/>
        <v>2237538</v>
      </c>
      <c r="M49" s="13">
        <v>0.64896261574074077</v>
      </c>
      <c r="N49" s="14">
        <v>1.1566041666666667E-2</v>
      </c>
      <c r="O49" s="13"/>
      <c r="P49" s="12">
        <v>2217643534436</v>
      </c>
      <c r="Q49" s="10">
        <v>1298690528311</v>
      </c>
      <c r="R49" s="10" t="s">
        <v>59</v>
      </c>
      <c r="S49" s="13">
        <v>0.47743464120370366</v>
      </c>
      <c r="T49" s="10">
        <v>918922911191</v>
      </c>
      <c r="U49" s="10">
        <v>1298608698423</v>
      </c>
      <c r="Z49" s="10" t="s">
        <v>10</v>
      </c>
      <c r="AA49" s="13">
        <v>6.1182175925925925E-2</v>
      </c>
      <c r="AB49" s="10">
        <v>30363041228</v>
      </c>
      <c r="AC49" s="10">
        <v>50480584</v>
      </c>
      <c r="AD49" s="10" t="s">
        <v>4</v>
      </c>
      <c r="AE49" s="13">
        <v>1.2733796296296297E-4</v>
      </c>
      <c r="AF49" s="10">
        <v>50480584</v>
      </c>
      <c r="AG49" s="10">
        <v>196700</v>
      </c>
      <c r="AH49" s="10" t="s">
        <v>11</v>
      </c>
      <c r="AI49" s="15">
        <v>0</v>
      </c>
      <c r="AJ49" s="10">
        <v>0</v>
      </c>
      <c r="AK49" s="10">
        <v>0</v>
      </c>
      <c r="AL49" s="10" t="s">
        <v>12</v>
      </c>
      <c r="AM49" s="13">
        <v>0.1014053125</v>
      </c>
      <c r="AN49" s="10">
        <v>1268275948995</v>
      </c>
      <c r="AO49" s="10">
        <v>2237538</v>
      </c>
      <c r="AP49" s="10" t="s">
        <v>60</v>
      </c>
      <c r="AQ49" s="13">
        <v>1.1761111111111111E-3</v>
      </c>
      <c r="AR49" s="10">
        <v>2237538</v>
      </c>
      <c r="AS49" s="10">
        <v>166</v>
      </c>
      <c r="AU49" s="13"/>
      <c r="AX49" s="10" t="s">
        <v>31</v>
      </c>
      <c r="AY49" s="13">
        <v>7.6370370370370368E-3</v>
      </c>
      <c r="AZ49" s="10">
        <v>28914900</v>
      </c>
      <c r="BA49" s="10">
        <v>28914900</v>
      </c>
      <c r="BB49" s="10" t="s">
        <v>32</v>
      </c>
      <c r="BC49" s="14">
        <v>0</v>
      </c>
      <c r="BD49" s="10">
        <v>0</v>
      </c>
      <c r="BE49" s="10">
        <v>0</v>
      </c>
      <c r="BF49" s="10" t="s">
        <v>5</v>
      </c>
      <c r="BG49" s="15">
        <v>0</v>
      </c>
      <c r="BH49" s="10">
        <v>917260423623</v>
      </c>
      <c r="BI49" s="10">
        <v>1298690528145</v>
      </c>
      <c r="BJ49" s="10" t="s">
        <v>6</v>
      </c>
      <c r="BK49" s="15">
        <v>0</v>
      </c>
      <c r="BL49" s="10">
        <v>272274324112</v>
      </c>
      <c r="BM49" s="10">
        <v>0</v>
      </c>
      <c r="BN49" s="10" t="s">
        <v>7</v>
      </c>
      <c r="BO49" s="15">
        <v>0</v>
      </c>
      <c r="BP49" s="10">
        <v>1028108786701</v>
      </c>
      <c r="BQ49" s="10">
        <v>166</v>
      </c>
    </row>
    <row r="50" spans="1:69" x14ac:dyDescent="0.3">
      <c r="A50" t="s">
        <v>52</v>
      </c>
      <c r="B50">
        <v>5</v>
      </c>
      <c r="C50" s="4" t="s">
        <v>55</v>
      </c>
      <c r="D50">
        <v>85</v>
      </c>
      <c r="E50">
        <v>-1</v>
      </c>
      <c r="F50">
        <v>1</v>
      </c>
      <c r="G50">
        <v>-1</v>
      </c>
      <c r="H50">
        <f>L50/L50</f>
        <v>1</v>
      </c>
      <c r="I50">
        <f t="shared" ref="I50:J50" si="28">M50/M50</f>
        <v>1</v>
      </c>
      <c r="J50">
        <f t="shared" si="28"/>
        <v>1</v>
      </c>
      <c r="L50" s="5">
        <f t="shared" si="18"/>
        <v>307534495653</v>
      </c>
      <c r="M50" s="6">
        <v>0.12970880787037037</v>
      </c>
      <c r="N50" s="1">
        <v>8.5206944444444436E-3</v>
      </c>
      <c r="O50" s="6"/>
      <c r="P50" s="5">
        <v>376543469778</v>
      </c>
      <c r="Q50">
        <v>307585070390</v>
      </c>
      <c r="R50" t="s">
        <v>2</v>
      </c>
      <c r="S50" s="6">
        <v>8.4359328703703704E-2</v>
      </c>
      <c r="T50">
        <v>69008974125</v>
      </c>
      <c r="U50">
        <v>307534495653</v>
      </c>
      <c r="AP50" t="s">
        <v>45</v>
      </c>
      <c r="AQ50" s="6">
        <v>4.5349479166666672E-2</v>
      </c>
      <c r="AR50">
        <v>307534495653</v>
      </c>
      <c r="AS50">
        <v>50574737</v>
      </c>
      <c r="BC50" s="1"/>
      <c r="BF50" t="s">
        <v>5</v>
      </c>
      <c r="BG50" s="1">
        <v>0</v>
      </c>
      <c r="BH50">
        <v>3983169092</v>
      </c>
      <c r="BI50">
        <v>307534495653</v>
      </c>
      <c r="BJ50" t="s">
        <v>6</v>
      </c>
      <c r="BK50" s="1">
        <v>0</v>
      </c>
      <c r="BL50">
        <v>10710884097</v>
      </c>
      <c r="BM50">
        <v>0</v>
      </c>
      <c r="BN50" t="s">
        <v>7</v>
      </c>
      <c r="BO50" s="2">
        <v>0</v>
      </c>
      <c r="BP50">
        <v>361849416589</v>
      </c>
      <c r="BQ50">
        <v>50574737</v>
      </c>
    </row>
    <row r="51" spans="1:69" x14ac:dyDescent="0.3">
      <c r="A51" t="s">
        <v>52</v>
      </c>
      <c r="B51">
        <v>5</v>
      </c>
      <c r="C51" s="4" t="s">
        <v>55</v>
      </c>
      <c r="D51">
        <v>15</v>
      </c>
      <c r="E51">
        <v>262144</v>
      </c>
      <c r="F51">
        <v>1</v>
      </c>
      <c r="G51">
        <v>722</v>
      </c>
      <c r="H51" s="7">
        <f>L$50/L51</f>
        <v>87242.096086886217</v>
      </c>
      <c r="I51" s="7">
        <f t="shared" ref="I51:J52" si="29">M$50/M51</f>
        <v>1.3866624613750191</v>
      </c>
      <c r="J51" s="7">
        <f t="shared" si="29"/>
        <v>0.74422714158338354</v>
      </c>
      <c r="L51" s="5">
        <f t="shared" si="18"/>
        <v>3525070</v>
      </c>
      <c r="M51" s="6">
        <v>9.3540289351851838E-2</v>
      </c>
      <c r="N51" s="1">
        <v>1.1449050925925927E-2</v>
      </c>
      <c r="O51" s="6"/>
      <c r="P51" s="5">
        <v>394435912419</v>
      </c>
      <c r="Q51">
        <v>323865478862</v>
      </c>
      <c r="R51" t="s">
        <v>59</v>
      </c>
      <c r="S51" s="6">
        <v>5.4141122685185193E-2</v>
      </c>
      <c r="T51">
        <v>69008974125</v>
      </c>
      <c r="U51">
        <v>322158537464</v>
      </c>
      <c r="Z51" t="s">
        <v>10</v>
      </c>
      <c r="AA51" s="6">
        <v>1.3983819444444446E-2</v>
      </c>
      <c r="AB51">
        <v>9982500111</v>
      </c>
      <c r="AC51">
        <v>1632437880</v>
      </c>
      <c r="AD51" t="s">
        <v>4</v>
      </c>
      <c r="AE51" s="6">
        <v>5.3711805555555555E-4</v>
      </c>
      <c r="AF51">
        <v>1632437880</v>
      </c>
      <c r="AG51">
        <v>70975560</v>
      </c>
      <c r="AH51" t="s">
        <v>11</v>
      </c>
      <c r="AI51" s="1">
        <v>0</v>
      </c>
      <c r="AJ51">
        <v>0</v>
      </c>
      <c r="AK51">
        <v>0</v>
      </c>
      <c r="AL51" t="s">
        <v>12</v>
      </c>
      <c r="AM51" s="6">
        <v>2.3907013888888887E-2</v>
      </c>
      <c r="AN51">
        <v>313808475233</v>
      </c>
      <c r="AO51">
        <v>3525070</v>
      </c>
      <c r="AP51" t="s">
        <v>60</v>
      </c>
      <c r="AQ51" s="6">
        <v>9.7121527777777777E-4</v>
      </c>
      <c r="AR51">
        <v>3525070</v>
      </c>
      <c r="AS51">
        <v>2888</v>
      </c>
      <c r="BF51" t="s">
        <v>5</v>
      </c>
      <c r="BG51" s="1">
        <v>0</v>
      </c>
      <c r="BH51">
        <v>247261527792</v>
      </c>
      <c r="BI51">
        <v>323865475974</v>
      </c>
      <c r="BJ51" t="s">
        <v>6</v>
      </c>
      <c r="BK51" s="1">
        <v>0</v>
      </c>
      <c r="BL51">
        <v>47352887736</v>
      </c>
      <c r="BM51">
        <v>0</v>
      </c>
      <c r="BN51" t="s">
        <v>7</v>
      </c>
      <c r="BO51" s="1">
        <v>0</v>
      </c>
      <c r="BP51">
        <v>99821496891</v>
      </c>
      <c r="BQ51">
        <v>2888</v>
      </c>
    </row>
    <row r="52" spans="1:69" x14ac:dyDescent="0.3">
      <c r="A52" t="s">
        <v>52</v>
      </c>
      <c r="B52">
        <v>5</v>
      </c>
      <c r="C52" s="4" t="s">
        <v>55</v>
      </c>
      <c r="D52">
        <v>85</v>
      </c>
      <c r="E52">
        <v>524288</v>
      </c>
      <c r="F52">
        <v>1</v>
      </c>
      <c r="G52">
        <v>-1</v>
      </c>
      <c r="H52" s="7">
        <f>L$50/L52</f>
        <v>79229.429040936797</v>
      </c>
      <c r="I52" s="7">
        <f t="shared" si="29"/>
        <v>1.354076356877584</v>
      </c>
      <c r="J52" s="7">
        <f t="shared" si="29"/>
        <v>0.84808618778929512</v>
      </c>
      <c r="L52" s="5">
        <f t="shared" si="18"/>
        <v>3881569</v>
      </c>
      <c r="M52" s="6">
        <v>9.5791354166666662E-2</v>
      </c>
      <c r="N52" s="1">
        <v>1.0046967592592592E-2</v>
      </c>
      <c r="O52" s="6"/>
      <c r="P52" s="5">
        <v>390252132098</v>
      </c>
      <c r="Q52">
        <v>321238834043</v>
      </c>
      <c r="R52" t="s">
        <v>59</v>
      </c>
      <c r="S52" s="6">
        <v>5.0427187499999998E-2</v>
      </c>
      <c r="T52">
        <v>69008974125</v>
      </c>
      <c r="U52">
        <v>321230229124</v>
      </c>
      <c r="Z52" t="s">
        <v>10</v>
      </c>
      <c r="AA52" s="6">
        <v>1.3650960648148148E-2</v>
      </c>
      <c r="AB52">
        <v>9054191771</v>
      </c>
      <c r="AC52">
        <v>4523640</v>
      </c>
      <c r="AD52" t="s">
        <v>4</v>
      </c>
      <c r="AE52" s="6">
        <v>7.1817129629629629E-5</v>
      </c>
      <c r="AF52">
        <v>4523640</v>
      </c>
      <c r="AG52">
        <v>196680</v>
      </c>
      <c r="AH52" t="s">
        <v>11</v>
      </c>
      <c r="AI52" s="1">
        <v>0</v>
      </c>
      <c r="AJ52">
        <v>0</v>
      </c>
      <c r="AK52">
        <v>0</v>
      </c>
      <c r="AL52" t="s">
        <v>12</v>
      </c>
      <c r="AM52" s="6">
        <v>2.470189814814815E-2</v>
      </c>
      <c r="AN52">
        <v>312180560993</v>
      </c>
      <c r="AO52">
        <v>3881569</v>
      </c>
      <c r="AP52" t="s">
        <v>60</v>
      </c>
      <c r="AQ52" s="6">
        <v>6.93949074074074E-3</v>
      </c>
      <c r="AR52">
        <v>3881569</v>
      </c>
      <c r="AS52">
        <v>3030</v>
      </c>
      <c r="BF52" t="s">
        <v>5</v>
      </c>
      <c r="BG52" s="1">
        <v>0</v>
      </c>
      <c r="BH52">
        <v>170020482450</v>
      </c>
      <c r="BI52">
        <v>321238831013</v>
      </c>
      <c r="BJ52" t="s">
        <v>6</v>
      </c>
      <c r="BK52" s="1">
        <v>0</v>
      </c>
      <c r="BL52">
        <v>86263495545</v>
      </c>
      <c r="BM52">
        <v>0</v>
      </c>
      <c r="BN52" t="s">
        <v>7</v>
      </c>
      <c r="BO52" s="1">
        <v>0</v>
      </c>
      <c r="BP52">
        <v>133968154103</v>
      </c>
      <c r="BQ52">
        <v>3030</v>
      </c>
    </row>
    <row r="53" spans="1:69" s="16" customFormat="1" x14ac:dyDescent="0.3">
      <c r="A53" s="16" t="s">
        <v>56</v>
      </c>
      <c r="B53" s="16">
        <v>5</v>
      </c>
      <c r="C53" s="22" t="s">
        <v>57</v>
      </c>
      <c r="D53" s="16">
        <v>85</v>
      </c>
      <c r="E53" s="16">
        <v>-1</v>
      </c>
      <c r="F53" s="16">
        <v>1</v>
      </c>
      <c r="G53" s="16">
        <v>-1</v>
      </c>
      <c r="H53" s="16">
        <f>L53/L53</f>
        <v>1</v>
      </c>
      <c r="I53" s="16">
        <f t="shared" ref="I53:J53" si="30">M53/M53</f>
        <v>1</v>
      </c>
      <c r="J53" s="16">
        <f t="shared" si="30"/>
        <v>1</v>
      </c>
      <c r="L53" s="18">
        <f t="shared" si="18"/>
        <v>392809281267</v>
      </c>
      <c r="M53" s="19">
        <v>0.17495068287037038</v>
      </c>
      <c r="N53" s="20">
        <v>9.715370370370369E-3</v>
      </c>
      <c r="O53" s="19"/>
      <c r="P53" s="18">
        <v>498651337302</v>
      </c>
      <c r="Q53" s="16">
        <v>393152642313</v>
      </c>
      <c r="R53" s="16" t="s">
        <v>2</v>
      </c>
      <c r="S53" s="19">
        <v>0.11960739583333334</v>
      </c>
      <c r="T53" s="16">
        <v>105842056035</v>
      </c>
      <c r="U53" s="16">
        <v>392809281267</v>
      </c>
      <c r="AA53" s="19"/>
      <c r="AE53" s="19"/>
      <c r="AM53" s="19"/>
      <c r="AP53" s="16" t="s">
        <v>45</v>
      </c>
      <c r="AQ53" s="19">
        <v>5.5343287037037038E-2</v>
      </c>
      <c r="AR53" s="16">
        <v>392809281267</v>
      </c>
      <c r="AS53" s="16">
        <v>343361046</v>
      </c>
      <c r="AU53" s="19"/>
      <c r="AY53" s="19"/>
      <c r="BC53" s="20"/>
      <c r="BF53" s="16" t="s">
        <v>5</v>
      </c>
      <c r="BG53" s="20">
        <v>0</v>
      </c>
      <c r="BH53" s="16">
        <v>3608679657</v>
      </c>
      <c r="BI53" s="16">
        <v>392809281267</v>
      </c>
      <c r="BJ53" s="16" t="s">
        <v>6</v>
      </c>
      <c r="BK53" s="20">
        <v>0</v>
      </c>
      <c r="BL53" s="16">
        <v>4378913087</v>
      </c>
      <c r="BM53" s="16">
        <v>0</v>
      </c>
      <c r="BN53" s="16" t="s">
        <v>7</v>
      </c>
      <c r="BO53" s="21">
        <v>0</v>
      </c>
      <c r="BP53" s="16">
        <v>490663744558</v>
      </c>
      <c r="BQ53" s="16">
        <v>343361046</v>
      </c>
    </row>
    <row r="54" spans="1:69" s="10" customFormat="1" x14ac:dyDescent="0.3">
      <c r="A54" s="10" t="s">
        <v>56</v>
      </c>
      <c r="B54" s="10">
        <v>5</v>
      </c>
      <c r="C54" s="23" t="s">
        <v>57</v>
      </c>
      <c r="D54" s="10">
        <v>20</v>
      </c>
      <c r="E54" s="10">
        <v>524288</v>
      </c>
      <c r="F54" s="10">
        <v>1</v>
      </c>
      <c r="G54" s="10">
        <v>-1</v>
      </c>
      <c r="H54" s="11">
        <f>L$53/L54</f>
        <v>7635.4774166166962</v>
      </c>
      <c r="I54" s="11">
        <f t="shared" ref="I54:J56" si="31">M$53/M54</f>
        <v>1.3038769876574647</v>
      </c>
      <c r="J54" s="11">
        <f t="shared" si="31"/>
        <v>0.94235141042638904</v>
      </c>
      <c r="L54" s="12">
        <f t="shared" si="18"/>
        <v>51445281</v>
      </c>
      <c r="M54" s="13">
        <v>0.13417729166666667</v>
      </c>
      <c r="N54" s="14">
        <v>1.0309710648148148E-2</v>
      </c>
      <c r="O54" s="13"/>
      <c r="P54" s="12">
        <v>517428574593</v>
      </c>
      <c r="Q54" s="10">
        <v>411540515646</v>
      </c>
      <c r="R54" s="10" t="s">
        <v>59</v>
      </c>
      <c r="S54" s="13">
        <v>7.4175173611111103E-2</v>
      </c>
      <c r="T54" s="10">
        <v>105842056035</v>
      </c>
      <c r="U54" s="10">
        <v>411394450377</v>
      </c>
      <c r="Z54" s="10" t="s">
        <v>10</v>
      </c>
      <c r="AA54" s="13">
        <v>2.2554976851851847E-2</v>
      </c>
      <c r="AB54" s="10">
        <v>12285682608</v>
      </c>
      <c r="AC54" s="10">
        <v>46874300</v>
      </c>
      <c r="AD54" s="10" t="s">
        <v>4</v>
      </c>
      <c r="AE54" s="13">
        <v>1.354861111111111E-4</v>
      </c>
      <c r="AF54" s="10">
        <v>46874300</v>
      </c>
      <c r="AG54" s="10">
        <v>852260</v>
      </c>
      <c r="AH54" s="10" t="s">
        <v>11</v>
      </c>
      <c r="AI54" s="14">
        <v>0</v>
      </c>
      <c r="AJ54" s="10">
        <v>0</v>
      </c>
      <c r="AK54" s="10">
        <v>0</v>
      </c>
      <c r="AL54" s="10" t="s">
        <v>12</v>
      </c>
      <c r="AM54" s="13">
        <v>3.3026678240740744E-2</v>
      </c>
      <c r="AN54" s="10">
        <v>399155642069</v>
      </c>
      <c r="AO54" s="10">
        <v>51445281</v>
      </c>
      <c r="AP54" s="10" t="s">
        <v>60</v>
      </c>
      <c r="AQ54" s="13">
        <v>1.6704050925925925E-3</v>
      </c>
      <c r="AR54" s="10">
        <v>51445281</v>
      </c>
      <c r="AS54" s="10">
        <v>19128</v>
      </c>
      <c r="AU54" s="13"/>
      <c r="AX54" s="10" t="s">
        <v>31</v>
      </c>
      <c r="AY54" s="13">
        <v>2.6145833333333333E-3</v>
      </c>
      <c r="AZ54" s="10">
        <v>46874300</v>
      </c>
      <c r="BA54" s="10">
        <v>46874300</v>
      </c>
      <c r="BB54" s="10" t="s">
        <v>32</v>
      </c>
      <c r="BC54" s="14">
        <v>0</v>
      </c>
      <c r="BD54" s="10">
        <v>0</v>
      </c>
      <c r="BE54" s="10">
        <v>0</v>
      </c>
      <c r="BF54" s="10" t="s">
        <v>5</v>
      </c>
      <c r="BG54" s="15">
        <v>0</v>
      </c>
      <c r="BH54" s="10">
        <v>308633126834</v>
      </c>
      <c r="BI54" s="10">
        <v>411540496518</v>
      </c>
      <c r="BJ54" s="10" t="s">
        <v>6</v>
      </c>
      <c r="BK54" s="15">
        <v>0</v>
      </c>
      <c r="BL54" s="10">
        <v>54327877724</v>
      </c>
      <c r="BM54" s="10">
        <v>0</v>
      </c>
      <c r="BN54" s="10" t="s">
        <v>7</v>
      </c>
      <c r="BO54" s="15">
        <v>0</v>
      </c>
      <c r="BP54" s="10">
        <v>154467570035</v>
      </c>
      <c r="BQ54" s="10">
        <v>19128</v>
      </c>
    </row>
    <row r="55" spans="1:69" s="10" customFormat="1" x14ac:dyDescent="0.3">
      <c r="A55" s="10" t="s">
        <v>56</v>
      </c>
      <c r="B55" s="10">
        <v>5</v>
      </c>
      <c r="C55" s="23" t="s">
        <v>57</v>
      </c>
      <c r="D55" s="10">
        <v>20</v>
      </c>
      <c r="E55" s="10">
        <v>524288</v>
      </c>
      <c r="F55" s="10">
        <v>1</v>
      </c>
      <c r="G55" s="10">
        <v>64</v>
      </c>
      <c r="H55" s="11">
        <f t="shared" ref="H55:H56" si="32">L$53/L55</f>
        <v>11536.909109131999</v>
      </c>
      <c r="I55" s="11">
        <f t="shared" si="31"/>
        <v>1.337959712519575</v>
      </c>
      <c r="J55" s="11">
        <f t="shared" si="31"/>
        <v>1.2123025730494159</v>
      </c>
      <c r="L55" s="12">
        <f t="shared" si="18"/>
        <v>34048052</v>
      </c>
      <c r="M55" s="13">
        <v>0.13075930555555557</v>
      </c>
      <c r="N55" s="14">
        <v>8.0139814814814813E-3</v>
      </c>
      <c r="O55" s="13"/>
      <c r="P55" s="12">
        <v>527465832848</v>
      </c>
      <c r="Q55" s="10">
        <v>418679377067</v>
      </c>
      <c r="R55" s="10" t="s">
        <v>59</v>
      </c>
      <c r="S55" s="13">
        <v>7.3181724537037043E-2</v>
      </c>
      <c r="T55" s="10">
        <v>105842056035</v>
      </c>
      <c r="U55" s="10">
        <v>412647424745</v>
      </c>
      <c r="Z55" s="10" t="s">
        <v>10</v>
      </c>
      <c r="AA55" s="13">
        <v>2.1189351851851852E-2</v>
      </c>
      <c r="AB55" s="10">
        <v>13538656976</v>
      </c>
      <c r="AC55" s="10">
        <v>2998943420</v>
      </c>
      <c r="AD55" s="10" t="s">
        <v>4</v>
      </c>
      <c r="AE55" s="13">
        <v>4.317129629629629E-4</v>
      </c>
      <c r="AF55" s="10">
        <v>2998943420</v>
      </c>
      <c r="AG55" s="10">
        <v>54526244</v>
      </c>
      <c r="AH55" s="10" t="s">
        <v>11</v>
      </c>
      <c r="AI55" s="14">
        <v>0</v>
      </c>
      <c r="AJ55" s="10">
        <v>0</v>
      </c>
      <c r="AK55" s="10">
        <v>0</v>
      </c>
      <c r="AL55" s="10" t="s">
        <v>12</v>
      </c>
      <c r="AM55" s="13">
        <v>3.2126180555555557E-2</v>
      </c>
      <c r="AN55" s="10">
        <v>402107711189</v>
      </c>
      <c r="AO55" s="10">
        <v>34048052</v>
      </c>
      <c r="AP55" s="10" t="s">
        <v>60</v>
      </c>
      <c r="AQ55" s="13">
        <v>1.4748032407407407E-3</v>
      </c>
      <c r="AR55" s="10">
        <v>34048052</v>
      </c>
      <c r="AS55" s="10">
        <v>17430</v>
      </c>
      <c r="AU55" s="13"/>
      <c r="AX55" s="10" t="s">
        <v>31</v>
      </c>
      <c r="AY55" s="13">
        <v>2.3555439814814815E-3</v>
      </c>
      <c r="AZ55" s="10">
        <v>2944417176</v>
      </c>
      <c r="BA55" s="10">
        <v>2944417176</v>
      </c>
      <c r="BB55" s="10" t="s">
        <v>32</v>
      </c>
      <c r="BC55" s="14">
        <v>0</v>
      </c>
      <c r="BD55" s="10">
        <v>0</v>
      </c>
      <c r="BE55" s="10">
        <v>0</v>
      </c>
      <c r="BF55" s="10" t="s">
        <v>5</v>
      </c>
      <c r="BG55" s="15">
        <v>0</v>
      </c>
      <c r="BH55" s="10">
        <v>297757677248</v>
      </c>
      <c r="BI55" s="10">
        <v>418679359637</v>
      </c>
      <c r="BJ55" s="10" t="s">
        <v>6</v>
      </c>
      <c r="BK55" s="15">
        <v>0</v>
      </c>
      <c r="BL55" s="10">
        <v>81800844268</v>
      </c>
      <c r="BM55" s="10">
        <v>0</v>
      </c>
      <c r="BN55" s="10" t="s">
        <v>7</v>
      </c>
      <c r="BO55" s="15">
        <v>0</v>
      </c>
      <c r="BP55" s="10">
        <v>147907311332</v>
      </c>
      <c r="BQ55" s="10">
        <v>17430</v>
      </c>
    </row>
    <row r="56" spans="1:69" s="10" customFormat="1" x14ac:dyDescent="0.3">
      <c r="A56" s="10" t="s">
        <v>56</v>
      </c>
      <c r="B56" s="10">
        <v>5</v>
      </c>
      <c r="C56" s="23" t="s">
        <v>57</v>
      </c>
      <c r="D56" s="10">
        <v>20</v>
      </c>
      <c r="E56" s="10">
        <v>524288</v>
      </c>
      <c r="F56" s="10">
        <v>64</v>
      </c>
      <c r="G56" s="10">
        <v>-1</v>
      </c>
      <c r="H56" s="11">
        <f t="shared" si="32"/>
        <v>115433.61556312817</v>
      </c>
      <c r="I56" s="11">
        <f t="shared" si="31"/>
        <v>1.1431163071351549</v>
      </c>
      <c r="J56" s="11">
        <f t="shared" si="31"/>
        <v>0.81324824374350269</v>
      </c>
      <c r="L56" s="12">
        <f t="shared" si="18"/>
        <v>3402902</v>
      </c>
      <c r="M56" s="13">
        <v>0.15304714120370369</v>
      </c>
      <c r="N56" s="14">
        <v>1.1946377314814814E-2</v>
      </c>
      <c r="O56" s="13"/>
      <c r="P56" s="12">
        <v>524201156622</v>
      </c>
      <c r="Q56" s="10">
        <v>415641188145</v>
      </c>
      <c r="R56" s="10" t="s">
        <v>59</v>
      </c>
      <c r="S56" s="13">
        <v>8.4513692129629628E-2</v>
      </c>
      <c r="T56" s="10">
        <v>105842056035</v>
      </c>
      <c r="U56" s="10">
        <v>410501488905</v>
      </c>
      <c r="Z56" s="10" t="s">
        <v>10</v>
      </c>
      <c r="AA56" s="13">
        <v>2.7566643518518518E-2</v>
      </c>
      <c r="AB56" s="10">
        <v>11839201872</v>
      </c>
      <c r="AC56" s="10">
        <v>2317696700</v>
      </c>
      <c r="AD56" s="10" t="s">
        <v>4</v>
      </c>
      <c r="AE56" s="13">
        <v>3.9912037037037037E-4</v>
      </c>
      <c r="AF56" s="10">
        <v>2317696700</v>
      </c>
      <c r="AG56" s="10">
        <v>50331928</v>
      </c>
      <c r="AH56" s="10" t="s">
        <v>11</v>
      </c>
      <c r="AI56" s="14">
        <v>0</v>
      </c>
      <c r="AJ56" s="10">
        <v>0</v>
      </c>
      <c r="AK56" s="10">
        <v>0</v>
      </c>
      <c r="AL56" s="10" t="s">
        <v>12</v>
      </c>
      <c r="AM56" s="13">
        <v>3.5961226851851852E-2</v>
      </c>
      <c r="AN56" s="10">
        <v>401430543073</v>
      </c>
      <c r="AO56" s="10">
        <v>3402902</v>
      </c>
      <c r="AP56" s="10" t="s">
        <v>60</v>
      </c>
      <c r="AQ56" s="13">
        <v>1.826365740740741E-3</v>
      </c>
      <c r="AR56" s="10">
        <v>3402902</v>
      </c>
      <c r="AS56" s="10">
        <v>11670</v>
      </c>
      <c r="AU56" s="13"/>
      <c r="AX56" s="10" t="s">
        <v>31</v>
      </c>
      <c r="AY56" s="13">
        <v>2.7800810185185185E-3</v>
      </c>
      <c r="AZ56" s="10">
        <v>2768256040</v>
      </c>
      <c r="BA56" s="10">
        <v>2768256040</v>
      </c>
      <c r="BB56" s="10" t="s">
        <v>32</v>
      </c>
      <c r="BC56" s="14">
        <v>0</v>
      </c>
      <c r="BD56" s="10">
        <v>0</v>
      </c>
      <c r="BE56" s="10">
        <v>0</v>
      </c>
      <c r="BF56" s="10" t="s">
        <v>5</v>
      </c>
      <c r="BG56" s="15">
        <v>0</v>
      </c>
      <c r="BH56" s="10">
        <v>339705866384</v>
      </c>
      <c r="BI56" s="10">
        <v>415641176475</v>
      </c>
      <c r="BJ56" s="10" t="s">
        <v>6</v>
      </c>
      <c r="BK56" s="15">
        <v>0</v>
      </c>
      <c r="BL56" s="10">
        <v>59562278061</v>
      </c>
      <c r="BM56" s="10">
        <v>0</v>
      </c>
      <c r="BN56" s="10" t="s">
        <v>7</v>
      </c>
      <c r="BO56" s="15">
        <v>0</v>
      </c>
      <c r="BP56" s="10">
        <v>124933012177</v>
      </c>
      <c r="BQ56" s="10">
        <v>11670</v>
      </c>
    </row>
    <row r="57" spans="1:69" x14ac:dyDescent="0.3">
      <c r="A57" t="s">
        <v>49</v>
      </c>
      <c r="B57">
        <v>5</v>
      </c>
      <c r="C57" s="4" t="s">
        <v>58</v>
      </c>
      <c r="D57">
        <v>85</v>
      </c>
      <c r="E57">
        <v>-1</v>
      </c>
      <c r="F57">
        <v>1</v>
      </c>
      <c r="G57">
        <v>-1</v>
      </c>
      <c r="H57">
        <f>L57/L57</f>
        <v>1</v>
      </c>
      <c r="I57">
        <f t="shared" ref="I57:J57" si="33">M57/M57</f>
        <v>1</v>
      </c>
      <c r="J57">
        <f t="shared" si="33"/>
        <v>1</v>
      </c>
      <c r="L57" s="5">
        <f t="shared" si="18"/>
        <v>151809593200</v>
      </c>
      <c r="M57" s="6">
        <v>6.1533958333333333E-2</v>
      </c>
      <c r="N57" s="1">
        <v>7.271400462962963E-3</v>
      </c>
      <c r="O57" s="6"/>
      <c r="P57" s="5">
        <v>190498427180</v>
      </c>
      <c r="Q57">
        <v>152011331145</v>
      </c>
      <c r="R57" t="s">
        <v>2</v>
      </c>
      <c r="S57" s="6">
        <v>3.1589768518518517E-2</v>
      </c>
      <c r="T57">
        <v>38688833980</v>
      </c>
      <c r="U57">
        <v>151809593200</v>
      </c>
      <c r="AP57" t="s">
        <v>45</v>
      </c>
      <c r="AQ57" s="6">
        <v>2.9944178240740738E-2</v>
      </c>
      <c r="AR57">
        <v>151809593200</v>
      </c>
      <c r="AS57">
        <v>201737945</v>
      </c>
      <c r="BC57" s="2"/>
      <c r="BF57" t="s">
        <v>5</v>
      </c>
      <c r="BG57" s="1">
        <v>0</v>
      </c>
      <c r="BH57">
        <v>2191160062</v>
      </c>
      <c r="BI57">
        <v>151809593200</v>
      </c>
      <c r="BJ57" t="s">
        <v>6</v>
      </c>
      <c r="BK57" s="1">
        <v>0</v>
      </c>
      <c r="BL57">
        <v>7842509376</v>
      </c>
      <c r="BM57">
        <v>0</v>
      </c>
      <c r="BN57" t="s">
        <v>7</v>
      </c>
      <c r="BO57" s="2">
        <v>0</v>
      </c>
      <c r="BP57">
        <v>180464757742</v>
      </c>
      <c r="BQ57">
        <v>201737945</v>
      </c>
    </row>
    <row r="58" spans="1:69" x14ac:dyDescent="0.3">
      <c r="A58" t="s">
        <v>49</v>
      </c>
      <c r="B58">
        <v>5</v>
      </c>
      <c r="C58" s="4" t="s">
        <v>58</v>
      </c>
      <c r="D58">
        <v>15</v>
      </c>
      <c r="E58">
        <v>131072</v>
      </c>
      <c r="F58">
        <v>1</v>
      </c>
      <c r="G58">
        <v>722</v>
      </c>
      <c r="H58" s="7">
        <f>L$57/L58</f>
        <v>234.9906658024118</v>
      </c>
      <c r="I58" s="7">
        <f t="shared" ref="I58:J59" si="34">M$57/M58</f>
        <v>1.2432157892189222</v>
      </c>
      <c r="J58" s="7">
        <f t="shared" si="34"/>
        <v>0.70369889144146214</v>
      </c>
      <c r="L58" s="5">
        <f t="shared" si="18"/>
        <v>646023929</v>
      </c>
      <c r="M58" s="6">
        <v>4.9495798611111114E-2</v>
      </c>
      <c r="N58" s="1">
        <v>1.0333113425925926E-2</v>
      </c>
      <c r="O58" s="6"/>
      <c r="P58" s="5">
        <v>206983155000</v>
      </c>
      <c r="Q58">
        <v>165812360989</v>
      </c>
      <c r="R58" t="s">
        <v>59</v>
      </c>
      <c r="S58" s="6">
        <v>1.9992256944444443E-2</v>
      </c>
      <c r="T58">
        <v>38688833980</v>
      </c>
      <c r="U58">
        <v>161792807811</v>
      </c>
      <c r="Z58" t="s">
        <v>10</v>
      </c>
      <c r="AA58" s="6">
        <v>1.0570613425925926E-2</v>
      </c>
      <c r="AB58">
        <v>6334633783</v>
      </c>
      <c r="AC58">
        <v>3193902990</v>
      </c>
      <c r="AD58" t="s">
        <v>4</v>
      </c>
      <c r="AE58" s="6">
        <v>4.4565972222222224E-4</v>
      </c>
      <c r="AF58">
        <v>3193902990</v>
      </c>
      <c r="AG58">
        <v>177439086</v>
      </c>
      <c r="AH58" t="s">
        <v>11</v>
      </c>
      <c r="AI58" s="2">
        <v>0</v>
      </c>
      <c r="AJ58">
        <v>0</v>
      </c>
      <c r="AK58">
        <v>0</v>
      </c>
      <c r="AL58" t="s">
        <v>12</v>
      </c>
      <c r="AM58" s="6">
        <v>1.6746979166666665E-2</v>
      </c>
      <c r="AN58">
        <v>158119760318</v>
      </c>
      <c r="AO58">
        <v>646023929</v>
      </c>
      <c r="AP58" t="s">
        <v>60</v>
      </c>
      <c r="AQ58" s="6">
        <v>1.7402777777777779E-3</v>
      </c>
      <c r="AR58">
        <v>646023929</v>
      </c>
      <c r="AS58">
        <v>2187173</v>
      </c>
      <c r="BC58" s="2"/>
      <c r="BF58" t="s">
        <v>5</v>
      </c>
      <c r="BG58" s="1">
        <v>0</v>
      </c>
      <c r="BH58">
        <v>145464960169</v>
      </c>
      <c r="BI58">
        <v>165810173816</v>
      </c>
      <c r="BJ58" t="s">
        <v>6</v>
      </c>
      <c r="BK58" s="1">
        <v>0</v>
      </c>
      <c r="BL58">
        <v>12849577139</v>
      </c>
      <c r="BM58">
        <v>0</v>
      </c>
      <c r="BN58" t="s">
        <v>7</v>
      </c>
      <c r="BO58" s="1">
        <v>0</v>
      </c>
      <c r="BP58">
        <v>48668617692</v>
      </c>
      <c r="BQ58">
        <v>2187173</v>
      </c>
    </row>
    <row r="59" spans="1:69" x14ac:dyDescent="0.3">
      <c r="A59" t="s">
        <v>49</v>
      </c>
      <c r="B59">
        <v>5</v>
      </c>
      <c r="C59" s="4" t="s">
        <v>58</v>
      </c>
      <c r="D59">
        <v>85</v>
      </c>
      <c r="E59">
        <v>524288</v>
      </c>
      <c r="F59">
        <v>1</v>
      </c>
      <c r="G59">
        <v>-1</v>
      </c>
      <c r="H59" s="7">
        <f>L$57/L59</f>
        <v>25.336654209594062</v>
      </c>
      <c r="I59" s="7">
        <f t="shared" si="34"/>
        <v>1.3574585698838386</v>
      </c>
      <c r="J59" s="7">
        <f t="shared" si="34"/>
        <v>0.95124961011195464</v>
      </c>
      <c r="L59" s="5">
        <f t="shared" si="18"/>
        <v>5991698507</v>
      </c>
      <c r="M59" s="6">
        <v>4.5330266203703701E-2</v>
      </c>
      <c r="N59" s="1">
        <v>7.6440509259259257E-3</v>
      </c>
      <c r="O59" s="6"/>
      <c r="P59" s="5">
        <v>206043616490</v>
      </c>
      <c r="Q59">
        <v>167348738169</v>
      </c>
      <c r="R59" t="s">
        <v>59</v>
      </c>
      <c r="S59" s="6">
        <v>1.5756192129629632E-2</v>
      </c>
      <c r="T59">
        <v>38688833980</v>
      </c>
      <c r="U59">
        <v>161327682503</v>
      </c>
      <c r="Z59" t="s">
        <v>10</v>
      </c>
      <c r="AA59" s="6">
        <v>7.328020833333334E-3</v>
      </c>
      <c r="AB59">
        <v>5869508475</v>
      </c>
      <c r="AC59">
        <v>17700750</v>
      </c>
      <c r="AD59" t="s">
        <v>4</v>
      </c>
      <c r="AE59" s="6">
        <v>7.6319444444444449E-5</v>
      </c>
      <c r="AF59">
        <v>17700750</v>
      </c>
      <c r="AG59">
        <v>1180050</v>
      </c>
      <c r="AH59" t="s">
        <v>11</v>
      </c>
      <c r="AI59" s="1">
        <v>0</v>
      </c>
      <c r="AJ59">
        <v>0</v>
      </c>
      <c r="AK59">
        <v>0</v>
      </c>
      <c r="AL59" t="s">
        <v>12</v>
      </c>
      <c r="AM59" s="6">
        <v>1.2101435185185186E-2</v>
      </c>
      <c r="AN59">
        <v>155475874778</v>
      </c>
      <c r="AO59">
        <v>5991698507</v>
      </c>
      <c r="AP59" t="s">
        <v>60</v>
      </c>
      <c r="AQ59" s="6">
        <v>1.0068310185185185E-2</v>
      </c>
      <c r="AR59">
        <v>5991698507</v>
      </c>
      <c r="AS59">
        <v>10476359</v>
      </c>
      <c r="BC59" s="2"/>
      <c r="BF59" t="s">
        <v>5</v>
      </c>
      <c r="BG59" s="1">
        <v>0</v>
      </c>
      <c r="BH59">
        <v>127181453588</v>
      </c>
      <c r="BI59">
        <v>167338261810</v>
      </c>
      <c r="BJ59" t="s">
        <v>6</v>
      </c>
      <c r="BK59" s="1">
        <v>0</v>
      </c>
      <c r="BL59">
        <v>2359466533</v>
      </c>
      <c r="BM59">
        <v>0</v>
      </c>
      <c r="BN59" t="s">
        <v>7</v>
      </c>
      <c r="BO59" s="1">
        <v>0</v>
      </c>
      <c r="BP59">
        <v>76502696369</v>
      </c>
      <c r="BQ59">
        <v>10476359</v>
      </c>
    </row>
    <row r="61" spans="1:69" x14ac:dyDescent="0.3">
      <c r="A61" t="s">
        <v>43</v>
      </c>
      <c r="B61">
        <v>5</v>
      </c>
      <c r="C61" s="4" t="s">
        <v>44</v>
      </c>
      <c r="D61">
        <v>85</v>
      </c>
      <c r="E61">
        <v>-1</v>
      </c>
      <c r="F61">
        <v>1</v>
      </c>
      <c r="G61">
        <v>-1</v>
      </c>
      <c r="H61">
        <f>L61/L61</f>
        <v>1</v>
      </c>
      <c r="I61">
        <f t="shared" ref="I61:J61" si="35">M61/M61</f>
        <v>1</v>
      </c>
      <c r="J61">
        <f t="shared" si="35"/>
        <v>1</v>
      </c>
      <c r="L61" s="5">
        <f t="shared" ref="L61:L67" si="36">AR61</f>
        <v>636873153327</v>
      </c>
      <c r="M61" s="6">
        <v>0.18004975694444444</v>
      </c>
      <c r="N61" s="1">
        <v>2.6922407407407409E-2</v>
      </c>
      <c r="O61" s="6"/>
      <c r="P61" s="5">
        <v>673257929464</v>
      </c>
      <c r="Q61">
        <v>637129945778</v>
      </c>
      <c r="R61" t="s">
        <v>2</v>
      </c>
      <c r="S61" s="6">
        <v>0.11541864583333333</v>
      </c>
      <c r="T61">
        <v>36384776137</v>
      </c>
      <c r="U61">
        <v>636873153327</v>
      </c>
      <c r="AP61" t="s">
        <v>45</v>
      </c>
      <c r="AQ61" s="6">
        <v>6.4631111111111111E-2</v>
      </c>
      <c r="AR61">
        <v>636873153327</v>
      </c>
      <c r="AS61">
        <v>256792451</v>
      </c>
      <c r="BC61" s="2"/>
      <c r="BF61" t="s">
        <v>5</v>
      </c>
      <c r="BG61" s="1">
        <v>0</v>
      </c>
      <c r="BH61">
        <v>23131392954</v>
      </c>
      <c r="BI61">
        <v>636873153327</v>
      </c>
      <c r="BJ61" t="s">
        <v>6</v>
      </c>
      <c r="BK61" s="1">
        <v>0</v>
      </c>
      <c r="BL61">
        <v>12929261544</v>
      </c>
      <c r="BM61">
        <v>0</v>
      </c>
      <c r="BN61" t="s">
        <v>7</v>
      </c>
      <c r="BO61" s="2">
        <v>0</v>
      </c>
      <c r="BP61">
        <v>637197274966</v>
      </c>
      <c r="BQ61">
        <v>256792451</v>
      </c>
    </row>
    <row r="62" spans="1:69" x14ac:dyDescent="0.3">
      <c r="A62" t="s">
        <v>43</v>
      </c>
      <c r="B62">
        <v>5</v>
      </c>
      <c r="C62" s="4" t="s">
        <v>44</v>
      </c>
      <c r="D62">
        <v>85</v>
      </c>
      <c r="E62">
        <v>33554432</v>
      </c>
      <c r="F62">
        <v>1</v>
      </c>
      <c r="G62">
        <v>-1</v>
      </c>
      <c r="H62" s="7">
        <f>L$61/L62</f>
        <v>1.516274564971573</v>
      </c>
      <c r="I62" s="7">
        <f t="shared" ref="I62:J62" si="37">M$61/M62</f>
        <v>0.73301926320257482</v>
      </c>
      <c r="J62" s="7">
        <f t="shared" si="37"/>
        <v>0.89793911019682437</v>
      </c>
      <c r="L62" s="5">
        <f t="shared" si="36"/>
        <v>420024953290</v>
      </c>
      <c r="M62" s="6">
        <v>0.24562759259259259</v>
      </c>
      <c r="N62" s="1">
        <v>2.9982442129629628E-2</v>
      </c>
      <c r="O62" s="6"/>
      <c r="P62" s="5">
        <v>1120670636415</v>
      </c>
      <c r="Q62">
        <v>1083886518281</v>
      </c>
      <c r="R62" t="s">
        <v>59</v>
      </c>
      <c r="S62" s="6">
        <v>5.7956631944444448E-2</v>
      </c>
      <c r="T62">
        <v>36384776137</v>
      </c>
      <c r="U62">
        <v>663405264076</v>
      </c>
      <c r="Z62" t="s">
        <v>10</v>
      </c>
      <c r="AA62" s="6">
        <v>1.9919375E-2</v>
      </c>
      <c r="AB62">
        <v>14884640597</v>
      </c>
      <c r="AC62">
        <v>427821456</v>
      </c>
      <c r="AD62" t="s">
        <v>4</v>
      </c>
      <c r="AE62" s="6">
        <v>1.6821759259259261E-4</v>
      </c>
      <c r="AF62">
        <v>427821456</v>
      </c>
      <c r="AG62">
        <v>12582984</v>
      </c>
      <c r="AH62" t="s">
        <v>11</v>
      </c>
      <c r="AI62" s="1">
        <v>0</v>
      </c>
      <c r="AJ62">
        <v>0</v>
      </c>
      <c r="AK62">
        <v>0</v>
      </c>
      <c r="AL62" t="s">
        <v>12</v>
      </c>
      <c r="AM62" s="6">
        <v>0.12425758101851853</v>
      </c>
      <c r="AN62">
        <v>648948444935</v>
      </c>
      <c r="AO62">
        <v>420024953290</v>
      </c>
      <c r="AP62" t="s">
        <v>60</v>
      </c>
      <c r="AQ62" s="6">
        <v>4.3325787037037038E-2</v>
      </c>
      <c r="AR62">
        <v>420024953290</v>
      </c>
      <c r="AS62">
        <v>15896475</v>
      </c>
      <c r="BC62" s="2"/>
      <c r="BF62" t="s">
        <v>5</v>
      </c>
      <c r="BG62" s="1">
        <v>0</v>
      </c>
      <c r="BH62">
        <v>446675436936</v>
      </c>
      <c r="BI62">
        <v>1083870621806</v>
      </c>
      <c r="BJ62" t="s">
        <v>6</v>
      </c>
      <c r="BK62" s="1">
        <v>0</v>
      </c>
      <c r="BL62">
        <v>145091947957</v>
      </c>
      <c r="BM62">
        <v>0</v>
      </c>
      <c r="BN62" t="s">
        <v>7</v>
      </c>
      <c r="BO62" s="1">
        <v>0</v>
      </c>
      <c r="BP62">
        <v>528903251522</v>
      </c>
      <c r="BQ62">
        <v>15896475</v>
      </c>
    </row>
    <row r="63" spans="1:69" x14ac:dyDescent="0.3">
      <c r="A63" t="s">
        <v>43</v>
      </c>
      <c r="B63">
        <v>5</v>
      </c>
      <c r="C63" s="4" t="s">
        <v>46</v>
      </c>
      <c r="D63">
        <v>85</v>
      </c>
      <c r="E63">
        <v>-1</v>
      </c>
      <c r="F63">
        <v>1</v>
      </c>
      <c r="G63">
        <v>-1</v>
      </c>
      <c r="H63">
        <f>L63/L63</f>
        <v>1</v>
      </c>
      <c r="I63">
        <f t="shared" ref="I63:J63" si="38">M63/M63</f>
        <v>1</v>
      </c>
      <c r="J63">
        <f t="shared" si="38"/>
        <v>1</v>
      </c>
      <c r="L63" s="5">
        <f t="shared" si="36"/>
        <v>636873153327</v>
      </c>
      <c r="M63" s="6">
        <v>0.16274737268518519</v>
      </c>
      <c r="N63" s="1">
        <v>2.3449513888888888E-2</v>
      </c>
      <c r="O63" s="6"/>
      <c r="P63" s="5">
        <v>673257929464</v>
      </c>
      <c r="Q63">
        <v>637129945778</v>
      </c>
      <c r="R63" t="s">
        <v>2</v>
      </c>
      <c r="S63" s="6">
        <v>0.10991388888888888</v>
      </c>
      <c r="T63">
        <v>36384776137</v>
      </c>
      <c r="U63">
        <v>636873153327</v>
      </c>
      <c r="AP63" t="s">
        <v>45</v>
      </c>
      <c r="AQ63" s="6">
        <v>5.2833495370370374E-2</v>
      </c>
      <c r="AR63">
        <v>636873153327</v>
      </c>
      <c r="AS63">
        <v>256792451</v>
      </c>
      <c r="BC63" s="2"/>
      <c r="BF63" t="s">
        <v>5</v>
      </c>
      <c r="BG63" s="1">
        <v>0</v>
      </c>
      <c r="BH63">
        <v>23720880702</v>
      </c>
      <c r="BI63">
        <v>636873153327</v>
      </c>
      <c r="BJ63" t="s">
        <v>6</v>
      </c>
      <c r="BK63" s="1">
        <v>0</v>
      </c>
      <c r="BL63">
        <v>15864315037</v>
      </c>
      <c r="BM63">
        <v>0</v>
      </c>
      <c r="BN63" t="s">
        <v>7</v>
      </c>
      <c r="BO63" s="2">
        <v>0</v>
      </c>
      <c r="BP63">
        <v>633672733725</v>
      </c>
      <c r="BQ63">
        <v>256792451</v>
      </c>
    </row>
    <row r="64" spans="1:69" x14ac:dyDescent="0.3">
      <c r="A64" t="s">
        <v>43</v>
      </c>
      <c r="B64">
        <v>5</v>
      </c>
      <c r="C64" s="4" t="s">
        <v>46</v>
      </c>
      <c r="D64">
        <v>85</v>
      </c>
      <c r="E64">
        <v>33554432</v>
      </c>
      <c r="F64">
        <v>1</v>
      </c>
      <c r="G64">
        <v>-1</v>
      </c>
      <c r="H64" s="7">
        <f>L$63/L64</f>
        <v>1.4836238880905983</v>
      </c>
      <c r="I64" s="7">
        <f t="shared" ref="I64:J64" si="39">M$63/M64</f>
        <v>0.61816854720001169</v>
      </c>
      <c r="J64" s="7">
        <f t="shared" si="39"/>
        <v>0.74586587845412078</v>
      </c>
      <c r="L64" s="5">
        <f t="shared" si="36"/>
        <v>429268602669</v>
      </c>
      <c r="M64" s="6">
        <v>0.26327346064814816</v>
      </c>
      <c r="N64" s="1">
        <v>3.1439317129629628E-2</v>
      </c>
      <c r="O64" s="6"/>
      <c r="P64" s="5">
        <v>1130031776698</v>
      </c>
      <c r="Q64">
        <v>1093108940627</v>
      </c>
      <c r="R64" t="s">
        <v>59</v>
      </c>
      <c r="S64" s="6">
        <v>7.708527777777778E-2</v>
      </c>
      <c r="T64">
        <v>36384776137</v>
      </c>
      <c r="U64">
        <v>663237540812</v>
      </c>
      <c r="Z64" t="s">
        <v>10</v>
      </c>
      <c r="AA64" s="6">
        <v>2.3675381944444449E-2</v>
      </c>
      <c r="AB64">
        <v>14800778965</v>
      </c>
      <c r="AC64">
        <v>570428540</v>
      </c>
      <c r="AD64" t="s">
        <v>4</v>
      </c>
      <c r="AE64" s="6">
        <v>2.8842592592592597E-4</v>
      </c>
      <c r="AF64">
        <v>570428540</v>
      </c>
      <c r="AG64">
        <v>16777310</v>
      </c>
      <c r="AH64" t="s">
        <v>11</v>
      </c>
      <c r="AI64" s="1">
        <v>0</v>
      </c>
      <c r="AJ64">
        <v>0</v>
      </c>
      <c r="AK64">
        <v>0</v>
      </c>
      <c r="AL64" t="s">
        <v>12</v>
      </c>
      <c r="AM64" s="6">
        <v>0.12050902777777778</v>
      </c>
      <c r="AN64">
        <v>649007190387</v>
      </c>
      <c r="AO64">
        <v>429268602669</v>
      </c>
      <c r="AP64" t="s">
        <v>60</v>
      </c>
      <c r="AQ64" s="6">
        <v>4.1715347222222227E-2</v>
      </c>
      <c r="AR64">
        <v>429268602669</v>
      </c>
      <c r="AS64">
        <v>15591296</v>
      </c>
      <c r="BC64" s="2"/>
      <c r="BF64" t="s">
        <v>5</v>
      </c>
      <c r="BG64" s="1">
        <v>0</v>
      </c>
      <c r="BH64">
        <v>423823841630</v>
      </c>
      <c r="BI64">
        <v>1093093349331</v>
      </c>
      <c r="BJ64" t="s">
        <v>6</v>
      </c>
      <c r="BK64" s="1">
        <v>0</v>
      </c>
      <c r="BL64">
        <v>168041574292</v>
      </c>
      <c r="BM64">
        <v>0</v>
      </c>
      <c r="BN64" t="s">
        <v>7</v>
      </c>
      <c r="BO64" s="1">
        <v>0</v>
      </c>
      <c r="BP64">
        <v>538166360776</v>
      </c>
      <c r="BQ64">
        <v>15591296</v>
      </c>
    </row>
    <row r="65" spans="1:69" x14ac:dyDescent="0.3">
      <c r="A65" t="s">
        <v>47</v>
      </c>
      <c r="B65">
        <v>5</v>
      </c>
      <c r="C65" s="4" t="s">
        <v>48</v>
      </c>
      <c r="D65">
        <v>85</v>
      </c>
      <c r="E65">
        <v>-1</v>
      </c>
      <c r="F65">
        <v>1</v>
      </c>
      <c r="G65">
        <v>-1</v>
      </c>
      <c r="H65">
        <f>L65/L65</f>
        <v>1</v>
      </c>
      <c r="I65">
        <f t="shared" ref="I65:J65" si="40">M65/M65</f>
        <v>1</v>
      </c>
      <c r="J65">
        <f t="shared" si="40"/>
        <v>1</v>
      </c>
      <c r="L65" s="5">
        <f t="shared" si="36"/>
        <v>91356398451</v>
      </c>
      <c r="M65" s="6">
        <v>4.5764259259259261E-2</v>
      </c>
      <c r="N65" s="1">
        <v>1.2795208333333334E-2</v>
      </c>
      <c r="O65" s="6"/>
      <c r="P65" s="5">
        <v>97171821297</v>
      </c>
      <c r="Q65">
        <v>91557083569</v>
      </c>
      <c r="R65" t="s">
        <v>2</v>
      </c>
      <c r="S65" s="6">
        <v>2.2837395833333333E-2</v>
      </c>
      <c r="T65">
        <v>5815422846</v>
      </c>
      <c r="U65">
        <v>91356398451</v>
      </c>
      <c r="AP65" t="s">
        <v>45</v>
      </c>
      <c r="AQ65" s="6">
        <v>2.2926863425925925E-2</v>
      </c>
      <c r="AR65">
        <v>91356398451</v>
      </c>
      <c r="AS65">
        <v>200685118</v>
      </c>
      <c r="BF65" t="s">
        <v>5</v>
      </c>
      <c r="BG65" s="2">
        <v>0</v>
      </c>
      <c r="BH65">
        <v>21472294959</v>
      </c>
      <c r="BI65">
        <v>91356398451</v>
      </c>
      <c r="BJ65" t="s">
        <v>6</v>
      </c>
      <c r="BK65" s="2">
        <v>0</v>
      </c>
      <c r="BL65">
        <v>8102499646</v>
      </c>
      <c r="BM65">
        <v>0</v>
      </c>
      <c r="BN65" t="s">
        <v>7</v>
      </c>
      <c r="BO65" s="2">
        <v>0</v>
      </c>
      <c r="BP65">
        <v>67597026692</v>
      </c>
      <c r="BQ65">
        <v>200685118</v>
      </c>
    </row>
    <row r="66" spans="1:69" x14ac:dyDescent="0.3">
      <c r="A66" t="s">
        <v>43</v>
      </c>
      <c r="B66">
        <v>5</v>
      </c>
      <c r="C66" s="4" t="s">
        <v>48</v>
      </c>
      <c r="D66">
        <v>85</v>
      </c>
      <c r="E66">
        <v>4194304</v>
      </c>
      <c r="F66">
        <v>16</v>
      </c>
      <c r="G66">
        <v>-1</v>
      </c>
      <c r="H66" s="7">
        <f>L$65/L66</f>
        <v>1.8525898495330855</v>
      </c>
      <c r="I66" s="7">
        <f t="shared" ref="I66:J67" si="41">M$65/M66</f>
        <v>1.0287391594951676</v>
      </c>
      <c r="J66" s="7">
        <f t="shared" si="41"/>
        <v>0.9889166791901931</v>
      </c>
      <c r="L66" s="5">
        <f t="shared" si="36"/>
        <v>49312803087</v>
      </c>
      <c r="M66" s="6">
        <v>4.4485775462962958E-2</v>
      </c>
      <c r="N66" s="1">
        <v>1.2938611111111111E-2</v>
      </c>
      <c r="O66" s="6"/>
      <c r="P66" s="5">
        <v>151383396336</v>
      </c>
      <c r="Q66">
        <v>145498365673</v>
      </c>
      <c r="R66" t="s">
        <v>59</v>
      </c>
      <c r="S66" s="6">
        <v>1.1967581018518518E-2</v>
      </c>
      <c r="T66">
        <v>5815422846</v>
      </c>
      <c r="U66">
        <v>96053843211</v>
      </c>
      <c r="Z66" t="s">
        <v>10</v>
      </c>
      <c r="AA66" s="6">
        <v>5.4480902777777783E-3</v>
      </c>
      <c r="AB66">
        <v>2598520781</v>
      </c>
      <c r="AC66">
        <v>100663596</v>
      </c>
      <c r="AD66" t="s">
        <v>4</v>
      </c>
      <c r="AE66" s="6">
        <v>5.3133101851851844E-4</v>
      </c>
      <c r="AF66">
        <v>100663596</v>
      </c>
      <c r="AG66">
        <v>16777266</v>
      </c>
      <c r="AH66" t="s">
        <v>11</v>
      </c>
      <c r="AI66" s="2">
        <v>0</v>
      </c>
      <c r="AJ66">
        <v>0</v>
      </c>
      <c r="AK66">
        <v>0</v>
      </c>
      <c r="AL66" t="s">
        <v>12</v>
      </c>
      <c r="AM66" s="6">
        <v>1.5233171296296297E-2</v>
      </c>
      <c r="AN66">
        <v>93555986026</v>
      </c>
      <c r="AO66">
        <v>49312803087</v>
      </c>
      <c r="AP66" t="s">
        <v>60</v>
      </c>
      <c r="AQ66" s="6">
        <v>1.1305590277777777E-2</v>
      </c>
      <c r="AR66">
        <v>49312803087</v>
      </c>
      <c r="AS66">
        <v>14278513</v>
      </c>
      <c r="BF66" t="s">
        <v>5</v>
      </c>
      <c r="BG66" s="2">
        <v>0</v>
      </c>
      <c r="BH66">
        <v>95348879295</v>
      </c>
      <c r="BI66">
        <v>145484087160</v>
      </c>
      <c r="BJ66" t="s">
        <v>6</v>
      </c>
      <c r="BK66" s="2">
        <v>0</v>
      </c>
      <c r="BL66">
        <v>2781707599</v>
      </c>
      <c r="BM66">
        <v>0</v>
      </c>
      <c r="BN66" t="s">
        <v>7</v>
      </c>
      <c r="BO66" s="2">
        <v>0</v>
      </c>
      <c r="BP66">
        <v>53252809442</v>
      </c>
      <c r="BQ66">
        <v>14278513</v>
      </c>
    </row>
    <row r="67" spans="1:69" x14ac:dyDescent="0.3">
      <c r="A67" t="s">
        <v>43</v>
      </c>
      <c r="B67">
        <v>5</v>
      </c>
      <c r="C67" s="4" t="s">
        <v>48</v>
      </c>
      <c r="D67">
        <v>85</v>
      </c>
      <c r="E67">
        <v>33554432</v>
      </c>
      <c r="F67">
        <v>1</v>
      </c>
      <c r="G67">
        <v>-1</v>
      </c>
      <c r="H67" s="7">
        <f>L$65/L67</f>
        <v>1.7075840650913559</v>
      </c>
      <c r="I67" s="7">
        <f t="shared" si="41"/>
        <v>1.0012194825504608</v>
      </c>
      <c r="J67" s="7">
        <f t="shared" si="41"/>
        <v>0.88629295851882861</v>
      </c>
      <c r="L67" s="5">
        <f t="shared" si="36"/>
        <v>53500381222</v>
      </c>
      <c r="M67" s="6">
        <v>4.5708518518518516E-2</v>
      </c>
      <c r="N67" s="1">
        <v>1.4436770833333333E-2</v>
      </c>
      <c r="O67" s="6"/>
      <c r="P67" s="5">
        <v>154596728297</v>
      </c>
      <c r="Q67">
        <v>148754013456</v>
      </c>
      <c r="R67" t="s">
        <v>59</v>
      </c>
      <c r="S67" s="6">
        <v>1.1893275462962963E-2</v>
      </c>
      <c r="T67">
        <v>5815422846</v>
      </c>
      <c r="U67">
        <v>95180260333</v>
      </c>
      <c r="Z67" t="s">
        <v>10</v>
      </c>
      <c r="AA67" s="6">
        <v>3.9520717592592593E-3</v>
      </c>
      <c r="AB67">
        <v>2161729342</v>
      </c>
      <c r="AC67">
        <v>50331948</v>
      </c>
      <c r="AD67" t="s">
        <v>4</v>
      </c>
      <c r="AE67" s="6">
        <v>2.726157407407407E-4</v>
      </c>
      <c r="AF67">
        <v>50331948</v>
      </c>
      <c r="AG67">
        <v>8388658</v>
      </c>
      <c r="AH67" t="s">
        <v>11</v>
      </c>
      <c r="AI67" s="2">
        <v>0</v>
      </c>
      <c r="AJ67">
        <v>0</v>
      </c>
      <c r="AK67">
        <v>0</v>
      </c>
      <c r="AL67" t="s">
        <v>12</v>
      </c>
      <c r="AM67" s="6">
        <v>1.822957175925926E-2</v>
      </c>
      <c r="AN67">
        <v>93068862939</v>
      </c>
      <c r="AO67">
        <v>53500381222</v>
      </c>
      <c r="AP67" t="s">
        <v>60</v>
      </c>
      <c r="AQ67" s="6">
        <v>1.1360995370370372E-2</v>
      </c>
      <c r="AR67">
        <v>53500381222</v>
      </c>
      <c r="AS67">
        <v>14651295</v>
      </c>
      <c r="BC67" s="2"/>
      <c r="BF67" t="s">
        <v>5</v>
      </c>
      <c r="BG67" s="1">
        <v>0</v>
      </c>
      <c r="BH67">
        <v>95070638367</v>
      </c>
      <c r="BI67">
        <v>148739362161</v>
      </c>
      <c r="BJ67" t="s">
        <v>6</v>
      </c>
      <c r="BK67" s="1">
        <v>0</v>
      </c>
      <c r="BL67">
        <v>22808481008</v>
      </c>
      <c r="BM67">
        <v>0</v>
      </c>
      <c r="BN67" t="s">
        <v>7</v>
      </c>
      <c r="BO67" s="2">
        <v>0</v>
      </c>
      <c r="BP67">
        <v>36717608922</v>
      </c>
      <c r="BQ67">
        <v>14651295</v>
      </c>
    </row>
    <row r="69" spans="1:69" x14ac:dyDescent="0.3">
      <c r="E69">
        <v>131072</v>
      </c>
      <c r="F69">
        <f>E69/8</f>
        <v>16384</v>
      </c>
      <c r="G69">
        <f>1440/8</f>
        <v>180</v>
      </c>
    </row>
    <row r="70" spans="1:69" x14ac:dyDescent="0.3">
      <c r="E70">
        <v>33554432</v>
      </c>
      <c r="F70">
        <f>E70/8</f>
        <v>4194304</v>
      </c>
      <c r="H70" s="8" t="s">
        <v>98</v>
      </c>
      <c r="W70" s="3" t="s">
        <v>87</v>
      </c>
    </row>
    <row r="71" spans="1:69" x14ac:dyDescent="0.3">
      <c r="C71" t="s">
        <v>86</v>
      </c>
      <c r="H71" s="3" t="s">
        <v>87</v>
      </c>
      <c r="I71" s="3" t="s">
        <v>88</v>
      </c>
      <c r="J71" s="3" t="s">
        <v>89</v>
      </c>
      <c r="W71" s="8" t="s">
        <v>99</v>
      </c>
      <c r="X71" s="8" t="s">
        <v>100</v>
      </c>
      <c r="Y71" s="8" t="s">
        <v>102</v>
      </c>
      <c r="AA71" s="9"/>
      <c r="AB71" s="3"/>
      <c r="AC71" s="3"/>
      <c r="AE71" s="9"/>
      <c r="AF71" s="3"/>
      <c r="AG71" s="3"/>
    </row>
    <row r="72" spans="1:69" x14ac:dyDescent="0.3">
      <c r="C72" t="s">
        <v>68</v>
      </c>
      <c r="H72" s="7">
        <f>MAX(H3:H4)</f>
        <v>2054.5375631337333</v>
      </c>
      <c r="I72" s="7">
        <f t="shared" ref="I72:J72" si="42">MAX(I3:I4)</f>
        <v>1.6383436352034169</v>
      </c>
      <c r="J72" s="7">
        <f t="shared" si="42"/>
        <v>1.7806074127081006</v>
      </c>
      <c r="W72" s="7">
        <f>H3</f>
        <v>1432.4041342009973</v>
      </c>
      <c r="X72" s="7">
        <f>H4</f>
        <v>2054.5375631337333</v>
      </c>
    </row>
    <row r="73" spans="1:69" x14ac:dyDescent="0.3">
      <c r="C73" t="s">
        <v>69</v>
      </c>
      <c r="H73" s="7">
        <f>MAX(H6:H9)</f>
        <v>216.19407331882567</v>
      </c>
      <c r="I73" s="7">
        <f t="shared" ref="I73:J73" si="43">MAX(I6:I9)</f>
        <v>1.0700796414277169</v>
      </c>
      <c r="J73" s="7">
        <f t="shared" si="43"/>
        <v>1.3135062556679611</v>
      </c>
      <c r="W73" s="7">
        <f>H6</f>
        <v>12.745291424073189</v>
      </c>
      <c r="X73" s="7">
        <f>H7</f>
        <v>43.737814371238166</v>
      </c>
      <c r="Y73" s="7">
        <f>H9</f>
        <v>216.19407331882567</v>
      </c>
    </row>
    <row r="74" spans="1:69" x14ac:dyDescent="0.3">
      <c r="C74" t="s">
        <v>70</v>
      </c>
      <c r="H74" s="7">
        <f>MAX(H11:H14)</f>
        <v>112.64134677059641</v>
      </c>
      <c r="I74" s="7">
        <f t="shared" ref="I74:J74" si="44">MAX(I11:I14)</f>
        <v>1.4868588483365321</v>
      </c>
      <c r="J74" s="7">
        <f t="shared" si="44"/>
        <v>1.2510689872357146</v>
      </c>
      <c r="W74" s="7">
        <f>H11</f>
        <v>4.5677795834539339</v>
      </c>
      <c r="X74" s="7">
        <f>H12</f>
        <v>26.782709631839793</v>
      </c>
      <c r="Y74" s="7">
        <f>H14</f>
        <v>112.64134677059641</v>
      </c>
    </row>
    <row r="75" spans="1:69" x14ac:dyDescent="0.3">
      <c r="C75" t="s">
        <v>71</v>
      </c>
      <c r="H75" s="7">
        <f>MAX(H16:H19)</f>
        <v>13052.674415291702</v>
      </c>
      <c r="I75" s="7">
        <f t="shared" ref="I75:J75" si="45">MAX(I16:I19)</f>
        <v>1.2509069672657931</v>
      </c>
      <c r="J75" s="7">
        <f t="shared" si="45"/>
        <v>1.0823363131598236</v>
      </c>
      <c r="W75" s="7">
        <f>H16</f>
        <v>812.47627569795986</v>
      </c>
      <c r="X75" s="7">
        <f>H17</f>
        <v>976.23740116220131</v>
      </c>
      <c r="Y75" s="7">
        <f>H19</f>
        <v>13052.674415291702</v>
      </c>
    </row>
    <row r="76" spans="1:69" x14ac:dyDescent="0.3">
      <c r="C76" t="s">
        <v>72</v>
      </c>
      <c r="H76" s="7">
        <f>MAX(H21:H24)</f>
        <v>2911.0827099828657</v>
      </c>
      <c r="I76" s="7">
        <f t="shared" ref="I76:J76" si="46">MAX(I21:I24)</f>
        <v>1.5962238578181176</v>
      </c>
      <c r="J76" s="7">
        <f t="shared" si="46"/>
        <v>1.2961180815964106</v>
      </c>
      <c r="W76" s="7">
        <f>H21</f>
        <v>39.349611225531916</v>
      </c>
      <c r="X76" s="7">
        <f>H22</f>
        <v>2911.0827099828657</v>
      </c>
      <c r="Y76" s="7">
        <f>H24</f>
        <v>46.813895018852598</v>
      </c>
    </row>
    <row r="77" spans="1:69" x14ac:dyDescent="0.3">
      <c r="C77" t="s">
        <v>73</v>
      </c>
      <c r="H77" s="7">
        <f>MAX(H26:H27)</f>
        <v>1.0004084379858431</v>
      </c>
      <c r="I77" s="7">
        <f t="shared" ref="I77:J77" si="47">MAX(I26:I27)</f>
        <v>0.78394129696217085</v>
      </c>
      <c r="J77" s="7">
        <f t="shared" si="47"/>
        <v>0.78153238724266949</v>
      </c>
      <c r="W77" s="7">
        <f>H26</f>
        <v>1.0000001714113471</v>
      </c>
      <c r="X77" s="7">
        <f>H27</f>
        <v>1.0004084379858431</v>
      </c>
    </row>
    <row r="78" spans="1:69" x14ac:dyDescent="0.3">
      <c r="C78" t="s">
        <v>74</v>
      </c>
      <c r="H78" s="7">
        <f>MAX(H29:H30)</f>
        <v>2.2060091672972826</v>
      </c>
      <c r="I78" s="7">
        <f t="shared" ref="I78:J78" si="48">MAX(I29:I30)</f>
        <v>0.90163058079450664</v>
      </c>
      <c r="J78" s="7">
        <f t="shared" si="48"/>
        <v>0.82454081613884589</v>
      </c>
      <c r="W78" s="7">
        <f>H29</f>
        <v>1</v>
      </c>
      <c r="X78" s="7">
        <f>H30</f>
        <v>2.2060091672972826</v>
      </c>
    </row>
    <row r="79" spans="1:69" x14ac:dyDescent="0.3">
      <c r="C79" t="s">
        <v>75</v>
      </c>
      <c r="H79" s="7">
        <f>MAX(H32:H35)</f>
        <v>33.184616625903359</v>
      </c>
      <c r="I79" s="7">
        <f t="shared" ref="I79:J79" si="49">MAX(I32:I35)</f>
        <v>2.1389771396330794</v>
      </c>
      <c r="J79" s="7">
        <f t="shared" si="49"/>
        <v>1.3461774797848793</v>
      </c>
      <c r="W79" s="7">
        <f>H32</f>
        <v>18.271999498885336</v>
      </c>
      <c r="X79" s="7">
        <f>H33</f>
        <v>33.184616625903359</v>
      </c>
      <c r="Y79" s="7">
        <f>H35</f>
        <v>19.501967954036477</v>
      </c>
    </row>
    <row r="80" spans="1:69" x14ac:dyDescent="0.3">
      <c r="C80" t="s">
        <v>76</v>
      </c>
      <c r="H80" s="7">
        <v>1000000</v>
      </c>
      <c r="I80" s="7">
        <f t="shared" ref="I80:J80" si="50">MAX(I38:I40)</f>
        <v>1.4882604035326192</v>
      </c>
      <c r="J80" s="7">
        <f t="shared" si="50"/>
        <v>1.5661189398410149</v>
      </c>
      <c r="W80" s="7">
        <v>1000000</v>
      </c>
      <c r="X80" s="7">
        <v>1000000</v>
      </c>
      <c r="Y80" s="7">
        <v>1000000</v>
      </c>
    </row>
    <row r="81" spans="3:26" x14ac:dyDescent="0.3">
      <c r="C81" t="s">
        <v>77</v>
      </c>
      <c r="H81" s="7">
        <f>MAX(H42:H44)</f>
        <v>4.6490124581407075</v>
      </c>
      <c r="I81" s="7">
        <f t="shared" ref="I81:J81" si="51">MAX(I42:I44)</f>
        <v>0.87062381127433885</v>
      </c>
      <c r="J81" s="7">
        <f t="shared" si="51"/>
        <v>0.74625088930106731</v>
      </c>
      <c r="W81" s="7">
        <f>H42</f>
        <v>1.712851203067961</v>
      </c>
      <c r="X81" s="7">
        <f>H43</f>
        <v>1.935056906917515</v>
      </c>
      <c r="Y81" s="7">
        <f>H44</f>
        <v>4.6490124581407075</v>
      </c>
    </row>
    <row r="82" spans="3:26" x14ac:dyDescent="0.3">
      <c r="C82" t="s">
        <v>78</v>
      </c>
      <c r="H82" s="7">
        <f>MAX(H46:H47)</f>
        <v>5408.1813590702113</v>
      </c>
      <c r="I82" s="7">
        <f t="shared" ref="I82:J82" si="52">MAX(I46:I47)</f>
        <v>1.25606138394375</v>
      </c>
      <c r="J82" s="7">
        <f t="shared" si="52"/>
        <v>1.0152242763387007</v>
      </c>
      <c r="W82" s="7">
        <f>H47</f>
        <v>1317.5397256295612</v>
      </c>
      <c r="X82" s="7">
        <f>H46</f>
        <v>5408.1813590702113</v>
      </c>
    </row>
    <row r="83" spans="3:26" x14ac:dyDescent="0.3">
      <c r="C83" t="s">
        <v>79</v>
      </c>
      <c r="H83" s="7">
        <f>MAX(H49:H49)</f>
        <v>559856.99721524282</v>
      </c>
      <c r="I83" s="7">
        <f t="shared" ref="I83:J83" si="53">MAX(I49:I49)</f>
        <v>1.2601227172212346</v>
      </c>
      <c r="J83" s="7">
        <f t="shared" si="53"/>
        <v>1.4270073430961088</v>
      </c>
      <c r="W83" s="7">
        <f>H49</f>
        <v>559856.99721524282</v>
      </c>
      <c r="X83" s="7">
        <f>H49</f>
        <v>559856.99721524282</v>
      </c>
    </row>
    <row r="84" spans="3:26" x14ac:dyDescent="0.3">
      <c r="C84" t="s">
        <v>80</v>
      </c>
      <c r="H84" s="7">
        <f>MAX(H51:H52)</f>
        <v>87242.096086886217</v>
      </c>
      <c r="I84" s="7">
        <f t="shared" ref="I84:J84" si="54">MAX(I51:I52)</f>
        <v>1.3866624613750191</v>
      </c>
      <c r="J84" s="7">
        <f t="shared" si="54"/>
        <v>0.84808618778929512</v>
      </c>
      <c r="W84" s="7">
        <f>H52</f>
        <v>79229.429040936797</v>
      </c>
      <c r="X84" s="7">
        <f>H51</f>
        <v>87242.096086886217</v>
      </c>
    </row>
    <row r="85" spans="3:26" x14ac:dyDescent="0.3">
      <c r="C85" t="s">
        <v>81</v>
      </c>
      <c r="H85" s="7">
        <f>MAX(H54:H56)</f>
        <v>115433.61556312817</v>
      </c>
      <c r="I85" s="7">
        <f t="shared" ref="I85:J85" si="55">MAX(I54:I56)</f>
        <v>1.337959712519575</v>
      </c>
      <c r="J85" s="7">
        <f t="shared" si="55"/>
        <v>1.2123025730494159</v>
      </c>
      <c r="W85" s="7">
        <f>H54</f>
        <v>7635.4774166166962</v>
      </c>
      <c r="X85" s="7">
        <f>H55</f>
        <v>11536.909109131999</v>
      </c>
      <c r="Y85" s="7">
        <f>H56</f>
        <v>115433.61556312817</v>
      </c>
    </row>
    <row r="86" spans="3:26" x14ac:dyDescent="0.3">
      <c r="C86" t="s">
        <v>82</v>
      </c>
      <c r="H86" s="7">
        <f>MAX(H58:H59)</f>
        <v>234.9906658024118</v>
      </c>
      <c r="I86" s="7">
        <f t="shared" ref="I86:J86" si="56">MAX(I58:I59)</f>
        <v>1.3574585698838386</v>
      </c>
      <c r="J86" s="7">
        <f t="shared" si="56"/>
        <v>0.95124961011195464</v>
      </c>
      <c r="W86" s="7">
        <f>H59</f>
        <v>25.336654209594062</v>
      </c>
      <c r="X86" s="7">
        <f>H58</f>
        <v>234.9906658024118</v>
      </c>
    </row>
    <row r="87" spans="3:26" x14ac:dyDescent="0.3">
      <c r="C87" t="s">
        <v>83</v>
      </c>
      <c r="H87" s="7">
        <f>MAX(H62:H62)</f>
        <v>1.516274564971573</v>
      </c>
      <c r="I87" s="7">
        <f t="shared" ref="I87:J87" si="57">MAX(I62:I62)</f>
        <v>0.73301926320257482</v>
      </c>
      <c r="J87" s="7">
        <f t="shared" si="57"/>
        <v>0.89793911019682437</v>
      </c>
      <c r="W87" s="7">
        <f>H62</f>
        <v>1.516274564971573</v>
      </c>
      <c r="X87" s="7">
        <f>H62</f>
        <v>1.516274564971573</v>
      </c>
    </row>
    <row r="88" spans="3:26" x14ac:dyDescent="0.3">
      <c r="C88" t="s">
        <v>84</v>
      </c>
      <c r="H88" s="7">
        <f>MAX(H64:H64)</f>
        <v>1.4836238880905983</v>
      </c>
      <c r="I88" s="7">
        <f t="shared" ref="I88:J88" si="58">MAX(I64:I64)</f>
        <v>0.61816854720001169</v>
      </c>
      <c r="J88" s="7">
        <f t="shared" si="58"/>
        <v>0.74586587845412078</v>
      </c>
      <c r="W88" s="7">
        <f>H64</f>
        <v>1.4836238880905983</v>
      </c>
      <c r="X88" s="7">
        <f>H64</f>
        <v>1.4836238880905983</v>
      </c>
    </row>
    <row r="89" spans="3:26" x14ac:dyDescent="0.3">
      <c r="C89" t="s">
        <v>85</v>
      </c>
      <c r="H89" s="7">
        <f>MAX(H66:H67)</f>
        <v>1.8525898495330855</v>
      </c>
      <c r="I89" s="7">
        <f t="shared" ref="I89:J89" si="59">MAX(I66:I67)</f>
        <v>1.0287391594951676</v>
      </c>
      <c r="J89" s="7">
        <f t="shared" si="59"/>
        <v>0.9889166791901931</v>
      </c>
      <c r="W89" s="7">
        <f>H67</f>
        <v>1.7075840650913559</v>
      </c>
      <c r="X89" s="7">
        <f>H67</f>
        <v>1.7075840650913559</v>
      </c>
      <c r="Y89" s="7">
        <f>H66</f>
        <v>1.8525898495330855</v>
      </c>
    </row>
    <row r="92" spans="3:26" x14ac:dyDescent="0.3">
      <c r="W92" s="3" t="s">
        <v>88</v>
      </c>
    </row>
    <row r="93" spans="3:26" x14ac:dyDescent="0.3">
      <c r="C93" t="s">
        <v>86</v>
      </c>
      <c r="W93" s="8" t="s">
        <v>99</v>
      </c>
      <c r="X93" s="8" t="s">
        <v>100</v>
      </c>
      <c r="Y93" s="8" t="s">
        <v>101</v>
      </c>
      <c r="Z93" s="8" t="s">
        <v>98</v>
      </c>
    </row>
    <row r="94" spans="3:26" x14ac:dyDescent="0.3">
      <c r="C94" t="s">
        <v>68</v>
      </c>
      <c r="W94" s="7">
        <f>I3</f>
        <v>1.6383436352034169</v>
      </c>
      <c r="X94" s="7">
        <f>I4</f>
        <v>1.5570009330462504</v>
      </c>
      <c r="Z94" s="7">
        <f>MAX(W94:Y94)</f>
        <v>1.6383436352034169</v>
      </c>
    </row>
    <row r="95" spans="3:26" x14ac:dyDescent="0.3">
      <c r="C95" t="s">
        <v>69</v>
      </c>
      <c r="W95" s="7">
        <f>I6</f>
        <v>1.0700796414277169</v>
      </c>
      <c r="X95" s="7">
        <f>I7</f>
        <v>0.97840683734337675</v>
      </c>
      <c r="Y95" s="7">
        <f>I9</f>
        <v>0.96699467245557802</v>
      </c>
      <c r="Z95" s="7">
        <f t="shared" ref="Z95:Z111" si="60">MAX(W95:Y95)</f>
        <v>1.0700796414277169</v>
      </c>
    </row>
    <row r="96" spans="3:26" x14ac:dyDescent="0.3">
      <c r="C96" t="s">
        <v>70</v>
      </c>
      <c r="W96" s="7">
        <f>I11</f>
        <v>1.326020538358698</v>
      </c>
      <c r="X96" s="7">
        <f>I12</f>
        <v>1.4671306814161542</v>
      </c>
      <c r="Y96" s="7">
        <f>I14</f>
        <v>1.39859813934859</v>
      </c>
      <c r="Z96" s="7">
        <f t="shared" si="60"/>
        <v>1.4671306814161542</v>
      </c>
    </row>
    <row r="97" spans="3:26" x14ac:dyDescent="0.3">
      <c r="C97" t="s">
        <v>71</v>
      </c>
      <c r="W97" s="7">
        <f>I16</f>
        <v>1.2509069672657931</v>
      </c>
      <c r="X97" s="7">
        <f>I17</f>
        <v>0.97223701724184663</v>
      </c>
      <c r="Y97" s="7">
        <f>I19</f>
        <v>1.1903807531842328</v>
      </c>
      <c r="Z97" s="7">
        <f t="shared" si="60"/>
        <v>1.2509069672657931</v>
      </c>
    </row>
    <row r="98" spans="3:26" x14ac:dyDescent="0.3">
      <c r="C98" t="s">
        <v>72</v>
      </c>
      <c r="W98" s="7">
        <f>I21</f>
        <v>1.5962238578181176</v>
      </c>
      <c r="X98" s="7">
        <f>I22</f>
        <v>1.5621848254065582</v>
      </c>
      <c r="Y98" s="7">
        <f>I24</f>
        <v>1.3937010050933043</v>
      </c>
      <c r="Z98" s="7">
        <f t="shared" si="60"/>
        <v>1.5962238578181176</v>
      </c>
    </row>
    <row r="99" spans="3:26" x14ac:dyDescent="0.3">
      <c r="C99" t="s">
        <v>73</v>
      </c>
      <c r="W99" s="7">
        <f>I26</f>
        <v>0.76629860446309761</v>
      </c>
      <c r="X99" s="7">
        <f>I27</f>
        <v>0.78394129696217085</v>
      </c>
      <c r="Z99" s="7">
        <f t="shared" si="60"/>
        <v>0.78394129696217085</v>
      </c>
    </row>
    <row r="100" spans="3:26" x14ac:dyDescent="0.3">
      <c r="C100" t="s">
        <v>74</v>
      </c>
      <c r="W100" s="7">
        <f>I29</f>
        <v>0.64650663384419593</v>
      </c>
      <c r="X100" s="7">
        <f>I30</f>
        <v>0.90163058079450664</v>
      </c>
      <c r="Z100" s="7">
        <f t="shared" si="60"/>
        <v>0.90163058079450664</v>
      </c>
    </row>
    <row r="101" spans="3:26" x14ac:dyDescent="0.3">
      <c r="C101" t="s">
        <v>75</v>
      </c>
      <c r="W101" s="7">
        <f>I32</f>
        <v>2.1389771396330794</v>
      </c>
      <c r="X101" s="7">
        <f>I33</f>
        <v>1.8734332116286259</v>
      </c>
      <c r="Y101" s="7">
        <f>I35</f>
        <v>1.8008559624035561</v>
      </c>
      <c r="Z101" s="7">
        <f t="shared" si="60"/>
        <v>2.1389771396330794</v>
      </c>
    </row>
    <row r="102" spans="3:26" x14ac:dyDescent="0.3">
      <c r="C102" t="s">
        <v>76</v>
      </c>
      <c r="W102" s="7">
        <f>I38</f>
        <v>1.4882604035326192</v>
      </c>
      <c r="X102" s="7">
        <f>I39</f>
        <v>1.4394129128883575</v>
      </c>
      <c r="Y102" s="7">
        <f>I40</f>
        <v>1.3414379538330174</v>
      </c>
      <c r="Z102" s="7">
        <f t="shared" si="60"/>
        <v>1.4882604035326192</v>
      </c>
    </row>
    <row r="103" spans="3:26" x14ac:dyDescent="0.3">
      <c r="C103" t="s">
        <v>77</v>
      </c>
      <c r="W103" s="7">
        <f>I42</f>
        <v>0.78171335667868835</v>
      </c>
      <c r="X103" s="7">
        <f>I43</f>
        <v>0.81211741540660776</v>
      </c>
      <c r="Y103" s="7">
        <f>I44</f>
        <v>0.87062381127433885</v>
      </c>
      <c r="Z103" s="7">
        <f t="shared" si="60"/>
        <v>0.87062381127433885</v>
      </c>
    </row>
    <row r="104" spans="3:26" x14ac:dyDescent="0.3">
      <c r="C104" t="s">
        <v>78</v>
      </c>
      <c r="W104" s="7">
        <f>I47</f>
        <v>1.2212867110581289</v>
      </c>
      <c r="X104" s="7">
        <f>I46</f>
        <v>1.25606138394375</v>
      </c>
      <c r="Z104" s="7">
        <f t="shared" si="60"/>
        <v>1.25606138394375</v>
      </c>
    </row>
    <row r="105" spans="3:26" x14ac:dyDescent="0.3">
      <c r="C105" t="s">
        <v>79</v>
      </c>
      <c r="W105" s="7">
        <f>I49</f>
        <v>1.2601227172212346</v>
      </c>
      <c r="X105" s="7">
        <f>I49</f>
        <v>1.2601227172212346</v>
      </c>
      <c r="Z105" s="7">
        <f t="shared" si="60"/>
        <v>1.2601227172212346</v>
      </c>
    </row>
    <row r="106" spans="3:26" x14ac:dyDescent="0.3">
      <c r="C106" t="s">
        <v>80</v>
      </c>
      <c r="W106" s="7">
        <f>I52</f>
        <v>1.354076356877584</v>
      </c>
      <c r="X106" s="7">
        <f>I51</f>
        <v>1.3866624613750191</v>
      </c>
      <c r="Z106" s="7">
        <f t="shared" si="60"/>
        <v>1.3866624613750191</v>
      </c>
    </row>
    <row r="107" spans="3:26" x14ac:dyDescent="0.3">
      <c r="C107" t="s">
        <v>81</v>
      </c>
      <c r="W107" s="7">
        <f>I54</f>
        <v>1.3038769876574647</v>
      </c>
      <c r="X107" s="7">
        <f>I55</f>
        <v>1.337959712519575</v>
      </c>
      <c r="Y107" s="7">
        <f>I56</f>
        <v>1.1431163071351549</v>
      </c>
      <c r="Z107" s="7">
        <f t="shared" si="60"/>
        <v>1.337959712519575</v>
      </c>
    </row>
    <row r="108" spans="3:26" x14ac:dyDescent="0.3">
      <c r="C108" t="s">
        <v>82</v>
      </c>
      <c r="W108" s="7">
        <f>I59</f>
        <v>1.3574585698838386</v>
      </c>
      <c r="X108" s="7">
        <f>I58</f>
        <v>1.2432157892189222</v>
      </c>
      <c r="Z108" s="7">
        <f t="shared" si="60"/>
        <v>1.3574585698838386</v>
      </c>
    </row>
    <row r="109" spans="3:26" x14ac:dyDescent="0.3">
      <c r="C109" t="s">
        <v>83</v>
      </c>
      <c r="W109" s="7">
        <f>I62</f>
        <v>0.73301926320257482</v>
      </c>
      <c r="X109" s="7">
        <f>I62</f>
        <v>0.73301926320257482</v>
      </c>
      <c r="Z109" s="7">
        <f t="shared" si="60"/>
        <v>0.73301926320257482</v>
      </c>
    </row>
    <row r="110" spans="3:26" x14ac:dyDescent="0.3">
      <c r="C110" t="s">
        <v>84</v>
      </c>
      <c r="W110" s="7">
        <f>I64</f>
        <v>0.61816854720001169</v>
      </c>
      <c r="X110" s="7">
        <f>I64</f>
        <v>0.61816854720001169</v>
      </c>
      <c r="Z110" s="7">
        <f t="shared" si="60"/>
        <v>0.61816854720001169</v>
      </c>
    </row>
    <row r="111" spans="3:26" x14ac:dyDescent="0.3">
      <c r="C111" t="s">
        <v>85</v>
      </c>
      <c r="W111" s="7">
        <f>I67</f>
        <v>1.0012194825504608</v>
      </c>
      <c r="X111" s="7">
        <f>I67</f>
        <v>1.0012194825504608</v>
      </c>
      <c r="Y111" s="7">
        <f>I66</f>
        <v>1.0287391594951676</v>
      </c>
      <c r="Z111" s="7">
        <f t="shared" si="60"/>
        <v>1.0287391594951676</v>
      </c>
    </row>
    <row r="112" spans="3:26" x14ac:dyDescent="0.3">
      <c r="Z112" s="7">
        <f>AVERAGE(Z94:Z111)</f>
        <v>1.2324616572316156</v>
      </c>
    </row>
    <row r="113" spans="3:26" x14ac:dyDescent="0.3">
      <c r="W113" s="3" t="s">
        <v>89</v>
      </c>
    </row>
    <row r="114" spans="3:26" x14ac:dyDescent="0.3">
      <c r="C114" t="s">
        <v>86</v>
      </c>
      <c r="W114" s="8" t="s">
        <v>99</v>
      </c>
      <c r="X114" s="8" t="s">
        <v>100</v>
      </c>
      <c r="Y114" s="8" t="s">
        <v>101</v>
      </c>
      <c r="Z114" s="8" t="s">
        <v>98</v>
      </c>
    </row>
    <row r="115" spans="3:26" x14ac:dyDescent="0.3">
      <c r="C115" t="s">
        <v>68</v>
      </c>
      <c r="W115" s="7">
        <f>J3</f>
        <v>1.7806074127081006</v>
      </c>
      <c r="X115" s="7">
        <f>J4</f>
        <v>1.0717615661368511</v>
      </c>
      <c r="Z115" s="7">
        <f>MAX(W115:Y115)</f>
        <v>1.7806074127081006</v>
      </c>
    </row>
    <row r="116" spans="3:26" x14ac:dyDescent="0.3">
      <c r="C116" t="s">
        <v>69</v>
      </c>
      <c r="W116" s="7">
        <f>J6</f>
        <v>0.82856625543110318</v>
      </c>
      <c r="X116" s="7">
        <f>J7</f>
        <v>1.1643582547125635</v>
      </c>
      <c r="Y116" s="7">
        <f>J9</f>
        <v>0.84691128283266404</v>
      </c>
      <c r="Z116" s="7">
        <f t="shared" ref="Z116:Z132" si="61">MAX(W116:Y116)</f>
        <v>1.1643582547125635</v>
      </c>
    </row>
    <row r="117" spans="3:26" x14ac:dyDescent="0.3">
      <c r="C117" t="s">
        <v>70</v>
      </c>
      <c r="W117" s="7">
        <f>J11</f>
        <v>0.74712960989955679</v>
      </c>
      <c r="X117" s="7">
        <f>J12</f>
        <v>0.96397202622847167</v>
      </c>
      <c r="Y117" s="7">
        <f>J14</f>
        <v>0.8787802838739005</v>
      </c>
      <c r="Z117" s="7">
        <f t="shared" si="61"/>
        <v>0.96397202622847167</v>
      </c>
    </row>
    <row r="118" spans="3:26" x14ac:dyDescent="0.3">
      <c r="C118" t="s">
        <v>71</v>
      </c>
      <c r="W118" s="7">
        <f>J16</f>
        <v>1.053281376833578</v>
      </c>
      <c r="X118" s="7">
        <f>J17</f>
        <v>0.93987982550004112</v>
      </c>
      <c r="Y118" s="7">
        <f>J19</f>
        <v>1.0823363131598236</v>
      </c>
      <c r="Z118" s="7">
        <f t="shared" si="61"/>
        <v>1.0823363131598236</v>
      </c>
    </row>
    <row r="119" spans="3:26" x14ac:dyDescent="0.3">
      <c r="C119" t="s">
        <v>72</v>
      </c>
      <c r="W119" s="7">
        <f>J21</f>
        <v>1.2567142903108488</v>
      </c>
      <c r="X119" s="7">
        <f>J22</f>
        <v>1.2961180815964106</v>
      </c>
      <c r="Y119" s="7">
        <f>J24</f>
        <v>1.0266062177816577</v>
      </c>
      <c r="Z119" s="7">
        <f t="shared" si="61"/>
        <v>1.2961180815964106</v>
      </c>
    </row>
    <row r="120" spans="3:26" x14ac:dyDescent="0.3">
      <c r="C120" t="s">
        <v>73</v>
      </c>
      <c r="W120" s="7">
        <f>J26</f>
        <v>0.64690550140072933</v>
      </c>
      <c r="X120" s="7">
        <f>J27</f>
        <v>0.78153238724266949</v>
      </c>
      <c r="Z120" s="7">
        <f t="shared" si="61"/>
        <v>0.78153238724266949</v>
      </c>
    </row>
    <row r="121" spans="3:26" x14ac:dyDescent="0.3">
      <c r="C121" t="s">
        <v>74</v>
      </c>
      <c r="W121" s="7">
        <f>J29</f>
        <v>0.51727368814588826</v>
      </c>
      <c r="X121" s="7">
        <f>J30</f>
        <v>0.82454081613884589</v>
      </c>
      <c r="Z121" s="7">
        <f t="shared" si="61"/>
        <v>0.82454081613884589</v>
      </c>
    </row>
    <row r="122" spans="3:26" x14ac:dyDescent="0.3">
      <c r="C122" t="s">
        <v>75</v>
      </c>
      <c r="W122" s="7">
        <f>J32</f>
        <v>1.3461774797848793</v>
      </c>
      <c r="X122" s="7">
        <f>J33</f>
        <v>1.1924127334293464</v>
      </c>
      <c r="Y122" s="7">
        <f>J35</f>
        <v>1.1598726547364426</v>
      </c>
      <c r="Z122" s="7">
        <f t="shared" si="61"/>
        <v>1.3461774797848793</v>
      </c>
    </row>
    <row r="123" spans="3:26" x14ac:dyDescent="0.3">
      <c r="C123" t="s">
        <v>76</v>
      </c>
      <c r="W123" s="7">
        <f>J38</f>
        <v>1.5661189398410149</v>
      </c>
      <c r="X123" s="7">
        <f>J39</f>
        <v>1.3763893024956981</v>
      </c>
      <c r="Y123" s="7">
        <f>J40</f>
        <v>1.3267509278783496</v>
      </c>
      <c r="Z123" s="7">
        <f t="shared" si="61"/>
        <v>1.5661189398410149</v>
      </c>
    </row>
    <row r="124" spans="3:26" x14ac:dyDescent="0.3">
      <c r="C124" t="s">
        <v>77</v>
      </c>
      <c r="W124" s="7">
        <f>J42</f>
        <v>0.50079792849655758</v>
      </c>
      <c r="X124" s="7">
        <f>J43</f>
        <v>0.54820079895701179</v>
      </c>
      <c r="Y124" s="7">
        <f>J44</f>
        <v>0.74625088930106731</v>
      </c>
      <c r="Z124" s="7">
        <f t="shared" si="61"/>
        <v>0.74625088930106731</v>
      </c>
    </row>
    <row r="125" spans="3:26" x14ac:dyDescent="0.3">
      <c r="C125" t="s">
        <v>78</v>
      </c>
      <c r="W125" s="7">
        <f>J47</f>
        <v>1.0152242763387007</v>
      </c>
      <c r="X125" s="7">
        <f>J46</f>
        <v>0.82409728305311369</v>
      </c>
      <c r="Z125" s="7">
        <f t="shared" si="61"/>
        <v>1.0152242763387007</v>
      </c>
    </row>
    <row r="126" spans="3:26" x14ac:dyDescent="0.3">
      <c r="C126" t="s">
        <v>79</v>
      </c>
      <c r="W126" s="7">
        <f>J49</f>
        <v>1.4270073430961088</v>
      </c>
      <c r="X126" s="7">
        <f>J49</f>
        <v>1.4270073430961088</v>
      </c>
      <c r="Z126" s="7">
        <f t="shared" si="61"/>
        <v>1.4270073430961088</v>
      </c>
    </row>
    <row r="127" spans="3:26" x14ac:dyDescent="0.3">
      <c r="C127" t="s">
        <v>80</v>
      </c>
      <c r="W127" s="7">
        <f>J52</f>
        <v>0.84808618778929512</v>
      </c>
      <c r="X127" s="7">
        <f>J51</f>
        <v>0.74422714158338354</v>
      </c>
      <c r="Z127" s="7">
        <f t="shared" si="61"/>
        <v>0.84808618778929512</v>
      </c>
    </row>
    <row r="128" spans="3:26" x14ac:dyDescent="0.3">
      <c r="C128" t="s">
        <v>81</v>
      </c>
      <c r="W128" s="7">
        <f>J54</f>
        <v>0.94235141042638904</v>
      </c>
      <c r="X128" s="7">
        <f>J55</f>
        <v>1.2123025730494159</v>
      </c>
      <c r="Y128" s="7">
        <f>J56</f>
        <v>0.81324824374350269</v>
      </c>
      <c r="Z128" s="7">
        <f t="shared" si="61"/>
        <v>1.2123025730494159</v>
      </c>
    </row>
    <row r="129" spans="3:26" x14ac:dyDescent="0.3">
      <c r="C129" t="s">
        <v>82</v>
      </c>
      <c r="W129" s="7">
        <f>J59</f>
        <v>0.95124961011195464</v>
      </c>
      <c r="X129" s="7">
        <f>J58</f>
        <v>0.70369889144146214</v>
      </c>
      <c r="Z129" s="7">
        <f t="shared" si="61"/>
        <v>0.95124961011195464</v>
      </c>
    </row>
    <row r="130" spans="3:26" x14ac:dyDescent="0.3">
      <c r="C130" t="s">
        <v>83</v>
      </c>
      <c r="W130" s="7">
        <f>J62</f>
        <v>0.89793911019682437</v>
      </c>
      <c r="X130" s="7">
        <f>J62</f>
        <v>0.89793911019682437</v>
      </c>
      <c r="Z130" s="7">
        <f t="shared" si="61"/>
        <v>0.89793911019682437</v>
      </c>
    </row>
    <row r="131" spans="3:26" x14ac:dyDescent="0.3">
      <c r="C131" t="s">
        <v>84</v>
      </c>
      <c r="W131" s="7">
        <f>J64</f>
        <v>0.74586587845412078</v>
      </c>
      <c r="X131" s="7">
        <f>J64</f>
        <v>0.74586587845412078</v>
      </c>
      <c r="Z131" s="7">
        <f t="shared" si="61"/>
        <v>0.74586587845412078</v>
      </c>
    </row>
    <row r="132" spans="3:26" x14ac:dyDescent="0.3">
      <c r="C132" t="s">
        <v>85</v>
      </c>
      <c r="W132" s="7">
        <f>J67</f>
        <v>0.88629295851882861</v>
      </c>
      <c r="X132" s="7">
        <f>J67</f>
        <v>0.88629295851882861</v>
      </c>
      <c r="Y132" s="7">
        <f>J66</f>
        <v>0.9889166791901931</v>
      </c>
      <c r="Z132" s="7">
        <f t="shared" si="61"/>
        <v>0.9889166791901931</v>
      </c>
    </row>
    <row r="133" spans="3:26" x14ac:dyDescent="0.3">
      <c r="Z133" s="7">
        <f>AVERAGE(Z115:Z132)</f>
        <v>1.0910335699411369</v>
      </c>
    </row>
  </sheetData>
  <sortState ref="A37:BI66">
    <sortCondition ref="C37:C66"/>
    <sortCondition ref="E37:E66"/>
    <sortCondition ref="F37:F66"/>
    <sortCondition ref="G37:G6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9"/>
  <sheetViews>
    <sheetView topLeftCell="AD1" workbookViewId="0">
      <selection activeCell="AL118" sqref="AL118"/>
    </sheetView>
  </sheetViews>
  <sheetFormatPr defaultRowHeight="14.4" x14ac:dyDescent="0.3"/>
  <cols>
    <col min="3" max="3" width="8.88671875" style="4" customWidth="1"/>
    <col min="8" max="8" width="9.5546875" style="7" bestFit="1" customWidth="1"/>
    <col min="12" max="12" width="16.6640625" bestFit="1" customWidth="1"/>
    <col min="47" max="47" width="8.88671875" style="6"/>
  </cols>
  <sheetData>
    <row r="1" spans="1:73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24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73" x14ac:dyDescent="0.3">
      <c r="A2" t="s">
        <v>91</v>
      </c>
      <c r="B2">
        <v>5</v>
      </c>
      <c r="C2" s="4" t="s">
        <v>1</v>
      </c>
      <c r="D2">
        <v>85</v>
      </c>
      <c r="E2">
        <v>-1</v>
      </c>
      <c r="F2">
        <v>1</v>
      </c>
      <c r="G2">
        <v>-1</v>
      </c>
      <c r="H2" s="7">
        <f>L$2/L2</f>
        <v>1</v>
      </c>
      <c r="I2">
        <f t="shared" ref="I2:J2" si="0">M$2/M2</f>
        <v>1</v>
      </c>
      <c r="J2">
        <f t="shared" si="0"/>
        <v>1</v>
      </c>
      <c r="L2" s="5">
        <f t="shared" ref="L2:L30" si="1">AV2</f>
        <v>232337682344</v>
      </c>
      <c r="M2" s="6">
        <v>0.10695181712962963</v>
      </c>
      <c r="N2" s="6">
        <v>4.9327314814814815E-3</v>
      </c>
      <c r="P2">
        <v>259923205103</v>
      </c>
      <c r="Q2">
        <v>232341901036</v>
      </c>
      <c r="R2" t="s">
        <v>2</v>
      </c>
      <c r="S2" s="1">
        <v>4.5538969907407412E-2</v>
      </c>
      <c r="T2">
        <v>27583132195</v>
      </c>
      <c r="U2">
        <v>232337682344</v>
      </c>
      <c r="AT2" t="s">
        <v>3</v>
      </c>
      <c r="AU2" s="6">
        <v>6.1302222222222223E-2</v>
      </c>
      <c r="AV2">
        <v>232337682344</v>
      </c>
      <c r="AW2">
        <v>4181543</v>
      </c>
      <c r="AX2" t="s">
        <v>4</v>
      </c>
      <c r="AY2" s="1">
        <v>1.1062499999999999E-4</v>
      </c>
      <c r="AZ2">
        <v>2390564</v>
      </c>
      <c r="BA2">
        <v>37149</v>
      </c>
      <c r="BJ2" t="s">
        <v>5</v>
      </c>
      <c r="BK2" s="2">
        <v>0</v>
      </c>
      <c r="BL2">
        <v>2183702776</v>
      </c>
      <c r="BM2">
        <v>232340245288</v>
      </c>
      <c r="BN2" t="s">
        <v>6</v>
      </c>
      <c r="BO2" s="2">
        <v>0</v>
      </c>
      <c r="BP2">
        <v>4951748489</v>
      </c>
      <c r="BQ2">
        <v>0</v>
      </c>
      <c r="BR2" t="s">
        <v>7</v>
      </c>
      <c r="BS2" s="2">
        <v>0</v>
      </c>
      <c r="BT2">
        <v>252787753838</v>
      </c>
      <c r="BU2">
        <v>1655748</v>
      </c>
    </row>
    <row r="3" spans="1:73" x14ac:dyDescent="0.3">
      <c r="A3" t="s">
        <v>91</v>
      </c>
      <c r="B3">
        <v>5</v>
      </c>
      <c r="C3" s="4" t="s">
        <v>1</v>
      </c>
      <c r="D3">
        <v>10</v>
      </c>
      <c r="E3">
        <v>524288</v>
      </c>
      <c r="F3">
        <v>1</v>
      </c>
      <c r="G3">
        <v>-1</v>
      </c>
      <c r="H3" s="7">
        <f t="shared" ref="H3:H4" si="2">L$2/L3</f>
        <v>1432.4041342009973</v>
      </c>
      <c r="I3">
        <f t="shared" ref="I3:I4" si="3">M$2/M3</f>
        <v>1.7752007336990558</v>
      </c>
      <c r="J3">
        <f t="shared" ref="J3:J4" si="4">N$2/N3</f>
        <v>0.94870990074104744</v>
      </c>
      <c r="L3" s="5">
        <f t="shared" si="1"/>
        <v>162201209</v>
      </c>
      <c r="M3" s="6">
        <v>6.0247731481481485E-2</v>
      </c>
      <c r="N3" s="6">
        <v>5.1994097222222225E-3</v>
      </c>
      <c r="P3">
        <v>271884939606</v>
      </c>
      <c r="Q3">
        <v>244298233460</v>
      </c>
      <c r="R3" t="s">
        <v>59</v>
      </c>
      <c r="S3" s="1">
        <v>2.5365891203703705E-2</v>
      </c>
      <c r="T3">
        <v>27583132195</v>
      </c>
      <c r="U3">
        <v>244130932681</v>
      </c>
      <c r="AD3" t="s">
        <v>10</v>
      </c>
      <c r="AE3" s="1">
        <v>1.2465451388888889E-2</v>
      </c>
      <c r="AF3">
        <v>7799070677</v>
      </c>
      <c r="AG3">
        <v>4195904</v>
      </c>
      <c r="AH3" t="s">
        <v>4</v>
      </c>
      <c r="AI3" s="1">
        <v>8.6134259259259269E-5</v>
      </c>
      <c r="AJ3">
        <v>4195904</v>
      </c>
      <c r="AK3">
        <v>131122</v>
      </c>
      <c r="AL3" t="s">
        <v>11</v>
      </c>
      <c r="AM3" s="2">
        <v>0</v>
      </c>
      <c r="AN3">
        <v>0</v>
      </c>
      <c r="AO3">
        <v>0</v>
      </c>
      <c r="AP3" t="s">
        <v>12</v>
      </c>
      <c r="AQ3" s="1">
        <v>2.017653935185185E-2</v>
      </c>
      <c r="AR3">
        <v>236336057908</v>
      </c>
      <c r="AS3">
        <v>162201209</v>
      </c>
      <c r="AT3" t="s">
        <v>13</v>
      </c>
      <c r="AU3" s="6">
        <v>2.0911111111111113E-3</v>
      </c>
      <c r="AV3">
        <v>162201209</v>
      </c>
      <c r="AW3">
        <v>741546</v>
      </c>
      <c r="AX3" t="s">
        <v>14</v>
      </c>
      <c r="AY3" s="1">
        <v>6.2604166666666659E-5</v>
      </c>
      <c r="AZ3">
        <v>281713</v>
      </c>
      <c r="BA3">
        <v>30998</v>
      </c>
      <c r="BJ3" t="s">
        <v>5</v>
      </c>
      <c r="BK3" s="2">
        <v>0</v>
      </c>
      <c r="BL3">
        <v>166591721684</v>
      </c>
      <c r="BM3">
        <v>244297762909</v>
      </c>
      <c r="BN3" t="s">
        <v>6</v>
      </c>
      <c r="BO3" s="2">
        <v>0</v>
      </c>
      <c r="BP3">
        <v>16449763866</v>
      </c>
      <c r="BQ3">
        <v>0</v>
      </c>
      <c r="BR3" t="s">
        <v>7</v>
      </c>
      <c r="BS3" s="2">
        <v>0</v>
      </c>
      <c r="BT3">
        <v>88843454056</v>
      </c>
      <c r="BU3">
        <v>470551</v>
      </c>
    </row>
    <row r="4" spans="1:73" x14ac:dyDescent="0.3">
      <c r="A4" t="s">
        <v>91</v>
      </c>
      <c r="B4">
        <v>5</v>
      </c>
      <c r="C4" s="4" t="s">
        <v>1</v>
      </c>
      <c r="D4">
        <v>10</v>
      </c>
      <c r="E4">
        <v>524288</v>
      </c>
      <c r="F4">
        <v>1</v>
      </c>
      <c r="G4">
        <v>64</v>
      </c>
      <c r="H4" s="7">
        <f t="shared" si="2"/>
        <v>2054.5375631337333</v>
      </c>
      <c r="I4">
        <f t="shared" si="3"/>
        <v>1.8334706357379109</v>
      </c>
      <c r="J4">
        <f t="shared" si="4"/>
        <v>0.6308643766227231</v>
      </c>
      <c r="L4" s="5">
        <f t="shared" si="1"/>
        <v>113085147</v>
      </c>
      <c r="M4" s="6">
        <v>5.8332986111111117E-2</v>
      </c>
      <c r="N4" s="6">
        <v>7.8190046296296289E-3</v>
      </c>
      <c r="P4">
        <v>273163141780</v>
      </c>
      <c r="Q4">
        <v>245320451298</v>
      </c>
      <c r="R4" t="s">
        <v>59</v>
      </c>
      <c r="S4" s="1">
        <v>2.5209733796296294E-2</v>
      </c>
      <c r="T4">
        <v>27583132195</v>
      </c>
      <c r="U4">
        <v>244929768613</v>
      </c>
      <c r="AD4" t="s">
        <v>10</v>
      </c>
      <c r="AE4" s="1">
        <v>1.1215127314814813E-2</v>
      </c>
      <c r="AF4">
        <v>8597906609</v>
      </c>
      <c r="AG4">
        <v>268437056</v>
      </c>
      <c r="AH4" t="s">
        <v>4</v>
      </c>
      <c r="AI4" s="1">
        <v>1.356828703703704E-4</v>
      </c>
      <c r="AJ4">
        <v>268437056</v>
      </c>
      <c r="AK4">
        <v>8388658</v>
      </c>
      <c r="AL4" t="s">
        <v>11</v>
      </c>
      <c r="AM4" s="2">
        <v>0</v>
      </c>
      <c r="AN4">
        <v>0</v>
      </c>
      <c r="AO4">
        <v>0</v>
      </c>
      <c r="AP4" t="s">
        <v>12</v>
      </c>
      <c r="AQ4" s="1">
        <v>1.8411886574074072E-2</v>
      </c>
      <c r="AR4">
        <v>236600299060</v>
      </c>
      <c r="AS4">
        <v>113085147</v>
      </c>
      <c r="AT4" t="s">
        <v>13</v>
      </c>
      <c r="AU4" s="6">
        <v>3.204074074074074E-3</v>
      </c>
      <c r="AV4">
        <v>113085147</v>
      </c>
      <c r="AW4">
        <v>740826</v>
      </c>
      <c r="AX4" t="s">
        <v>14</v>
      </c>
      <c r="AY4" s="1">
        <v>1.5648148148148148E-4</v>
      </c>
      <c r="AZ4">
        <v>281713</v>
      </c>
      <c r="BA4">
        <v>30998</v>
      </c>
      <c r="BJ4" t="s">
        <v>5</v>
      </c>
      <c r="BK4" s="2">
        <v>0</v>
      </c>
      <c r="BL4">
        <v>168493181930</v>
      </c>
      <c r="BM4">
        <v>245319981467</v>
      </c>
      <c r="BN4" t="s">
        <v>6</v>
      </c>
      <c r="BO4" s="2">
        <v>0</v>
      </c>
      <c r="BP4">
        <v>68205576688</v>
      </c>
      <c r="BQ4">
        <v>0</v>
      </c>
      <c r="BR4" t="s">
        <v>7</v>
      </c>
      <c r="BS4" s="2">
        <v>0</v>
      </c>
      <c r="BT4">
        <v>36464383162</v>
      </c>
      <c r="BU4">
        <v>469831</v>
      </c>
    </row>
    <row r="5" spans="1:73" x14ac:dyDescent="0.3">
      <c r="A5" t="s">
        <v>91</v>
      </c>
      <c r="B5">
        <v>5</v>
      </c>
      <c r="C5" s="4" t="s">
        <v>15</v>
      </c>
      <c r="D5">
        <v>85</v>
      </c>
      <c r="E5">
        <v>-1</v>
      </c>
      <c r="F5">
        <v>1</v>
      </c>
      <c r="G5">
        <v>-1</v>
      </c>
      <c r="H5" s="7">
        <f>L$5/L5</f>
        <v>1</v>
      </c>
      <c r="I5">
        <f t="shared" ref="I5:J5" si="5">M$5/M5</f>
        <v>1</v>
      </c>
      <c r="J5">
        <f t="shared" si="5"/>
        <v>1</v>
      </c>
      <c r="L5" s="5">
        <f t="shared" si="1"/>
        <v>344926101811</v>
      </c>
      <c r="M5" s="6">
        <v>1.8816824305555555</v>
      </c>
      <c r="N5" s="6">
        <v>1.8248518518518522E-2</v>
      </c>
      <c r="P5">
        <v>4472852863559</v>
      </c>
      <c r="Q5">
        <v>733850887292</v>
      </c>
      <c r="R5" t="s">
        <v>8</v>
      </c>
      <c r="S5" t="s">
        <v>92</v>
      </c>
      <c r="T5">
        <v>3782998249758</v>
      </c>
      <c r="U5">
        <v>344926101811</v>
      </c>
      <c r="V5" t="s">
        <v>17</v>
      </c>
      <c r="W5" s="1">
        <v>1.6766180555555555E-2</v>
      </c>
      <c r="X5">
        <v>344926101811</v>
      </c>
      <c r="Y5">
        <v>344926101811</v>
      </c>
      <c r="AT5" t="s">
        <v>18</v>
      </c>
      <c r="AU5" s="6">
        <v>0.15291648148148149</v>
      </c>
      <c r="AV5">
        <v>344926101811</v>
      </c>
      <c r="AW5">
        <v>43998646299</v>
      </c>
      <c r="AX5" t="s">
        <v>22</v>
      </c>
      <c r="AY5" s="1">
        <v>1.4672453703703703E-4</v>
      </c>
      <c r="AZ5">
        <v>2410179</v>
      </c>
      <c r="BA5">
        <v>37371</v>
      </c>
      <c r="BJ5" t="s">
        <v>5</v>
      </c>
      <c r="BK5" s="2">
        <v>0</v>
      </c>
      <c r="BL5">
        <v>232324442050</v>
      </c>
      <c r="BM5">
        <v>689854786181</v>
      </c>
      <c r="BN5" t="s">
        <v>6</v>
      </c>
      <c r="BO5" s="2">
        <v>0</v>
      </c>
      <c r="BP5">
        <v>131453448041</v>
      </c>
      <c r="BQ5">
        <v>0</v>
      </c>
      <c r="BR5" t="s">
        <v>7</v>
      </c>
      <c r="BS5" s="2">
        <v>0</v>
      </c>
      <c r="BT5">
        <v>4109074973468</v>
      </c>
      <c r="BU5">
        <v>43996101111</v>
      </c>
    </row>
    <row r="6" spans="1:73" x14ac:dyDescent="0.3">
      <c r="A6" t="s">
        <v>91</v>
      </c>
      <c r="B6">
        <v>5</v>
      </c>
      <c r="C6" s="4" t="s">
        <v>15</v>
      </c>
      <c r="D6">
        <v>10</v>
      </c>
      <c r="E6">
        <v>524288</v>
      </c>
      <c r="F6">
        <v>1</v>
      </c>
      <c r="G6">
        <v>-1</v>
      </c>
      <c r="H6" s="7">
        <f t="shared" ref="H6:H8" si="6">L$5/L6</f>
        <v>12.745291424073189</v>
      </c>
      <c r="I6">
        <f t="shared" ref="I6:I8" si="7">M$5/M6</f>
        <v>1.0156753396635751</v>
      </c>
      <c r="J6">
        <f t="shared" ref="J6:J8" si="8">N$5/N6</f>
        <v>1.1976622117834372</v>
      </c>
      <c r="L6" s="5">
        <f t="shared" si="1"/>
        <v>27063021969</v>
      </c>
      <c r="M6" s="6">
        <v>1.8526416435185185</v>
      </c>
      <c r="N6" s="6">
        <v>1.5236782407407409E-2</v>
      </c>
      <c r="P6">
        <v>4848229272188</v>
      </c>
      <c r="Q6">
        <v>722718000935</v>
      </c>
      <c r="R6" t="s">
        <v>8</v>
      </c>
      <c r="S6" t="s">
        <v>93</v>
      </c>
      <c r="T6">
        <v>3782998249758</v>
      </c>
      <c r="U6">
        <v>346052408279</v>
      </c>
      <c r="V6" t="s">
        <v>94</v>
      </c>
      <c r="W6" s="1">
        <v>1.6986689814814816E-2</v>
      </c>
      <c r="X6">
        <v>346052408279</v>
      </c>
      <c r="Y6">
        <v>346052408279</v>
      </c>
      <c r="Z6" t="s">
        <v>20</v>
      </c>
      <c r="AA6" s="2">
        <v>0</v>
      </c>
      <c r="AB6">
        <v>0</v>
      </c>
      <c r="AC6">
        <v>0</v>
      </c>
      <c r="AD6" t="s">
        <v>21</v>
      </c>
      <c r="AE6" s="1">
        <v>1.0820266203703703E-2</v>
      </c>
      <c r="AF6">
        <v>346052408279</v>
      </c>
      <c r="AG6">
        <v>7868960</v>
      </c>
      <c r="AH6" t="s">
        <v>22</v>
      </c>
      <c r="AI6" s="1">
        <v>1.0899305555555555E-4</v>
      </c>
      <c r="AJ6">
        <v>7868960</v>
      </c>
      <c r="AK6">
        <v>65580</v>
      </c>
      <c r="AL6" t="s">
        <v>23</v>
      </c>
      <c r="AM6" s="2">
        <v>0</v>
      </c>
      <c r="AN6">
        <v>0</v>
      </c>
      <c r="AO6">
        <v>0</v>
      </c>
      <c r="AP6" t="s">
        <v>24</v>
      </c>
      <c r="AQ6" s="1">
        <v>2.0830844907407407E-2</v>
      </c>
      <c r="AR6">
        <v>346055031479</v>
      </c>
      <c r="AS6">
        <v>27063021969</v>
      </c>
      <c r="AT6" t="s">
        <v>25</v>
      </c>
      <c r="AU6" s="6">
        <v>1.3865219907407406E-2</v>
      </c>
      <c r="AV6">
        <v>27063021969</v>
      </c>
      <c r="AW6">
        <v>3542196701</v>
      </c>
      <c r="AX6" t="s">
        <v>26</v>
      </c>
      <c r="AY6" s="1">
        <v>6.628472222222223E-5</v>
      </c>
      <c r="AZ6">
        <v>283464</v>
      </c>
      <c r="BA6">
        <v>31167</v>
      </c>
      <c r="BJ6" t="s">
        <v>5</v>
      </c>
      <c r="BK6" s="2">
        <v>0</v>
      </c>
      <c r="BL6">
        <v>858324922078</v>
      </c>
      <c r="BM6">
        <v>719176076811</v>
      </c>
      <c r="BN6" t="s">
        <v>6</v>
      </c>
      <c r="BO6" s="2">
        <v>0</v>
      </c>
      <c r="BP6">
        <v>156788433636</v>
      </c>
      <c r="BQ6">
        <v>0</v>
      </c>
      <c r="BR6" t="s">
        <v>7</v>
      </c>
      <c r="BS6" s="2">
        <v>0</v>
      </c>
      <c r="BT6">
        <v>3833115916474</v>
      </c>
      <c r="BU6">
        <v>3541924124</v>
      </c>
    </row>
    <row r="7" spans="1:73" x14ac:dyDescent="0.3">
      <c r="A7" t="s">
        <v>91</v>
      </c>
      <c r="B7">
        <v>5</v>
      </c>
      <c r="C7" s="4" t="s">
        <v>15</v>
      </c>
      <c r="D7">
        <v>10</v>
      </c>
      <c r="E7">
        <v>524288</v>
      </c>
      <c r="F7">
        <v>1</v>
      </c>
      <c r="G7">
        <v>64</v>
      </c>
      <c r="H7" s="7">
        <f t="shared" si="6"/>
        <v>43.737814371238166</v>
      </c>
      <c r="I7">
        <f t="shared" si="7"/>
        <v>1.0686022699365603</v>
      </c>
      <c r="J7">
        <f t="shared" si="8"/>
        <v>1.3158418758444799</v>
      </c>
      <c r="L7" s="5">
        <f t="shared" si="1"/>
        <v>7886221723</v>
      </c>
      <c r="M7" s="6">
        <v>1.7608819328703704</v>
      </c>
      <c r="N7" s="6">
        <v>1.3868321759259261E-2</v>
      </c>
      <c r="P7">
        <v>4829713387034</v>
      </c>
      <c r="Q7">
        <v>701525096359</v>
      </c>
      <c r="R7" t="s">
        <v>8</v>
      </c>
      <c r="S7" t="s">
        <v>95</v>
      </c>
      <c r="T7">
        <v>3782998249758</v>
      </c>
      <c r="U7">
        <v>346052408279</v>
      </c>
      <c r="V7" t="s">
        <v>94</v>
      </c>
      <c r="W7" s="1">
        <v>1.3678877314814814E-2</v>
      </c>
      <c r="X7">
        <v>346052408279</v>
      </c>
      <c r="Y7">
        <v>346052408279</v>
      </c>
      <c r="Z7" t="s">
        <v>20</v>
      </c>
      <c r="AA7" s="2">
        <v>0</v>
      </c>
      <c r="AB7">
        <v>0</v>
      </c>
      <c r="AC7">
        <v>0</v>
      </c>
      <c r="AD7" t="s">
        <v>21</v>
      </c>
      <c r="AE7" s="1">
        <v>1.2514027777777777E-2</v>
      </c>
      <c r="AF7">
        <v>346052408279</v>
      </c>
      <c r="AG7">
        <v>503555480</v>
      </c>
      <c r="AH7" t="s">
        <v>22</v>
      </c>
      <c r="AI7" s="1">
        <v>4.7106481481481488E-5</v>
      </c>
      <c r="AJ7">
        <v>503555480</v>
      </c>
      <c r="AK7">
        <v>4196301</v>
      </c>
      <c r="AL7" t="s">
        <v>23</v>
      </c>
      <c r="AM7" s="2">
        <v>0</v>
      </c>
      <c r="AN7">
        <v>0</v>
      </c>
      <c r="AO7">
        <v>0</v>
      </c>
      <c r="AP7" t="s">
        <v>24</v>
      </c>
      <c r="AQ7" s="1">
        <v>1.8730578703703701E-2</v>
      </c>
      <c r="AR7">
        <v>346220260319</v>
      </c>
      <c r="AS7">
        <v>7886221723</v>
      </c>
      <c r="AT7" t="s">
        <v>25</v>
      </c>
      <c r="AU7" s="6">
        <v>5.5475231481481478E-3</v>
      </c>
      <c r="AV7">
        <v>7886221723</v>
      </c>
      <c r="AW7">
        <v>1026275155</v>
      </c>
      <c r="AX7" t="s">
        <v>26</v>
      </c>
      <c r="AY7" s="1">
        <v>4.3136574074074073E-5</v>
      </c>
      <c r="AZ7">
        <v>283196</v>
      </c>
      <c r="BA7">
        <v>31142</v>
      </c>
      <c r="BJ7" t="s">
        <v>5</v>
      </c>
      <c r="BK7" s="2">
        <v>0</v>
      </c>
      <c r="BL7">
        <v>916806156729</v>
      </c>
      <c r="BM7">
        <v>700499093538</v>
      </c>
      <c r="BN7" t="s">
        <v>6</v>
      </c>
      <c r="BO7" s="2">
        <v>0</v>
      </c>
      <c r="BP7">
        <v>119303029439</v>
      </c>
      <c r="BQ7">
        <v>0</v>
      </c>
      <c r="BR7" t="s">
        <v>7</v>
      </c>
      <c r="BS7" s="2">
        <v>0</v>
      </c>
      <c r="BT7">
        <v>3793604200866</v>
      </c>
      <c r="BU7">
        <v>1026002821</v>
      </c>
    </row>
    <row r="8" spans="1:73" x14ac:dyDescent="0.3">
      <c r="A8" t="s">
        <v>91</v>
      </c>
      <c r="B8">
        <v>5</v>
      </c>
      <c r="C8" s="4" t="s">
        <v>15</v>
      </c>
      <c r="D8">
        <v>10</v>
      </c>
      <c r="E8">
        <v>524288</v>
      </c>
      <c r="F8">
        <v>64</v>
      </c>
      <c r="G8">
        <v>-1</v>
      </c>
      <c r="H8" s="7">
        <f t="shared" si="6"/>
        <v>216.19407331882567</v>
      </c>
      <c r="I8">
        <f t="shared" si="7"/>
        <v>1.1009571019575954</v>
      </c>
      <c r="J8">
        <f t="shared" si="8"/>
        <v>1.2135574173635619</v>
      </c>
      <c r="L8" s="5">
        <f t="shared" si="1"/>
        <v>1595446612</v>
      </c>
      <c r="M8" s="6">
        <v>1.709133287037037</v>
      </c>
      <c r="N8" s="6">
        <v>1.5037210648148149E-2</v>
      </c>
      <c r="P8">
        <v>4855522033481</v>
      </c>
      <c r="Q8">
        <v>715903095994</v>
      </c>
      <c r="R8" t="s">
        <v>8</v>
      </c>
      <c r="S8" t="s">
        <v>96</v>
      </c>
      <c r="T8">
        <v>3782998249758</v>
      </c>
      <c r="U8">
        <v>356752319725</v>
      </c>
      <c r="V8" t="s">
        <v>94</v>
      </c>
      <c r="W8" s="1">
        <v>1.8390127314814816E-2</v>
      </c>
      <c r="X8">
        <v>356752319725</v>
      </c>
      <c r="Y8">
        <v>356752319725</v>
      </c>
      <c r="Z8" t="s">
        <v>20</v>
      </c>
      <c r="AA8" s="2">
        <v>0</v>
      </c>
      <c r="AB8">
        <v>0</v>
      </c>
      <c r="AC8">
        <v>0</v>
      </c>
      <c r="AD8" t="s">
        <v>21</v>
      </c>
      <c r="AE8" s="1">
        <v>1.6787175925925928E-2</v>
      </c>
      <c r="AF8">
        <v>356752319725</v>
      </c>
      <c r="AG8">
        <v>503321120</v>
      </c>
      <c r="AH8" t="s">
        <v>22</v>
      </c>
      <c r="AI8" s="1">
        <v>1.5321759259259257E-4</v>
      </c>
      <c r="AJ8">
        <v>503321120</v>
      </c>
      <c r="AK8">
        <v>4194348</v>
      </c>
      <c r="AL8" t="s">
        <v>23</v>
      </c>
      <c r="AM8" s="2">
        <v>0</v>
      </c>
      <c r="AN8">
        <v>0</v>
      </c>
      <c r="AO8">
        <v>0</v>
      </c>
      <c r="AP8" t="s">
        <v>24</v>
      </c>
      <c r="AQ8" s="1">
        <v>2.2967118055555558E-2</v>
      </c>
      <c r="AR8">
        <v>356920093645</v>
      </c>
      <c r="AS8">
        <v>1595446612</v>
      </c>
      <c r="AT8" t="s">
        <v>25</v>
      </c>
      <c r="AU8" s="6">
        <v>3.1487731481481475E-3</v>
      </c>
      <c r="AV8">
        <v>1595446612</v>
      </c>
      <c r="AW8">
        <v>295463356</v>
      </c>
      <c r="AX8" t="s">
        <v>26</v>
      </c>
      <c r="AY8" s="1">
        <v>5.8275462962962963E-5</v>
      </c>
      <c r="AZ8">
        <v>282896</v>
      </c>
      <c r="BA8">
        <v>31108</v>
      </c>
      <c r="BJ8" t="s">
        <v>5</v>
      </c>
      <c r="BK8" s="2">
        <v>0</v>
      </c>
      <c r="BL8">
        <v>886717463678</v>
      </c>
      <c r="BM8">
        <v>715607904706</v>
      </c>
      <c r="BN8" t="s">
        <v>6</v>
      </c>
      <c r="BO8" s="2">
        <v>0</v>
      </c>
      <c r="BP8">
        <v>157897781490</v>
      </c>
      <c r="BQ8">
        <v>0</v>
      </c>
      <c r="BR8" t="s">
        <v>7</v>
      </c>
      <c r="BS8" s="2">
        <v>0</v>
      </c>
      <c r="BT8">
        <v>3810906788313</v>
      </c>
      <c r="BU8">
        <v>295191288</v>
      </c>
    </row>
    <row r="9" spans="1:73" x14ac:dyDescent="0.3">
      <c r="A9" t="s">
        <v>91</v>
      </c>
      <c r="B9">
        <v>5</v>
      </c>
      <c r="C9" s="4" t="s">
        <v>30</v>
      </c>
      <c r="D9">
        <v>85</v>
      </c>
      <c r="E9">
        <v>-1</v>
      </c>
      <c r="F9">
        <v>1</v>
      </c>
      <c r="G9">
        <v>-1</v>
      </c>
      <c r="H9" s="7">
        <f>L$9/L9</f>
        <v>1</v>
      </c>
      <c r="I9">
        <f t="shared" ref="I9:J9" si="9">M$9/M9</f>
        <v>1</v>
      </c>
      <c r="J9">
        <f t="shared" si="9"/>
        <v>1</v>
      </c>
      <c r="L9" s="5">
        <f t="shared" si="1"/>
        <v>512260293791</v>
      </c>
      <c r="M9" s="6">
        <v>0.34394339120370371</v>
      </c>
      <c r="N9" s="6">
        <v>1.2214872685185183E-2</v>
      </c>
      <c r="P9">
        <v>790679691168</v>
      </c>
      <c r="Q9">
        <v>512633531503</v>
      </c>
      <c r="R9" t="s">
        <v>2</v>
      </c>
      <c r="S9" s="1">
        <v>0.19664037037037038</v>
      </c>
      <c r="T9">
        <v>278416996315</v>
      </c>
      <c r="U9">
        <v>512260293791</v>
      </c>
      <c r="AT9" t="s">
        <v>3</v>
      </c>
      <c r="AU9" s="6">
        <v>0.14706414351851851</v>
      </c>
      <c r="AV9">
        <v>512260293791</v>
      </c>
      <c r="AW9">
        <v>373200451</v>
      </c>
      <c r="AX9" t="s">
        <v>4</v>
      </c>
      <c r="AY9" s="1">
        <v>2.3887731481481481E-4</v>
      </c>
      <c r="AZ9">
        <v>2401062</v>
      </c>
      <c r="BA9">
        <v>37261</v>
      </c>
      <c r="BJ9" t="s">
        <v>5</v>
      </c>
      <c r="BK9" s="2">
        <v>0</v>
      </c>
      <c r="BL9">
        <v>4821894427</v>
      </c>
      <c r="BM9">
        <v>512262867233</v>
      </c>
      <c r="BN9" t="s">
        <v>6</v>
      </c>
      <c r="BO9" s="2">
        <v>0</v>
      </c>
      <c r="BP9">
        <v>14911922644</v>
      </c>
      <c r="BQ9">
        <v>0</v>
      </c>
      <c r="BR9" t="s">
        <v>7</v>
      </c>
      <c r="BS9" s="2">
        <v>0</v>
      </c>
      <c r="BT9">
        <v>770945874097</v>
      </c>
      <c r="BU9">
        <v>370664270</v>
      </c>
    </row>
    <row r="10" spans="1:73" x14ac:dyDescent="0.3">
      <c r="A10" t="s">
        <v>91</v>
      </c>
      <c r="B10">
        <v>5</v>
      </c>
      <c r="C10" s="4" t="s">
        <v>30</v>
      </c>
      <c r="D10">
        <v>10</v>
      </c>
      <c r="E10">
        <v>524288</v>
      </c>
      <c r="F10">
        <v>1</v>
      </c>
      <c r="G10">
        <v>-1</v>
      </c>
      <c r="H10" s="7">
        <f t="shared" ref="H10:H12" si="10">L$9/L10</f>
        <v>4.5677795834539339</v>
      </c>
      <c r="I10">
        <f t="shared" ref="I10:I12" si="11">M$9/M10</f>
        <v>1.463065685582003</v>
      </c>
      <c r="J10">
        <f t="shared" ref="J10:J12" si="12">N$9/N10</f>
        <v>0.68608470833281854</v>
      </c>
      <c r="L10" s="5">
        <f t="shared" si="1"/>
        <v>112146456376</v>
      </c>
      <c r="M10" s="6">
        <v>0.23508403935185185</v>
      </c>
      <c r="N10" s="6">
        <v>1.7803738425925926E-2</v>
      </c>
      <c r="P10">
        <v>1418128138977</v>
      </c>
      <c r="Q10">
        <v>626239971889</v>
      </c>
      <c r="R10" t="s">
        <v>8</v>
      </c>
      <c r="S10" s="1">
        <v>0.12637567129629629</v>
      </c>
      <c r="T10">
        <v>278416996315</v>
      </c>
      <c r="U10">
        <v>513769545387</v>
      </c>
      <c r="Z10" t="s">
        <v>9</v>
      </c>
      <c r="AA10" s="2">
        <v>0</v>
      </c>
      <c r="AB10">
        <v>0</v>
      </c>
      <c r="AC10">
        <v>0</v>
      </c>
      <c r="AD10" t="s">
        <v>10</v>
      </c>
      <c r="AE10" s="1">
        <v>2.3480740740740743E-2</v>
      </c>
      <c r="AF10">
        <v>513769545387</v>
      </c>
      <c r="AG10">
        <v>15344472</v>
      </c>
      <c r="AH10" t="s">
        <v>4</v>
      </c>
      <c r="AI10" s="1">
        <v>2.9780092592592596E-5</v>
      </c>
      <c r="AJ10">
        <v>15344472</v>
      </c>
      <c r="AK10">
        <v>65580</v>
      </c>
      <c r="AL10" t="s">
        <v>11</v>
      </c>
      <c r="AM10" s="2">
        <v>0</v>
      </c>
      <c r="AN10">
        <v>0</v>
      </c>
      <c r="AO10">
        <v>0</v>
      </c>
      <c r="AP10" t="s">
        <v>12</v>
      </c>
      <c r="AQ10" s="1">
        <v>5.6152361111111111E-2</v>
      </c>
      <c r="AR10">
        <v>513774660627</v>
      </c>
      <c r="AS10">
        <v>112146456376</v>
      </c>
      <c r="AT10" t="s">
        <v>13</v>
      </c>
      <c r="AU10" s="6">
        <v>2.3617430555555555E-2</v>
      </c>
      <c r="AV10">
        <v>112146456376</v>
      </c>
      <c r="AW10">
        <v>303676045</v>
      </c>
      <c r="AX10" t="s">
        <v>14</v>
      </c>
      <c r="AY10" s="1">
        <v>5.3217592592592586E-5</v>
      </c>
      <c r="AZ10">
        <v>282880</v>
      </c>
      <c r="BA10">
        <v>31109</v>
      </c>
      <c r="BB10" t="s">
        <v>31</v>
      </c>
      <c r="BC10" s="1">
        <v>5.3748263888888891E-3</v>
      </c>
      <c r="BD10">
        <v>4852920</v>
      </c>
      <c r="BE10">
        <v>4852920</v>
      </c>
      <c r="BF10" t="s">
        <v>32</v>
      </c>
      <c r="BG10" s="2">
        <v>0</v>
      </c>
      <c r="BH10">
        <v>0</v>
      </c>
      <c r="BI10">
        <v>0</v>
      </c>
      <c r="BJ10" t="s">
        <v>5</v>
      </c>
      <c r="BK10" s="2">
        <v>0</v>
      </c>
      <c r="BL10">
        <v>825558890720</v>
      </c>
      <c r="BM10">
        <v>625936567895</v>
      </c>
      <c r="BN10" t="s">
        <v>6</v>
      </c>
      <c r="BO10" s="2">
        <v>0</v>
      </c>
      <c r="BP10">
        <v>100133151055</v>
      </c>
      <c r="BQ10">
        <v>0</v>
      </c>
      <c r="BR10" t="s">
        <v>7</v>
      </c>
      <c r="BS10" s="2">
        <v>0</v>
      </c>
      <c r="BT10">
        <v>492436097202</v>
      </c>
      <c r="BU10">
        <v>303403994</v>
      </c>
    </row>
    <row r="11" spans="1:73" x14ac:dyDescent="0.3">
      <c r="A11" t="s">
        <v>91</v>
      </c>
      <c r="B11">
        <v>5</v>
      </c>
      <c r="C11" s="4" t="s">
        <v>30</v>
      </c>
      <c r="D11">
        <v>10</v>
      </c>
      <c r="E11">
        <v>524288</v>
      </c>
      <c r="F11">
        <v>1</v>
      </c>
      <c r="G11">
        <v>64</v>
      </c>
      <c r="H11" s="7">
        <f t="shared" si="10"/>
        <v>26.782709631839793</v>
      </c>
      <c r="I11">
        <f t="shared" si="11"/>
        <v>1.803686495252963</v>
      </c>
      <c r="J11">
        <f t="shared" si="12"/>
        <v>1.0668366949811319</v>
      </c>
      <c r="L11" s="5">
        <f t="shared" si="1"/>
        <v>19126529796</v>
      </c>
      <c r="M11" s="6">
        <v>0.19068912037037036</v>
      </c>
      <c r="N11" s="6">
        <v>1.1449618055555555E-2</v>
      </c>
      <c r="P11">
        <v>1326719455877</v>
      </c>
      <c r="Q11">
        <v>534460765615</v>
      </c>
      <c r="R11" t="s">
        <v>8</v>
      </c>
      <c r="S11" s="1">
        <v>0.12322991898148149</v>
      </c>
      <c r="T11">
        <v>278416996315</v>
      </c>
      <c r="U11">
        <v>513769545387</v>
      </c>
      <c r="Z11" t="s">
        <v>9</v>
      </c>
      <c r="AA11" s="2">
        <v>0</v>
      </c>
      <c r="AB11">
        <v>0</v>
      </c>
      <c r="AC11">
        <v>0</v>
      </c>
      <c r="AD11" t="s">
        <v>10</v>
      </c>
      <c r="AE11" s="1">
        <v>2.2255613425925923E-2</v>
      </c>
      <c r="AF11">
        <v>513769545387</v>
      </c>
      <c r="AG11">
        <v>981933186</v>
      </c>
      <c r="AH11" t="s">
        <v>4</v>
      </c>
      <c r="AI11" s="1">
        <v>1.0623842592592593E-4</v>
      </c>
      <c r="AJ11">
        <v>981933186</v>
      </c>
      <c r="AK11">
        <v>4196301</v>
      </c>
      <c r="AL11" t="s">
        <v>11</v>
      </c>
      <c r="AM11" s="2">
        <v>0</v>
      </c>
      <c r="AN11">
        <v>0</v>
      </c>
      <c r="AO11">
        <v>0</v>
      </c>
      <c r="AP11" t="s">
        <v>12</v>
      </c>
      <c r="AQ11" s="1">
        <v>3.4200844907407407E-2</v>
      </c>
      <c r="AR11">
        <v>514096856865</v>
      </c>
      <c r="AS11">
        <v>19126529796</v>
      </c>
      <c r="AT11" t="s">
        <v>13</v>
      </c>
      <c r="AU11" s="6">
        <v>6.9610416666666666E-3</v>
      </c>
      <c r="AV11">
        <v>19126529796</v>
      </c>
      <c r="AW11">
        <v>251218361</v>
      </c>
      <c r="AX11" t="s">
        <v>14</v>
      </c>
      <c r="AY11" s="1">
        <v>8.0960648148148146E-5</v>
      </c>
      <c r="AZ11">
        <v>282850</v>
      </c>
      <c r="BA11">
        <v>31106</v>
      </c>
      <c r="BB11" t="s">
        <v>31</v>
      </c>
      <c r="BC11" s="1">
        <v>3.8545138888888887E-3</v>
      </c>
      <c r="BD11">
        <v>327311478</v>
      </c>
      <c r="BE11">
        <v>327311478</v>
      </c>
      <c r="BF11" t="s">
        <v>32</v>
      </c>
      <c r="BG11" s="2">
        <v>0</v>
      </c>
      <c r="BH11">
        <v>0</v>
      </c>
      <c r="BI11">
        <v>0</v>
      </c>
      <c r="BJ11" t="s">
        <v>5</v>
      </c>
      <c r="BK11" s="2">
        <v>0</v>
      </c>
      <c r="BL11">
        <v>813629217870</v>
      </c>
      <c r="BM11">
        <v>534209819278</v>
      </c>
      <c r="BN11" t="s">
        <v>6</v>
      </c>
      <c r="BO11" s="2">
        <v>0</v>
      </c>
      <c r="BP11">
        <v>123861896343</v>
      </c>
      <c r="BQ11">
        <v>0</v>
      </c>
      <c r="BR11" t="s">
        <v>7</v>
      </c>
      <c r="BS11" s="2">
        <v>0</v>
      </c>
      <c r="BT11">
        <v>389228341664</v>
      </c>
      <c r="BU11">
        <v>250946337</v>
      </c>
    </row>
    <row r="12" spans="1:73" x14ac:dyDescent="0.3">
      <c r="A12" t="s">
        <v>91</v>
      </c>
      <c r="B12">
        <v>5</v>
      </c>
      <c r="C12" s="4" t="s">
        <v>30</v>
      </c>
      <c r="D12">
        <v>10</v>
      </c>
      <c r="E12">
        <v>524288</v>
      </c>
      <c r="F12">
        <v>64</v>
      </c>
      <c r="G12">
        <v>-1</v>
      </c>
      <c r="H12" s="7">
        <f t="shared" si="10"/>
        <v>112.64134677059641</v>
      </c>
      <c r="I12">
        <f t="shared" si="11"/>
        <v>1.8369932409459957</v>
      </c>
      <c r="J12">
        <f t="shared" si="12"/>
        <v>0.80779578637172522</v>
      </c>
      <c r="L12" s="5">
        <f t="shared" si="1"/>
        <v>4547711018</v>
      </c>
      <c r="M12" s="6">
        <v>0.18723171296296295</v>
      </c>
      <c r="N12" s="6">
        <v>1.5121238425925927E-2</v>
      </c>
      <c r="P12">
        <v>1340471430175</v>
      </c>
      <c r="Q12">
        <v>533934283308</v>
      </c>
      <c r="R12" t="s">
        <v>8</v>
      </c>
      <c r="S12" s="1">
        <v>0.11806859953703704</v>
      </c>
      <c r="T12">
        <v>278416996315</v>
      </c>
      <c r="U12">
        <v>528100539045</v>
      </c>
      <c r="Z12" t="s">
        <v>9</v>
      </c>
      <c r="AA12" s="2">
        <v>0</v>
      </c>
      <c r="AB12">
        <v>0</v>
      </c>
      <c r="AC12">
        <v>0</v>
      </c>
      <c r="AD12" t="s">
        <v>10</v>
      </c>
      <c r="AE12" s="1">
        <v>2.6609895833333331E-2</v>
      </c>
      <c r="AF12">
        <v>528100539045</v>
      </c>
      <c r="AG12">
        <v>659432280</v>
      </c>
      <c r="AH12" t="s">
        <v>4</v>
      </c>
      <c r="AI12" s="1">
        <v>1.6677083333333333E-4</v>
      </c>
      <c r="AJ12">
        <v>659432280</v>
      </c>
      <c r="AK12">
        <v>4194348</v>
      </c>
      <c r="AL12" t="s">
        <v>11</v>
      </c>
      <c r="AM12" s="2">
        <v>0</v>
      </c>
      <c r="AN12">
        <v>0</v>
      </c>
      <c r="AO12">
        <v>0</v>
      </c>
      <c r="AP12" t="s">
        <v>12</v>
      </c>
      <c r="AQ12" s="1">
        <v>3.3443425925925925E-2</v>
      </c>
      <c r="AR12">
        <v>528427698189</v>
      </c>
      <c r="AS12">
        <v>4547711018</v>
      </c>
      <c r="AT12" t="s">
        <v>13</v>
      </c>
      <c r="AU12" s="6">
        <v>4.0232986111111112E-3</v>
      </c>
      <c r="AV12">
        <v>4547711018</v>
      </c>
      <c r="AW12">
        <v>303605060</v>
      </c>
      <c r="AX12" t="s">
        <v>14</v>
      </c>
      <c r="AY12" s="1">
        <v>8.8703703703703701E-5</v>
      </c>
      <c r="AZ12">
        <v>282880</v>
      </c>
      <c r="BA12">
        <v>31109</v>
      </c>
      <c r="BB12" t="s">
        <v>31</v>
      </c>
      <c r="BC12" s="1">
        <v>4.8310069444444442E-3</v>
      </c>
      <c r="BD12">
        <v>318770448</v>
      </c>
      <c r="BE12">
        <v>318770448</v>
      </c>
      <c r="BF12" t="s">
        <v>32</v>
      </c>
      <c r="BG12" s="2">
        <v>0</v>
      </c>
      <c r="BH12">
        <v>0</v>
      </c>
      <c r="BI12">
        <v>0</v>
      </c>
      <c r="BJ12" t="s">
        <v>5</v>
      </c>
      <c r="BK12" s="2">
        <v>0</v>
      </c>
      <c r="BL12">
        <v>928286368201</v>
      </c>
      <c r="BM12">
        <v>533630950299</v>
      </c>
      <c r="BN12" t="s">
        <v>6</v>
      </c>
      <c r="BO12" s="2">
        <v>0</v>
      </c>
      <c r="BP12">
        <v>112595334168</v>
      </c>
      <c r="BQ12">
        <v>0</v>
      </c>
      <c r="BR12" t="s">
        <v>7</v>
      </c>
      <c r="BS12" s="2">
        <v>0</v>
      </c>
      <c r="BT12">
        <v>299589727806</v>
      </c>
      <c r="BU12">
        <v>303333009</v>
      </c>
    </row>
    <row r="13" spans="1:73" x14ac:dyDescent="0.3">
      <c r="A13" t="s">
        <v>91</v>
      </c>
      <c r="B13">
        <v>5</v>
      </c>
      <c r="C13" s="4" t="s">
        <v>33</v>
      </c>
      <c r="D13">
        <v>85</v>
      </c>
      <c r="E13">
        <v>-1</v>
      </c>
      <c r="F13">
        <v>1</v>
      </c>
      <c r="G13">
        <v>-1</v>
      </c>
      <c r="H13" s="7">
        <f>L$13/L13</f>
        <v>1</v>
      </c>
      <c r="I13">
        <f t="shared" ref="I13:J13" si="13">M$13/M13</f>
        <v>1</v>
      </c>
      <c r="J13">
        <f t="shared" si="13"/>
        <v>1</v>
      </c>
      <c r="L13" s="5">
        <f t="shared" si="1"/>
        <v>283031072432</v>
      </c>
      <c r="M13" s="6">
        <v>0.19894936342592592</v>
      </c>
      <c r="N13" s="6">
        <v>6.928252314814815E-3</v>
      </c>
      <c r="P13">
        <v>497357230893</v>
      </c>
      <c r="Q13">
        <v>283036794841</v>
      </c>
      <c r="R13" t="s">
        <v>2</v>
      </c>
      <c r="S13" s="1">
        <v>0.11986202546296297</v>
      </c>
      <c r="T13">
        <v>214323765742</v>
      </c>
      <c r="U13">
        <v>283031072432</v>
      </c>
      <c r="AT13" t="s">
        <v>3</v>
      </c>
      <c r="AU13" s="6">
        <v>7.8841921296296302E-2</v>
      </c>
      <c r="AV13">
        <v>283031072432</v>
      </c>
      <c r="AW13">
        <v>5685251</v>
      </c>
      <c r="AX13" t="s">
        <v>4</v>
      </c>
      <c r="AY13" s="1">
        <v>2.4541666666666668E-4</v>
      </c>
      <c r="AZ13">
        <v>2392719</v>
      </c>
      <c r="BA13">
        <v>37158</v>
      </c>
      <c r="BJ13" t="s">
        <v>5</v>
      </c>
      <c r="BK13" s="2">
        <v>0</v>
      </c>
      <c r="BL13">
        <v>2445288834</v>
      </c>
      <c r="BM13">
        <v>283033637531</v>
      </c>
      <c r="BN13" t="s">
        <v>6</v>
      </c>
      <c r="BO13" s="2">
        <v>0</v>
      </c>
      <c r="BP13">
        <v>5147085114</v>
      </c>
      <c r="BQ13">
        <v>0</v>
      </c>
      <c r="BR13" t="s">
        <v>7</v>
      </c>
      <c r="BS13" s="2">
        <v>0</v>
      </c>
      <c r="BT13">
        <v>489764856945</v>
      </c>
      <c r="BU13">
        <v>3157310</v>
      </c>
    </row>
    <row r="14" spans="1:73" x14ac:dyDescent="0.3">
      <c r="A14" t="s">
        <v>91</v>
      </c>
      <c r="B14">
        <v>5</v>
      </c>
      <c r="C14" s="4" t="s">
        <v>33</v>
      </c>
      <c r="D14">
        <v>10</v>
      </c>
      <c r="E14">
        <v>524288</v>
      </c>
      <c r="F14">
        <v>1</v>
      </c>
      <c r="G14">
        <v>-1</v>
      </c>
      <c r="H14" s="7">
        <f t="shared" ref="H14:H16" si="14">L$13/L14</f>
        <v>812.47627569795986</v>
      </c>
      <c r="I14">
        <f t="shared" ref="I14:I16" si="15">M$13/M14</f>
        <v>1.6980987154524072</v>
      </c>
      <c r="J14">
        <f t="shared" ref="J14:J16" si="16">N$13/N14</f>
        <v>1.2421092166175924</v>
      </c>
      <c r="L14" s="5">
        <f t="shared" si="1"/>
        <v>348356107</v>
      </c>
      <c r="M14" s="6">
        <v>0.11716006944444445</v>
      </c>
      <c r="N14" s="6">
        <v>5.5778125000000003E-3</v>
      </c>
      <c r="P14">
        <v>782558539513</v>
      </c>
      <c r="Q14">
        <v>284298285029</v>
      </c>
      <c r="R14" t="s">
        <v>8</v>
      </c>
      <c r="S14" s="1">
        <v>8.1517627314814808E-2</v>
      </c>
      <c r="T14">
        <v>214323765742</v>
      </c>
      <c r="U14">
        <v>283933952376</v>
      </c>
      <c r="Z14" t="s">
        <v>9</v>
      </c>
      <c r="AA14" s="2">
        <v>0</v>
      </c>
      <c r="AB14">
        <v>0</v>
      </c>
      <c r="AC14">
        <v>0</v>
      </c>
      <c r="AD14" t="s">
        <v>10</v>
      </c>
      <c r="AE14" s="1">
        <v>1.2169178240740741E-2</v>
      </c>
      <c r="AF14">
        <v>283933952376</v>
      </c>
      <c r="AG14">
        <v>9180990</v>
      </c>
      <c r="AH14" t="s">
        <v>4</v>
      </c>
      <c r="AI14" s="1">
        <v>3.6793981481481481E-5</v>
      </c>
      <c r="AJ14">
        <v>9180990</v>
      </c>
      <c r="AK14">
        <v>65580</v>
      </c>
      <c r="AL14" t="s">
        <v>11</v>
      </c>
      <c r="AM14" s="2">
        <v>0</v>
      </c>
      <c r="AN14">
        <v>0</v>
      </c>
      <c r="AO14">
        <v>0</v>
      </c>
      <c r="AP14" t="s">
        <v>12</v>
      </c>
      <c r="AQ14" s="1">
        <v>1.7194282407407408E-2</v>
      </c>
      <c r="AR14">
        <v>283938542976</v>
      </c>
      <c r="AS14">
        <v>348356107</v>
      </c>
      <c r="AT14" t="s">
        <v>13</v>
      </c>
      <c r="AU14" s="6">
        <v>2.4720370370370369E-3</v>
      </c>
      <c r="AV14">
        <v>348356107</v>
      </c>
      <c r="AW14">
        <v>2239529</v>
      </c>
      <c r="AX14" t="s">
        <v>14</v>
      </c>
      <c r="AY14" s="1">
        <v>3.5717592592592595E-5</v>
      </c>
      <c r="AZ14">
        <v>281882</v>
      </c>
      <c r="BA14">
        <v>31007</v>
      </c>
      <c r="BB14" t="s">
        <v>31</v>
      </c>
      <c r="BC14" s="1">
        <v>3.7344328703703702E-3</v>
      </c>
      <c r="BD14">
        <v>4459440</v>
      </c>
      <c r="BE14">
        <v>4459440</v>
      </c>
      <c r="BF14" t="s">
        <v>32</v>
      </c>
      <c r="BG14" s="2">
        <v>0</v>
      </c>
      <c r="BH14">
        <v>0</v>
      </c>
      <c r="BI14">
        <v>0</v>
      </c>
      <c r="BJ14" t="s">
        <v>5</v>
      </c>
      <c r="BK14" s="2">
        <v>0</v>
      </c>
      <c r="BL14">
        <v>514475832002</v>
      </c>
      <c r="BM14">
        <v>284296316655</v>
      </c>
      <c r="BN14" t="s">
        <v>6</v>
      </c>
      <c r="BO14" s="2">
        <v>0</v>
      </c>
      <c r="BP14">
        <v>27627892056</v>
      </c>
      <c r="BQ14">
        <v>0</v>
      </c>
      <c r="BR14" t="s">
        <v>7</v>
      </c>
      <c r="BS14" s="2">
        <v>0</v>
      </c>
      <c r="BT14">
        <v>240454815455</v>
      </c>
      <c r="BU14">
        <v>1968374</v>
      </c>
    </row>
    <row r="15" spans="1:73" x14ac:dyDescent="0.3">
      <c r="A15" t="s">
        <v>91</v>
      </c>
      <c r="B15">
        <v>5</v>
      </c>
      <c r="C15" s="4" t="s">
        <v>33</v>
      </c>
      <c r="D15">
        <v>10</v>
      </c>
      <c r="E15">
        <v>524288</v>
      </c>
      <c r="F15">
        <v>1</v>
      </c>
      <c r="G15">
        <v>64</v>
      </c>
      <c r="H15" s="7">
        <f t="shared" si="14"/>
        <v>976.23740116220131</v>
      </c>
      <c r="I15">
        <f t="shared" si="15"/>
        <v>1.3134756759928916</v>
      </c>
      <c r="J15">
        <f t="shared" si="16"/>
        <v>0.98059133523029773</v>
      </c>
      <c r="L15" s="5">
        <f t="shared" si="1"/>
        <v>289920333</v>
      </c>
      <c r="M15" s="6">
        <v>0.15146787037037038</v>
      </c>
      <c r="N15" s="6">
        <v>7.0653819444444444E-3</v>
      </c>
      <c r="P15">
        <v>783648444177</v>
      </c>
      <c r="Q15">
        <v>285103169922</v>
      </c>
      <c r="R15" t="s">
        <v>8</v>
      </c>
      <c r="S15" s="1">
        <v>8.3223773148148147E-2</v>
      </c>
      <c r="T15">
        <v>214323765742</v>
      </c>
      <c r="U15">
        <v>283933952376</v>
      </c>
      <c r="Z15" t="s">
        <v>9</v>
      </c>
      <c r="AA15" s="2">
        <v>0</v>
      </c>
      <c r="AB15">
        <v>0</v>
      </c>
      <c r="AC15">
        <v>0</v>
      </c>
      <c r="AD15" t="s">
        <v>10</v>
      </c>
      <c r="AE15" s="1">
        <v>1.347534722222222E-2</v>
      </c>
      <c r="AF15">
        <v>283933952376</v>
      </c>
      <c r="AG15">
        <v>587481930</v>
      </c>
      <c r="AH15" t="s">
        <v>4</v>
      </c>
      <c r="AI15" s="1">
        <v>1.2399305555555555E-4</v>
      </c>
      <c r="AJ15">
        <v>587481930</v>
      </c>
      <c r="AK15">
        <v>4196301</v>
      </c>
      <c r="AL15" t="s">
        <v>11</v>
      </c>
      <c r="AM15" s="2">
        <v>0</v>
      </c>
      <c r="AN15">
        <v>0</v>
      </c>
      <c r="AO15">
        <v>0</v>
      </c>
      <c r="AP15" t="s">
        <v>12</v>
      </c>
      <c r="AQ15" s="1">
        <v>4.7954108796296295E-2</v>
      </c>
      <c r="AR15">
        <v>284227693446</v>
      </c>
      <c r="AS15">
        <v>289920333</v>
      </c>
      <c r="AT15" t="s">
        <v>13</v>
      </c>
      <c r="AU15" s="6">
        <v>2.930150462962963E-3</v>
      </c>
      <c r="AV15">
        <v>289920333</v>
      </c>
      <c r="AW15">
        <v>2239507</v>
      </c>
      <c r="AX15" t="s">
        <v>14</v>
      </c>
      <c r="AY15" s="1">
        <v>4.400462962962963E-5</v>
      </c>
      <c r="AZ15">
        <v>281882</v>
      </c>
      <c r="BA15">
        <v>31007</v>
      </c>
      <c r="BB15" t="s">
        <v>31</v>
      </c>
      <c r="BC15" s="1">
        <v>3.7164930555555558E-3</v>
      </c>
      <c r="BD15">
        <v>285348468</v>
      </c>
      <c r="BE15">
        <v>285348468</v>
      </c>
      <c r="BF15" t="s">
        <v>32</v>
      </c>
      <c r="BG15" s="2">
        <v>0</v>
      </c>
      <c r="BH15">
        <v>0</v>
      </c>
      <c r="BI15">
        <v>0</v>
      </c>
      <c r="BJ15" t="s">
        <v>5</v>
      </c>
      <c r="BK15" s="2">
        <v>0</v>
      </c>
      <c r="BL15">
        <v>422723329762</v>
      </c>
      <c r="BM15">
        <v>285101201570</v>
      </c>
      <c r="BN15" t="s">
        <v>6</v>
      </c>
      <c r="BO15" s="2">
        <v>0</v>
      </c>
      <c r="BP15">
        <v>97074617430</v>
      </c>
      <c r="BQ15">
        <v>0</v>
      </c>
      <c r="BR15" t="s">
        <v>7</v>
      </c>
      <c r="BS15" s="2">
        <v>0</v>
      </c>
      <c r="BT15">
        <v>263850496985</v>
      </c>
      <c r="BU15">
        <v>1968352</v>
      </c>
    </row>
    <row r="16" spans="1:73" x14ac:dyDescent="0.3">
      <c r="A16" t="s">
        <v>91</v>
      </c>
      <c r="B16">
        <v>5</v>
      </c>
      <c r="C16" s="4" t="s">
        <v>33</v>
      </c>
      <c r="D16">
        <v>10</v>
      </c>
      <c r="E16">
        <v>524288</v>
      </c>
      <c r="F16">
        <v>64</v>
      </c>
      <c r="G16">
        <v>-1</v>
      </c>
      <c r="H16" s="7">
        <f t="shared" si="14"/>
        <v>13052.674415291702</v>
      </c>
      <c r="I16">
        <f t="shared" si="15"/>
        <v>1.4101612151920999</v>
      </c>
      <c r="J16">
        <f t="shared" si="16"/>
        <v>0.53643225649771087</v>
      </c>
      <c r="L16" s="5">
        <f t="shared" si="1"/>
        <v>21683761</v>
      </c>
      <c r="M16" s="6">
        <v>0.14108270833333333</v>
      </c>
      <c r="N16" s="6">
        <v>1.2915428240740739E-2</v>
      </c>
      <c r="P16">
        <v>800538577955</v>
      </c>
      <c r="Q16">
        <v>293416079011</v>
      </c>
      <c r="R16" t="s">
        <v>8</v>
      </c>
      <c r="S16" s="1">
        <v>9.2208807870370377E-2</v>
      </c>
      <c r="T16">
        <v>214323765742</v>
      </c>
      <c r="U16">
        <v>292511311844</v>
      </c>
      <c r="Z16" t="s">
        <v>9</v>
      </c>
      <c r="AA16" s="2">
        <v>0</v>
      </c>
      <c r="AB16">
        <v>0</v>
      </c>
      <c r="AC16">
        <v>0</v>
      </c>
      <c r="AD16" t="s">
        <v>10</v>
      </c>
      <c r="AE16" s="1">
        <v>1.7348518518518517E-2</v>
      </c>
      <c r="AF16">
        <v>292511311844</v>
      </c>
      <c r="AG16">
        <v>587208510</v>
      </c>
      <c r="AH16" t="s">
        <v>4</v>
      </c>
      <c r="AI16" s="1">
        <v>9.3923611111111126E-5</v>
      </c>
      <c r="AJ16">
        <v>587208510</v>
      </c>
      <c r="AK16">
        <v>4194348</v>
      </c>
      <c r="AL16" t="s">
        <v>11</v>
      </c>
      <c r="AM16" s="2">
        <v>0</v>
      </c>
      <c r="AN16">
        <v>0</v>
      </c>
      <c r="AO16">
        <v>0</v>
      </c>
      <c r="AP16" t="s">
        <v>12</v>
      </c>
      <c r="AQ16" s="1">
        <v>2.484363425925926E-2</v>
      </c>
      <c r="AR16">
        <v>292804916204</v>
      </c>
      <c r="AS16">
        <v>21683761</v>
      </c>
      <c r="AT16" t="s">
        <v>13</v>
      </c>
      <c r="AU16" s="6">
        <v>2.9538310185185188E-3</v>
      </c>
      <c r="AV16">
        <v>21683761</v>
      </c>
      <c r="AW16">
        <v>2239529</v>
      </c>
      <c r="AX16" t="s">
        <v>14</v>
      </c>
      <c r="AY16" s="1">
        <v>8.6342592592592599E-5</v>
      </c>
      <c r="AZ16">
        <v>281882</v>
      </c>
      <c r="BA16">
        <v>31007</v>
      </c>
      <c r="BB16" t="s">
        <v>31</v>
      </c>
      <c r="BC16" s="1">
        <v>3.5476504629629625E-3</v>
      </c>
      <c r="BD16">
        <v>289410012</v>
      </c>
      <c r="BE16">
        <v>289410012</v>
      </c>
      <c r="BF16" t="s">
        <v>32</v>
      </c>
      <c r="BG16" s="2">
        <v>0</v>
      </c>
      <c r="BH16">
        <v>0</v>
      </c>
      <c r="BI16">
        <v>0</v>
      </c>
      <c r="BJ16" t="s">
        <v>5</v>
      </c>
      <c r="BK16" s="2">
        <v>0</v>
      </c>
      <c r="BL16">
        <v>517986808027</v>
      </c>
      <c r="BM16">
        <v>293414110637</v>
      </c>
      <c r="BN16" t="s">
        <v>6</v>
      </c>
      <c r="BO16" s="2">
        <v>0</v>
      </c>
      <c r="BP16">
        <v>39981466632</v>
      </c>
      <c r="BQ16">
        <v>0</v>
      </c>
      <c r="BR16" t="s">
        <v>7</v>
      </c>
      <c r="BS16" s="2">
        <v>0</v>
      </c>
      <c r="BT16">
        <v>242570303296</v>
      </c>
      <c r="BU16">
        <v>1968374</v>
      </c>
    </row>
    <row r="17" spans="1:73" x14ac:dyDescent="0.3">
      <c r="A17" t="s">
        <v>91</v>
      </c>
      <c r="B17">
        <v>5</v>
      </c>
      <c r="C17" s="4" t="s">
        <v>34</v>
      </c>
      <c r="D17">
        <v>85</v>
      </c>
      <c r="E17">
        <v>-1</v>
      </c>
      <c r="F17">
        <v>1</v>
      </c>
      <c r="G17">
        <v>-1</v>
      </c>
      <c r="H17" s="7">
        <f>L$17/L17</f>
        <v>1</v>
      </c>
      <c r="I17">
        <f t="shared" ref="I17:J17" si="17">M$17/M17</f>
        <v>1</v>
      </c>
      <c r="J17">
        <f t="shared" si="17"/>
        <v>1</v>
      </c>
      <c r="L17" s="5">
        <f t="shared" si="1"/>
        <v>1460920948507</v>
      </c>
      <c r="M17" s="6">
        <v>1.1255764583333334</v>
      </c>
      <c r="N17" s="6">
        <v>2.1039884259259262E-2</v>
      </c>
      <c r="P17">
        <v>2398653813247</v>
      </c>
      <c r="Q17">
        <v>1461057193081</v>
      </c>
      <c r="R17" t="s">
        <v>2</v>
      </c>
      <c r="S17" s="1">
        <v>0.74823011574074083</v>
      </c>
      <c r="T17">
        <v>937730461363</v>
      </c>
      <c r="U17">
        <v>1460920948507</v>
      </c>
      <c r="AT17" t="s">
        <v>3</v>
      </c>
      <c r="AU17" s="6">
        <v>0.37707366898148148</v>
      </c>
      <c r="AV17">
        <v>1460920948507</v>
      </c>
      <c r="AW17">
        <v>136207270</v>
      </c>
      <c r="AX17" t="s">
        <v>4</v>
      </c>
      <c r="AY17" s="1">
        <v>2.7267361111111112E-4</v>
      </c>
      <c r="AZ17">
        <v>2403377</v>
      </c>
      <c r="BA17">
        <v>37304</v>
      </c>
      <c r="BJ17" t="s">
        <v>5</v>
      </c>
      <c r="BK17" s="2">
        <v>0</v>
      </c>
      <c r="BL17">
        <v>10320667683</v>
      </c>
      <c r="BM17">
        <v>1460923524264</v>
      </c>
      <c r="BN17" t="s">
        <v>6</v>
      </c>
      <c r="BO17" s="2">
        <v>0</v>
      </c>
      <c r="BP17">
        <v>12608345740</v>
      </c>
      <c r="BQ17">
        <v>0</v>
      </c>
      <c r="BR17" t="s">
        <v>7</v>
      </c>
      <c r="BS17" s="2">
        <v>0</v>
      </c>
      <c r="BT17">
        <v>2375724799824</v>
      </c>
      <c r="BU17">
        <v>133668817</v>
      </c>
    </row>
    <row r="18" spans="1:73" x14ac:dyDescent="0.3">
      <c r="A18" t="s">
        <v>91</v>
      </c>
      <c r="B18">
        <v>5</v>
      </c>
      <c r="C18" s="4" t="s">
        <v>34</v>
      </c>
      <c r="D18">
        <v>15</v>
      </c>
      <c r="E18">
        <v>524288</v>
      </c>
      <c r="F18">
        <v>1</v>
      </c>
      <c r="G18">
        <v>-1</v>
      </c>
      <c r="H18" s="7">
        <f t="shared" ref="H18:H20" si="18">L$17/L18</f>
        <v>39.349611225531916</v>
      </c>
      <c r="I18">
        <f t="shared" ref="I18:I20" si="19">M$17/M18</f>
        <v>1.7123724163352096</v>
      </c>
      <c r="J18">
        <f t="shared" ref="J18:J20" si="20">N$17/N18</f>
        <v>1.3706010572165093</v>
      </c>
      <c r="L18" s="5">
        <f t="shared" si="1"/>
        <v>37126693327</v>
      </c>
      <c r="M18" s="6">
        <v>0.65731989583333339</v>
      </c>
      <c r="N18" s="6">
        <v>1.5350844907407409E-2</v>
      </c>
      <c r="P18">
        <v>3903902151278</v>
      </c>
      <c r="Q18">
        <v>1501797204542</v>
      </c>
      <c r="R18" t="s">
        <v>8</v>
      </c>
      <c r="S18" s="1">
        <v>0.47673300925925927</v>
      </c>
      <c r="T18">
        <v>937730461363</v>
      </c>
      <c r="U18">
        <v>1464496973447</v>
      </c>
      <c r="Z18" t="s">
        <v>9</v>
      </c>
      <c r="AA18" s="2">
        <v>0</v>
      </c>
      <c r="AB18">
        <v>0</v>
      </c>
      <c r="AC18">
        <v>0</v>
      </c>
      <c r="AD18" t="s">
        <v>10</v>
      </c>
      <c r="AE18" s="1">
        <v>6.4962418981481487E-2</v>
      </c>
      <c r="AF18">
        <v>1464496973447</v>
      </c>
      <c r="AG18">
        <v>30492220</v>
      </c>
      <c r="AH18" t="s">
        <v>4</v>
      </c>
      <c r="AI18" s="1">
        <v>4.0416666666666669E-5</v>
      </c>
      <c r="AJ18">
        <v>30492220</v>
      </c>
      <c r="AK18">
        <v>65580</v>
      </c>
      <c r="AL18" t="s">
        <v>11</v>
      </c>
      <c r="AM18" s="2">
        <v>0</v>
      </c>
      <c r="AN18">
        <v>0</v>
      </c>
      <c r="AO18">
        <v>0</v>
      </c>
      <c r="AP18" t="s">
        <v>12</v>
      </c>
      <c r="AQ18" s="1">
        <v>9.248873842592592E-2</v>
      </c>
      <c r="AR18">
        <v>1464507138347</v>
      </c>
      <c r="AS18">
        <v>37126693327</v>
      </c>
      <c r="AT18" t="s">
        <v>13</v>
      </c>
      <c r="AU18" s="6">
        <v>1.4039143518518517E-2</v>
      </c>
      <c r="AV18">
        <v>37126693327</v>
      </c>
      <c r="AW18">
        <v>132980245</v>
      </c>
      <c r="AX18" t="s">
        <v>14</v>
      </c>
      <c r="AY18" s="1">
        <v>8.8842592592592605E-5</v>
      </c>
      <c r="AZ18">
        <v>424414</v>
      </c>
      <c r="BA18">
        <v>31563</v>
      </c>
      <c r="BB18" t="s">
        <v>31</v>
      </c>
      <c r="BC18" s="1">
        <v>8.9673148148148151E-3</v>
      </c>
      <c r="BD18">
        <v>9968160</v>
      </c>
      <c r="BE18">
        <v>9968160</v>
      </c>
      <c r="BF18" t="s">
        <v>32</v>
      </c>
      <c r="BG18" s="2">
        <v>0</v>
      </c>
      <c r="BH18">
        <v>0</v>
      </c>
      <c r="BI18">
        <v>0</v>
      </c>
      <c r="BJ18" t="s">
        <v>5</v>
      </c>
      <c r="BK18" s="2">
        <v>0</v>
      </c>
      <c r="BL18">
        <v>2388114742347</v>
      </c>
      <c r="BM18">
        <v>1501664647568</v>
      </c>
      <c r="BN18" t="s">
        <v>6</v>
      </c>
      <c r="BO18" s="2">
        <v>0</v>
      </c>
      <c r="BP18">
        <v>503151657173</v>
      </c>
      <c r="BQ18">
        <v>0</v>
      </c>
      <c r="BR18" t="s">
        <v>7</v>
      </c>
      <c r="BS18" s="2">
        <v>0</v>
      </c>
      <c r="BT18">
        <v>1012635751758</v>
      </c>
      <c r="BU18">
        <v>132556974</v>
      </c>
    </row>
    <row r="19" spans="1:73" x14ac:dyDescent="0.3">
      <c r="A19" t="s">
        <v>91</v>
      </c>
      <c r="B19">
        <v>5</v>
      </c>
      <c r="C19" s="4" t="s">
        <v>34</v>
      </c>
      <c r="D19">
        <v>15</v>
      </c>
      <c r="E19">
        <v>524288</v>
      </c>
      <c r="F19">
        <v>1</v>
      </c>
      <c r="G19">
        <v>64</v>
      </c>
      <c r="H19" s="7">
        <f t="shared" si="18"/>
        <v>2911.0827099828657</v>
      </c>
      <c r="I19">
        <f t="shared" si="19"/>
        <v>1.6948099083472858</v>
      </c>
      <c r="J19">
        <f t="shared" si="20"/>
        <v>1.6965257472858426</v>
      </c>
      <c r="L19" s="5">
        <f t="shared" si="1"/>
        <v>501847970</v>
      </c>
      <c r="M19" s="6">
        <v>0.6641313888888889</v>
      </c>
      <c r="N19" s="6">
        <v>1.2401747685185184E-2</v>
      </c>
      <c r="P19">
        <v>3870436848426</v>
      </c>
      <c r="Q19">
        <v>1467689028977</v>
      </c>
      <c r="R19" t="s">
        <v>8</v>
      </c>
      <c r="S19" s="1">
        <v>0.48886194444444442</v>
      </c>
      <c r="T19">
        <v>937730461363</v>
      </c>
      <c r="U19">
        <v>1464496973447</v>
      </c>
      <c r="Z19" t="s">
        <v>9</v>
      </c>
      <c r="AA19" s="2">
        <v>0</v>
      </c>
      <c r="AB19">
        <v>0</v>
      </c>
      <c r="AC19">
        <v>0</v>
      </c>
      <c r="AD19" t="s">
        <v>10</v>
      </c>
      <c r="AE19" s="1">
        <v>7.0213402777777781E-2</v>
      </c>
      <c r="AF19">
        <v>1464496973447</v>
      </c>
      <c r="AG19">
        <v>1951277485</v>
      </c>
      <c r="AH19" t="s">
        <v>4</v>
      </c>
      <c r="AI19" s="1">
        <v>2.3399305555555554E-4</v>
      </c>
      <c r="AJ19">
        <v>1951277485</v>
      </c>
      <c r="AK19">
        <v>4196301</v>
      </c>
      <c r="AL19" t="s">
        <v>11</v>
      </c>
      <c r="AM19" s="2">
        <v>0</v>
      </c>
      <c r="AN19">
        <v>0</v>
      </c>
      <c r="AO19">
        <v>0</v>
      </c>
      <c r="AP19" t="s">
        <v>12</v>
      </c>
      <c r="AQ19" s="1">
        <v>9.3682870370370375E-2</v>
      </c>
      <c r="AR19">
        <v>1465147400102</v>
      </c>
      <c r="AS19">
        <v>501847970</v>
      </c>
      <c r="AT19" t="s">
        <v>13</v>
      </c>
      <c r="AU19" s="6">
        <v>3.9829282407407409E-3</v>
      </c>
      <c r="AV19">
        <v>501847970</v>
      </c>
      <c r="AW19">
        <v>126238566</v>
      </c>
      <c r="AX19" t="s">
        <v>14</v>
      </c>
      <c r="AY19" s="1">
        <v>4.5405092592592593E-5</v>
      </c>
      <c r="AZ19">
        <v>424414</v>
      </c>
      <c r="BA19">
        <v>31563</v>
      </c>
      <c r="BB19" t="s">
        <v>31</v>
      </c>
      <c r="BC19" s="1">
        <v>7.1108564814814819E-3</v>
      </c>
      <c r="BD19">
        <v>608463645</v>
      </c>
      <c r="BE19">
        <v>608463645</v>
      </c>
      <c r="BF19" t="s">
        <v>32</v>
      </c>
      <c r="BG19" s="2">
        <v>0</v>
      </c>
      <c r="BH19">
        <v>0</v>
      </c>
      <c r="BI19">
        <v>0</v>
      </c>
      <c r="BJ19" t="s">
        <v>5</v>
      </c>
      <c r="BK19" s="2">
        <v>0</v>
      </c>
      <c r="BL19">
        <v>2287906868299</v>
      </c>
      <c r="BM19">
        <v>1467563213682</v>
      </c>
      <c r="BN19" t="s">
        <v>6</v>
      </c>
      <c r="BO19" s="2">
        <v>0</v>
      </c>
      <c r="BP19">
        <v>539567416286</v>
      </c>
      <c r="BQ19">
        <v>0</v>
      </c>
      <c r="BR19" t="s">
        <v>7</v>
      </c>
      <c r="BS19" s="2">
        <v>0</v>
      </c>
      <c r="BT19">
        <v>1042962563841</v>
      </c>
      <c r="BU19">
        <v>125815295</v>
      </c>
    </row>
    <row r="20" spans="1:73" x14ac:dyDescent="0.3">
      <c r="A20" t="s">
        <v>91</v>
      </c>
      <c r="B20">
        <v>5</v>
      </c>
      <c r="C20" s="4" t="s">
        <v>34</v>
      </c>
      <c r="D20">
        <v>15</v>
      </c>
      <c r="E20">
        <v>524288</v>
      </c>
      <c r="F20">
        <v>64</v>
      </c>
      <c r="G20">
        <v>-1</v>
      </c>
      <c r="H20" s="7">
        <f t="shared" si="18"/>
        <v>46.813895018852598</v>
      </c>
      <c r="I20">
        <f t="shared" si="19"/>
        <v>1.5306444523361329</v>
      </c>
      <c r="J20">
        <f t="shared" si="20"/>
        <v>1.401528859831386</v>
      </c>
      <c r="L20" s="5">
        <f t="shared" si="1"/>
        <v>31206994161</v>
      </c>
      <c r="M20" s="6">
        <v>0.73536114583333323</v>
      </c>
      <c r="N20" s="6">
        <v>1.5012094907407408E-2</v>
      </c>
      <c r="P20">
        <v>4060326595128</v>
      </c>
      <c r="Q20">
        <v>1577681179325</v>
      </c>
      <c r="R20" t="s">
        <v>8</v>
      </c>
      <c r="S20" s="1">
        <v>0.49330665509259258</v>
      </c>
      <c r="T20">
        <v>937730461363</v>
      </c>
      <c r="U20">
        <v>1544401611549</v>
      </c>
      <c r="Z20" t="s">
        <v>9</v>
      </c>
      <c r="AA20" s="2">
        <v>0</v>
      </c>
      <c r="AB20">
        <v>0</v>
      </c>
      <c r="AC20">
        <v>0</v>
      </c>
      <c r="AD20" t="s">
        <v>10</v>
      </c>
      <c r="AE20" s="1">
        <v>9.2772511574074068E-2</v>
      </c>
      <c r="AF20">
        <v>1544401611549</v>
      </c>
      <c r="AG20">
        <v>1310410300</v>
      </c>
      <c r="AH20" t="s">
        <v>4</v>
      </c>
      <c r="AI20" s="1">
        <v>1.2821759259259259E-4</v>
      </c>
      <c r="AJ20">
        <v>1310410300</v>
      </c>
      <c r="AK20">
        <v>4194348</v>
      </c>
      <c r="AL20" t="s">
        <v>11</v>
      </c>
      <c r="AM20" s="2">
        <v>0</v>
      </c>
      <c r="AN20">
        <v>0</v>
      </c>
      <c r="AO20">
        <v>0</v>
      </c>
      <c r="AP20" t="s">
        <v>12</v>
      </c>
      <c r="AQ20" s="1">
        <v>0.12635086805555554</v>
      </c>
      <c r="AR20">
        <v>1545051735489</v>
      </c>
      <c r="AS20">
        <v>31206994161</v>
      </c>
      <c r="AT20" t="s">
        <v>13</v>
      </c>
      <c r="AU20" s="6">
        <v>1.5379062499999999E-2</v>
      </c>
      <c r="AV20">
        <v>31206994161</v>
      </c>
      <c r="AW20">
        <v>132979552</v>
      </c>
      <c r="AX20" t="s">
        <v>14</v>
      </c>
      <c r="AY20" s="1">
        <v>1.6017361111111112E-4</v>
      </c>
      <c r="AZ20">
        <v>424414</v>
      </c>
      <c r="BA20">
        <v>31563</v>
      </c>
      <c r="BB20" t="s">
        <v>31</v>
      </c>
      <c r="BC20" s="1">
        <v>7.263657407407407E-3</v>
      </c>
      <c r="BD20">
        <v>624957852</v>
      </c>
      <c r="BE20">
        <v>624957852</v>
      </c>
      <c r="BF20" t="s">
        <v>32</v>
      </c>
      <c r="BG20" s="2">
        <v>0</v>
      </c>
      <c r="BH20">
        <v>0</v>
      </c>
      <c r="BI20">
        <v>0</v>
      </c>
      <c r="BJ20" t="s">
        <v>5</v>
      </c>
      <c r="BK20" s="2">
        <v>0</v>
      </c>
      <c r="BL20">
        <v>2182024310336</v>
      </c>
      <c r="BM20">
        <v>1577548623044</v>
      </c>
      <c r="BN20" t="s">
        <v>6</v>
      </c>
      <c r="BO20" s="2">
        <v>0</v>
      </c>
      <c r="BP20">
        <v>545630941082</v>
      </c>
      <c r="BQ20">
        <v>0</v>
      </c>
      <c r="BR20" t="s">
        <v>7</v>
      </c>
      <c r="BS20" s="2">
        <v>0</v>
      </c>
      <c r="BT20">
        <v>1332671343710</v>
      </c>
      <c r="BU20">
        <v>132556281</v>
      </c>
    </row>
    <row r="21" spans="1:73" x14ac:dyDescent="0.3">
      <c r="A21" t="s">
        <v>91</v>
      </c>
      <c r="B21">
        <v>5</v>
      </c>
      <c r="C21" s="4" t="s">
        <v>35</v>
      </c>
      <c r="D21">
        <v>85</v>
      </c>
      <c r="E21">
        <v>-1</v>
      </c>
      <c r="F21">
        <v>1</v>
      </c>
      <c r="G21">
        <v>-1</v>
      </c>
      <c r="H21" s="7">
        <f>L$21/L21</f>
        <v>1</v>
      </c>
      <c r="I21">
        <f t="shared" ref="I21:J21" si="21">M$21/M21</f>
        <v>1</v>
      </c>
      <c r="J21">
        <f t="shared" si="21"/>
        <v>1</v>
      </c>
      <c r="L21" s="5">
        <f t="shared" si="1"/>
        <v>21683761</v>
      </c>
      <c r="M21" s="6">
        <v>0.14108270833333333</v>
      </c>
      <c r="N21" s="6">
        <v>1.2915428240740739E-2</v>
      </c>
      <c r="P21">
        <v>800538577955</v>
      </c>
      <c r="Q21">
        <v>293416079011</v>
      </c>
      <c r="R21" t="s">
        <v>8</v>
      </c>
      <c r="S21" s="1">
        <v>9.2208807870370377E-2</v>
      </c>
      <c r="T21">
        <v>214323765742</v>
      </c>
      <c r="U21">
        <v>292511311844</v>
      </c>
      <c r="Z21" t="s">
        <v>9</v>
      </c>
      <c r="AA21" s="2">
        <v>0</v>
      </c>
      <c r="AB21">
        <v>0</v>
      </c>
      <c r="AC21">
        <v>0</v>
      </c>
      <c r="AD21" t="s">
        <v>10</v>
      </c>
      <c r="AE21" s="1">
        <v>1.7348518518518517E-2</v>
      </c>
      <c r="AF21">
        <v>292511311844</v>
      </c>
      <c r="AG21">
        <v>587208510</v>
      </c>
      <c r="AH21" t="s">
        <v>4</v>
      </c>
      <c r="AI21" s="1">
        <v>9.3923611111111126E-5</v>
      </c>
      <c r="AJ21">
        <v>587208510</v>
      </c>
      <c r="AK21">
        <v>4194348</v>
      </c>
      <c r="AL21" t="s">
        <v>11</v>
      </c>
      <c r="AM21" s="2">
        <v>0</v>
      </c>
      <c r="AN21">
        <v>0</v>
      </c>
      <c r="AO21">
        <v>0</v>
      </c>
      <c r="AP21" t="s">
        <v>12</v>
      </c>
      <c r="AQ21" s="1">
        <v>2.484363425925926E-2</v>
      </c>
      <c r="AR21">
        <v>292804916204</v>
      </c>
      <c r="AS21">
        <v>21683761</v>
      </c>
      <c r="AT21" t="s">
        <v>13</v>
      </c>
      <c r="AU21" s="6">
        <v>2.9538310185185188E-3</v>
      </c>
      <c r="AV21">
        <v>21683761</v>
      </c>
      <c r="AW21">
        <v>2239529</v>
      </c>
      <c r="AX21" t="s">
        <v>14</v>
      </c>
      <c r="AY21" s="1">
        <v>8.6342592592592599E-5</v>
      </c>
      <c r="AZ21">
        <v>281882</v>
      </c>
      <c r="BA21">
        <v>31007</v>
      </c>
      <c r="BB21" t="s">
        <v>31</v>
      </c>
      <c r="BC21" s="1">
        <v>3.5476504629629625E-3</v>
      </c>
      <c r="BD21">
        <v>289410012</v>
      </c>
      <c r="BE21">
        <v>289410012</v>
      </c>
      <c r="BF21" t="s">
        <v>32</v>
      </c>
      <c r="BG21" s="2">
        <v>0</v>
      </c>
      <c r="BH21">
        <v>0</v>
      </c>
      <c r="BI21">
        <v>0</v>
      </c>
      <c r="BJ21" t="s">
        <v>5</v>
      </c>
      <c r="BK21" s="2">
        <v>0</v>
      </c>
      <c r="BL21">
        <v>517986808027</v>
      </c>
      <c r="BM21">
        <v>293414110637</v>
      </c>
      <c r="BN21" t="s">
        <v>6</v>
      </c>
      <c r="BO21" s="2">
        <v>0</v>
      </c>
      <c r="BP21">
        <v>39981466632</v>
      </c>
      <c r="BQ21">
        <v>0</v>
      </c>
      <c r="BR21" t="s">
        <v>7</v>
      </c>
      <c r="BS21" s="2">
        <v>0</v>
      </c>
      <c r="BT21">
        <v>242570303296</v>
      </c>
      <c r="BU21">
        <v>1968374</v>
      </c>
    </row>
    <row r="22" spans="1:73" x14ac:dyDescent="0.3">
      <c r="A22" t="s">
        <v>91</v>
      </c>
      <c r="B22">
        <v>5</v>
      </c>
      <c r="C22" s="4" t="s">
        <v>35</v>
      </c>
      <c r="D22">
        <v>85</v>
      </c>
      <c r="E22">
        <v>131072</v>
      </c>
      <c r="F22">
        <v>1</v>
      </c>
      <c r="G22">
        <v>-1</v>
      </c>
      <c r="H22" s="7">
        <f t="shared" ref="H22:H23" si="22">L$21/L22</f>
        <v>1</v>
      </c>
      <c r="I22">
        <f t="shared" ref="I22:I23" si="23">M$21/M22</f>
        <v>1</v>
      </c>
      <c r="J22">
        <f t="shared" ref="J22:J23" si="24">N$21/N22</f>
        <v>1</v>
      </c>
      <c r="L22" s="5">
        <f t="shared" si="1"/>
        <v>21683761</v>
      </c>
      <c r="M22" s="6">
        <v>0.14108270833333333</v>
      </c>
      <c r="N22" s="6">
        <v>1.2915428240740739E-2</v>
      </c>
      <c r="P22">
        <v>800538577955</v>
      </c>
      <c r="Q22">
        <v>293416079011</v>
      </c>
      <c r="R22" t="s">
        <v>8</v>
      </c>
      <c r="S22" s="1">
        <v>9.2208807870370377E-2</v>
      </c>
      <c r="T22">
        <v>214323765742</v>
      </c>
      <c r="U22">
        <v>292511311844</v>
      </c>
      <c r="Z22" t="s">
        <v>9</v>
      </c>
      <c r="AA22" s="2">
        <v>0</v>
      </c>
      <c r="AB22">
        <v>0</v>
      </c>
      <c r="AC22">
        <v>0</v>
      </c>
      <c r="AD22" t="s">
        <v>10</v>
      </c>
      <c r="AE22" s="1">
        <v>1.7348518518518517E-2</v>
      </c>
      <c r="AF22">
        <v>292511311844</v>
      </c>
      <c r="AG22">
        <v>587208510</v>
      </c>
      <c r="AH22" t="s">
        <v>4</v>
      </c>
      <c r="AI22" s="1">
        <v>9.3923611111111126E-5</v>
      </c>
      <c r="AJ22">
        <v>587208510</v>
      </c>
      <c r="AK22">
        <v>4194348</v>
      </c>
      <c r="AL22" t="s">
        <v>11</v>
      </c>
      <c r="AM22" s="2">
        <v>0</v>
      </c>
      <c r="AN22">
        <v>0</v>
      </c>
      <c r="AO22">
        <v>0</v>
      </c>
      <c r="AP22" t="s">
        <v>12</v>
      </c>
      <c r="AQ22" s="1">
        <v>2.484363425925926E-2</v>
      </c>
      <c r="AR22">
        <v>292804916204</v>
      </c>
      <c r="AS22">
        <v>21683761</v>
      </c>
      <c r="AT22" t="s">
        <v>13</v>
      </c>
      <c r="AU22" s="6">
        <v>2.9538310185185188E-3</v>
      </c>
      <c r="AV22">
        <v>21683761</v>
      </c>
      <c r="AW22">
        <v>2239529</v>
      </c>
      <c r="AX22" t="s">
        <v>14</v>
      </c>
      <c r="AY22" s="1">
        <v>8.6342592592592599E-5</v>
      </c>
      <c r="AZ22">
        <v>281882</v>
      </c>
      <c r="BA22">
        <v>31007</v>
      </c>
      <c r="BB22" t="s">
        <v>31</v>
      </c>
      <c r="BC22" s="1">
        <v>3.5476504629629625E-3</v>
      </c>
      <c r="BD22">
        <v>289410012</v>
      </c>
      <c r="BE22">
        <v>289410012</v>
      </c>
      <c r="BF22" t="s">
        <v>32</v>
      </c>
      <c r="BG22" s="2">
        <v>0</v>
      </c>
      <c r="BH22">
        <v>0</v>
      </c>
      <c r="BI22">
        <v>0</v>
      </c>
      <c r="BJ22" t="s">
        <v>5</v>
      </c>
      <c r="BK22" s="2">
        <v>0</v>
      </c>
      <c r="BL22">
        <v>517986808027</v>
      </c>
      <c r="BM22">
        <v>293414110637</v>
      </c>
      <c r="BN22" t="s">
        <v>6</v>
      </c>
      <c r="BO22" s="2">
        <v>0</v>
      </c>
      <c r="BP22">
        <v>39981466632</v>
      </c>
      <c r="BQ22">
        <v>0</v>
      </c>
      <c r="BR22" t="s">
        <v>7</v>
      </c>
      <c r="BS22" s="2">
        <v>0</v>
      </c>
      <c r="BT22">
        <v>242570303296</v>
      </c>
      <c r="BU22">
        <v>1968374</v>
      </c>
    </row>
    <row r="23" spans="1:73" x14ac:dyDescent="0.3">
      <c r="A23" t="s">
        <v>91</v>
      </c>
      <c r="B23">
        <v>5</v>
      </c>
      <c r="C23" s="4" t="s">
        <v>35</v>
      </c>
      <c r="D23">
        <v>85</v>
      </c>
      <c r="E23">
        <v>131072</v>
      </c>
      <c r="F23">
        <v>1</v>
      </c>
      <c r="G23">
        <v>1442</v>
      </c>
      <c r="H23" s="7">
        <f t="shared" si="22"/>
        <v>1</v>
      </c>
      <c r="I23">
        <f t="shared" si="23"/>
        <v>1</v>
      </c>
      <c r="J23">
        <f t="shared" si="24"/>
        <v>1</v>
      </c>
      <c r="L23" s="5">
        <f t="shared" si="1"/>
        <v>21683761</v>
      </c>
      <c r="M23" s="6">
        <v>0.14108270833333333</v>
      </c>
      <c r="N23" s="6">
        <v>1.2915428240740739E-2</v>
      </c>
      <c r="P23">
        <v>800538577955</v>
      </c>
      <c r="Q23">
        <v>293416079011</v>
      </c>
      <c r="R23" t="s">
        <v>8</v>
      </c>
      <c r="S23" s="1">
        <v>9.2208807870370377E-2</v>
      </c>
      <c r="T23">
        <v>214323765742</v>
      </c>
      <c r="U23">
        <v>292511311844</v>
      </c>
      <c r="Z23" t="s">
        <v>9</v>
      </c>
      <c r="AA23" s="2">
        <v>0</v>
      </c>
      <c r="AB23">
        <v>0</v>
      </c>
      <c r="AC23">
        <v>0</v>
      </c>
      <c r="AD23" t="s">
        <v>10</v>
      </c>
      <c r="AE23" s="1">
        <v>1.7348518518518517E-2</v>
      </c>
      <c r="AF23">
        <v>292511311844</v>
      </c>
      <c r="AG23">
        <v>587208510</v>
      </c>
      <c r="AH23" t="s">
        <v>4</v>
      </c>
      <c r="AI23" s="1">
        <v>9.3923611111111126E-5</v>
      </c>
      <c r="AJ23">
        <v>587208510</v>
      </c>
      <c r="AK23">
        <v>4194348</v>
      </c>
      <c r="AL23" t="s">
        <v>11</v>
      </c>
      <c r="AM23" s="2">
        <v>0</v>
      </c>
      <c r="AN23">
        <v>0</v>
      </c>
      <c r="AO23">
        <v>0</v>
      </c>
      <c r="AP23" t="s">
        <v>12</v>
      </c>
      <c r="AQ23" s="1">
        <v>2.484363425925926E-2</v>
      </c>
      <c r="AR23">
        <v>292804916204</v>
      </c>
      <c r="AS23">
        <v>21683761</v>
      </c>
      <c r="AT23" t="s">
        <v>13</v>
      </c>
      <c r="AU23" s="6">
        <v>2.9538310185185188E-3</v>
      </c>
      <c r="AV23">
        <v>21683761</v>
      </c>
      <c r="AW23">
        <v>2239529</v>
      </c>
      <c r="AX23" t="s">
        <v>14</v>
      </c>
      <c r="AY23" s="1">
        <v>8.6342592592592599E-5</v>
      </c>
      <c r="AZ23">
        <v>281882</v>
      </c>
      <c r="BA23">
        <v>31007</v>
      </c>
      <c r="BB23" t="s">
        <v>31</v>
      </c>
      <c r="BC23" s="1">
        <v>3.5476504629629625E-3</v>
      </c>
      <c r="BD23">
        <v>289410012</v>
      </c>
      <c r="BE23">
        <v>289410012</v>
      </c>
      <c r="BF23" t="s">
        <v>32</v>
      </c>
      <c r="BG23" s="2">
        <v>0</v>
      </c>
      <c r="BH23">
        <v>0</v>
      </c>
      <c r="BI23">
        <v>0</v>
      </c>
      <c r="BJ23" t="s">
        <v>5</v>
      </c>
      <c r="BK23" s="2">
        <v>0</v>
      </c>
      <c r="BL23">
        <v>517986808027</v>
      </c>
      <c r="BM23">
        <v>293414110637</v>
      </c>
      <c r="BN23" t="s">
        <v>6</v>
      </c>
      <c r="BO23" s="2">
        <v>0</v>
      </c>
      <c r="BP23">
        <v>39981466632</v>
      </c>
      <c r="BQ23">
        <v>0</v>
      </c>
      <c r="BR23" t="s">
        <v>7</v>
      </c>
      <c r="BS23" s="2">
        <v>0</v>
      </c>
      <c r="BT23">
        <v>242570303296</v>
      </c>
      <c r="BU23">
        <v>1968374</v>
      </c>
    </row>
    <row r="24" spans="1:73" x14ac:dyDescent="0.3">
      <c r="A24" t="s">
        <v>91</v>
      </c>
      <c r="B24">
        <v>5</v>
      </c>
      <c r="C24" s="4" t="s">
        <v>36</v>
      </c>
      <c r="D24">
        <v>85</v>
      </c>
      <c r="E24">
        <v>-1</v>
      </c>
      <c r="F24">
        <v>1</v>
      </c>
      <c r="G24">
        <v>-1</v>
      </c>
      <c r="H24" s="7">
        <f>L$24/L24</f>
        <v>1</v>
      </c>
      <c r="I24">
        <f t="shared" ref="I24:J24" si="25">M$24/M24</f>
        <v>1</v>
      </c>
      <c r="J24">
        <f t="shared" si="25"/>
        <v>1</v>
      </c>
      <c r="L24" s="5">
        <f t="shared" si="1"/>
        <v>158503589027</v>
      </c>
      <c r="M24" s="6">
        <v>0.11619384259259259</v>
      </c>
      <c r="N24" s="6">
        <v>8.3417592592592588E-3</v>
      </c>
      <c r="P24">
        <v>189525613325</v>
      </c>
      <c r="Q24">
        <v>171153301777</v>
      </c>
      <c r="R24" t="s">
        <v>2</v>
      </c>
      <c r="S24" s="1">
        <v>3.7783530092592589E-2</v>
      </c>
      <c r="T24">
        <v>31019617849</v>
      </c>
      <c r="U24">
        <v>158503589027</v>
      </c>
      <c r="AT24" t="s">
        <v>3</v>
      </c>
      <c r="AU24" s="6">
        <v>7.8237928240740731E-2</v>
      </c>
      <c r="AV24">
        <v>158503589027</v>
      </c>
      <c r="AW24">
        <v>12649675422</v>
      </c>
      <c r="AX24" t="s">
        <v>4</v>
      </c>
      <c r="AY24" s="1">
        <v>1.7238425925925925E-4</v>
      </c>
      <c r="AZ24">
        <v>2406449</v>
      </c>
      <c r="BA24">
        <v>37328</v>
      </c>
      <c r="BJ24" t="s">
        <v>5</v>
      </c>
      <c r="BK24" s="2">
        <v>0</v>
      </c>
      <c r="BL24">
        <v>2166080498</v>
      </c>
      <c r="BM24">
        <v>158506167856</v>
      </c>
      <c r="BN24" t="s">
        <v>6</v>
      </c>
      <c r="BO24" s="2">
        <v>0</v>
      </c>
      <c r="BP24">
        <v>5534408665</v>
      </c>
      <c r="BQ24">
        <v>0</v>
      </c>
      <c r="BR24" t="s">
        <v>7</v>
      </c>
      <c r="BS24" s="2">
        <v>0</v>
      </c>
      <c r="BT24">
        <v>181825124162</v>
      </c>
      <c r="BU24">
        <v>12647133921</v>
      </c>
    </row>
    <row r="25" spans="1:73" x14ac:dyDescent="0.3">
      <c r="A25" t="s">
        <v>91</v>
      </c>
      <c r="B25">
        <v>5</v>
      </c>
      <c r="C25" s="4" t="s">
        <v>36</v>
      </c>
      <c r="D25">
        <v>85</v>
      </c>
      <c r="E25">
        <v>131072</v>
      </c>
      <c r="F25">
        <v>1</v>
      </c>
      <c r="G25">
        <v>-1</v>
      </c>
      <c r="H25" s="7">
        <f t="shared" ref="H25:H26" si="26">L$24/L25</f>
        <v>1</v>
      </c>
      <c r="I25">
        <f t="shared" ref="I25:I26" si="27">M$24/M25</f>
        <v>1.0941107759113469</v>
      </c>
      <c r="J25">
        <f t="shared" ref="J25:J26" si="28">N$24/N25</f>
        <v>1.0737710291234364</v>
      </c>
      <c r="L25" s="5">
        <f t="shared" si="1"/>
        <v>158503589027</v>
      </c>
      <c r="M25" s="6">
        <v>0.10619934027777778</v>
      </c>
      <c r="N25" s="6">
        <v>7.7686574074074081E-3</v>
      </c>
      <c r="P25">
        <v>507560170159</v>
      </c>
      <c r="Q25">
        <v>330170908636</v>
      </c>
      <c r="R25" t="s">
        <v>8</v>
      </c>
      <c r="S25" s="1">
        <v>1.8990034722222222E-2</v>
      </c>
      <c r="T25">
        <v>31019617849</v>
      </c>
      <c r="U25">
        <v>159016654343</v>
      </c>
      <c r="Z25" t="s">
        <v>9</v>
      </c>
      <c r="AA25" s="2">
        <v>0</v>
      </c>
      <c r="AB25">
        <v>0</v>
      </c>
      <c r="AC25">
        <v>0</v>
      </c>
      <c r="AD25" t="s">
        <v>10</v>
      </c>
      <c r="AE25" s="1">
        <v>4.5467013888888892E-3</v>
      </c>
      <c r="AF25">
        <v>159016654343</v>
      </c>
      <c r="AG25">
        <v>936092</v>
      </c>
      <c r="AH25" t="s">
        <v>4</v>
      </c>
      <c r="AI25" s="1">
        <v>2.7893518518518523E-5</v>
      </c>
      <c r="AJ25">
        <v>936092</v>
      </c>
      <c r="AK25">
        <v>16424</v>
      </c>
      <c r="AL25" t="s">
        <v>11</v>
      </c>
      <c r="AM25" s="2">
        <v>0</v>
      </c>
      <c r="AN25">
        <v>0</v>
      </c>
      <c r="AO25">
        <v>0</v>
      </c>
      <c r="AP25" t="s">
        <v>12</v>
      </c>
      <c r="AQ25" s="1">
        <v>1.3501134259259258E-2</v>
      </c>
      <c r="AR25">
        <v>159016966399</v>
      </c>
      <c r="AS25">
        <v>158503589027</v>
      </c>
      <c r="AT25" t="s">
        <v>13</v>
      </c>
      <c r="AU25" s="6">
        <v>6.881180555555555E-2</v>
      </c>
      <c r="AV25">
        <v>158503589027</v>
      </c>
      <c r="AW25">
        <v>12649675422</v>
      </c>
      <c r="AX25" t="s">
        <v>14</v>
      </c>
      <c r="AY25" s="1">
        <v>3.2177083333333331E-4</v>
      </c>
      <c r="AZ25">
        <v>2406449</v>
      </c>
      <c r="BA25">
        <v>37328</v>
      </c>
      <c r="BJ25" t="s">
        <v>5</v>
      </c>
      <c r="BK25" s="2">
        <v>0</v>
      </c>
      <c r="BL25">
        <v>226384100563</v>
      </c>
      <c r="BM25">
        <v>317523774715</v>
      </c>
      <c r="BN25" t="s">
        <v>6</v>
      </c>
      <c r="BO25" s="2">
        <v>0</v>
      </c>
      <c r="BP25">
        <v>47853055946</v>
      </c>
      <c r="BQ25">
        <v>0</v>
      </c>
      <c r="BR25" t="s">
        <v>7</v>
      </c>
      <c r="BS25" s="2">
        <v>0</v>
      </c>
      <c r="BT25">
        <v>233323013650</v>
      </c>
      <c r="BU25">
        <v>12647133921</v>
      </c>
    </row>
    <row r="26" spans="1:73" x14ac:dyDescent="0.3">
      <c r="A26" t="s">
        <v>91</v>
      </c>
      <c r="B26">
        <v>5</v>
      </c>
      <c r="C26" s="4" t="s">
        <v>36</v>
      </c>
      <c r="D26">
        <v>85</v>
      </c>
      <c r="E26">
        <v>131072</v>
      </c>
      <c r="F26">
        <v>1</v>
      </c>
      <c r="G26">
        <v>1442</v>
      </c>
      <c r="H26" s="7">
        <f t="shared" si="26"/>
        <v>2.2060091672972826</v>
      </c>
      <c r="I26">
        <f t="shared" si="27"/>
        <v>1.184773844771069</v>
      </c>
      <c r="J26">
        <f t="shared" si="28"/>
        <v>0.99938017818143987</v>
      </c>
      <c r="L26" s="5">
        <f t="shared" si="1"/>
        <v>71850829714</v>
      </c>
      <c r="M26" s="6">
        <v>9.80725925925926E-2</v>
      </c>
      <c r="N26" s="6">
        <v>8.3469328703703709E-3</v>
      </c>
      <c r="P26">
        <v>422705115977</v>
      </c>
      <c r="Q26">
        <v>241500475641</v>
      </c>
      <c r="R26" t="s">
        <v>8</v>
      </c>
      <c r="S26" s="1">
        <v>1.8720057870370371E-2</v>
      </c>
      <c r="T26">
        <v>31019617849</v>
      </c>
      <c r="U26">
        <v>159016654343</v>
      </c>
      <c r="Z26" t="s">
        <v>9</v>
      </c>
      <c r="AA26" s="2">
        <v>0</v>
      </c>
      <c r="AB26">
        <v>0</v>
      </c>
      <c r="AC26">
        <v>0</v>
      </c>
      <c r="AD26" t="s">
        <v>10</v>
      </c>
      <c r="AE26" s="1">
        <v>5.8328472222222219E-3</v>
      </c>
      <c r="AF26">
        <v>159016654343</v>
      </c>
      <c r="AG26">
        <v>1349214947</v>
      </c>
      <c r="AH26" t="s">
        <v>4</v>
      </c>
      <c r="AI26" s="1">
        <v>1.4368055555555556E-4</v>
      </c>
      <c r="AJ26">
        <v>1349214947</v>
      </c>
      <c r="AK26">
        <v>23670439</v>
      </c>
      <c r="AL26" t="s">
        <v>11</v>
      </c>
      <c r="AM26" s="2">
        <v>0</v>
      </c>
      <c r="AN26">
        <v>0</v>
      </c>
      <c r="AO26">
        <v>0</v>
      </c>
      <c r="AP26" t="s">
        <v>12</v>
      </c>
      <c r="AQ26" s="1">
        <v>1.1924953703703702E-2</v>
      </c>
      <c r="AR26">
        <v>159466392684</v>
      </c>
      <c r="AS26">
        <v>71850829714</v>
      </c>
      <c r="AT26" t="s">
        <v>13</v>
      </c>
      <c r="AU26" s="6">
        <v>6.106872685185185E-2</v>
      </c>
      <c r="AV26">
        <v>71850829714</v>
      </c>
      <c r="AW26">
        <v>9260068872</v>
      </c>
      <c r="AX26" t="s">
        <v>14</v>
      </c>
      <c r="AY26" s="1">
        <v>3.8232638888888886E-4</v>
      </c>
      <c r="AZ26">
        <v>2406440</v>
      </c>
      <c r="BA26">
        <v>37326</v>
      </c>
      <c r="BJ26" t="s">
        <v>5</v>
      </c>
      <c r="BK26" s="2">
        <v>0</v>
      </c>
      <c r="BL26">
        <v>306979248538</v>
      </c>
      <c r="BM26">
        <v>232242948263</v>
      </c>
      <c r="BN26" t="s">
        <v>6</v>
      </c>
      <c r="BO26" s="2">
        <v>0</v>
      </c>
      <c r="BP26">
        <v>3156427183</v>
      </c>
      <c r="BQ26">
        <v>0</v>
      </c>
      <c r="BR26" t="s">
        <v>7</v>
      </c>
      <c r="BS26" s="2">
        <v>0</v>
      </c>
      <c r="BT26">
        <v>112569440256</v>
      </c>
      <c r="BU26">
        <v>9257527378</v>
      </c>
    </row>
    <row r="27" spans="1:73" x14ac:dyDescent="0.3">
      <c r="A27" t="s">
        <v>91</v>
      </c>
      <c r="B27">
        <v>5</v>
      </c>
      <c r="C27" s="4" t="s">
        <v>37</v>
      </c>
      <c r="D27">
        <v>85</v>
      </c>
      <c r="E27">
        <v>-1</v>
      </c>
      <c r="F27">
        <v>1</v>
      </c>
      <c r="G27">
        <v>-1</v>
      </c>
      <c r="H27" s="7">
        <f>L$27/L27</f>
        <v>1</v>
      </c>
      <c r="I27">
        <f t="shared" ref="I27:J27" si="29">M$27/M27</f>
        <v>1</v>
      </c>
      <c r="J27">
        <f t="shared" si="29"/>
        <v>1</v>
      </c>
      <c r="L27" s="5">
        <f t="shared" si="1"/>
        <v>169130099799</v>
      </c>
      <c r="M27" s="6">
        <v>0.11080287037037036</v>
      </c>
      <c r="N27" s="6">
        <v>5.6572569444444448E-3</v>
      </c>
      <c r="P27">
        <v>205694498772</v>
      </c>
      <c r="Q27">
        <v>180815553184</v>
      </c>
      <c r="R27" t="s">
        <v>2</v>
      </c>
      <c r="S27" s="1">
        <v>3.9476701388888889E-2</v>
      </c>
      <c r="T27">
        <v>36561992530</v>
      </c>
      <c r="U27">
        <v>169130099799</v>
      </c>
      <c r="AT27" t="s">
        <v>3</v>
      </c>
      <c r="AU27" s="6">
        <v>7.1148877314814812E-2</v>
      </c>
      <c r="AV27">
        <v>169130099799</v>
      </c>
      <c r="AW27">
        <v>11685416057</v>
      </c>
      <c r="AX27" t="s">
        <v>4</v>
      </c>
      <c r="AY27" s="1">
        <v>1.7729166666666663E-4</v>
      </c>
      <c r="AZ27">
        <v>2406443</v>
      </c>
      <c r="BA27">
        <v>37328</v>
      </c>
      <c r="BJ27" t="s">
        <v>5</v>
      </c>
      <c r="BK27" s="2">
        <v>0</v>
      </c>
      <c r="BL27">
        <v>1572109811</v>
      </c>
      <c r="BM27">
        <v>169132678622</v>
      </c>
      <c r="BN27" t="s">
        <v>6</v>
      </c>
      <c r="BO27" s="2">
        <v>0</v>
      </c>
      <c r="BP27">
        <v>5382781019</v>
      </c>
      <c r="BQ27">
        <v>0</v>
      </c>
      <c r="BR27" t="s">
        <v>7</v>
      </c>
      <c r="BS27" s="2">
        <v>0</v>
      </c>
      <c r="BT27">
        <v>198739607942</v>
      </c>
      <c r="BU27">
        <v>11682874562</v>
      </c>
    </row>
    <row r="28" spans="1:73" x14ac:dyDescent="0.3">
      <c r="A28" t="s">
        <v>91</v>
      </c>
      <c r="B28">
        <v>5</v>
      </c>
      <c r="C28" s="4" t="s">
        <v>37</v>
      </c>
      <c r="D28">
        <v>10</v>
      </c>
      <c r="E28">
        <v>524288</v>
      </c>
      <c r="F28">
        <v>1</v>
      </c>
      <c r="G28">
        <v>-1</v>
      </c>
      <c r="H28" s="7">
        <f t="shared" ref="H28:H30" si="30">L$27/L28</f>
        <v>18.271999498885336</v>
      </c>
      <c r="I28">
        <f t="shared" ref="I28:I30" si="31">M$27/M28</f>
        <v>2.7807740380439876</v>
      </c>
      <c r="J28">
        <f t="shared" ref="J28:J30" si="32">N$27/N28</f>
        <v>0.8915631224509154</v>
      </c>
      <c r="L28" s="5">
        <f t="shared" si="1"/>
        <v>9256244770</v>
      </c>
      <c r="M28" s="6">
        <v>3.9846053240740746E-2</v>
      </c>
      <c r="N28" s="6">
        <v>6.3453240740740735E-3</v>
      </c>
      <c r="P28">
        <v>385179151560</v>
      </c>
      <c r="Q28">
        <v>179702468916</v>
      </c>
      <c r="R28" t="s">
        <v>8</v>
      </c>
      <c r="S28" s="1">
        <v>2.0035381944444444E-2</v>
      </c>
      <c r="T28">
        <v>36561992530</v>
      </c>
      <c r="U28">
        <v>169675987767</v>
      </c>
      <c r="Z28" t="s">
        <v>9</v>
      </c>
      <c r="AA28" s="2">
        <v>0</v>
      </c>
      <c r="AB28">
        <v>0</v>
      </c>
      <c r="AC28">
        <v>0</v>
      </c>
      <c r="AD28" t="s">
        <v>10</v>
      </c>
      <c r="AE28" s="1">
        <v>4.9174652777777775E-3</v>
      </c>
      <c r="AF28">
        <v>169675987767</v>
      </c>
      <c r="AG28">
        <v>7212876</v>
      </c>
      <c r="AH28" t="s">
        <v>4</v>
      </c>
      <c r="AI28" s="1">
        <v>2.7928240740740742E-5</v>
      </c>
      <c r="AJ28">
        <v>7212876</v>
      </c>
      <c r="AK28">
        <v>65580</v>
      </c>
      <c r="AL28" t="s">
        <v>11</v>
      </c>
      <c r="AM28" s="2">
        <v>0</v>
      </c>
      <c r="AN28">
        <v>0</v>
      </c>
      <c r="AO28">
        <v>0</v>
      </c>
      <c r="AP28" t="s">
        <v>12</v>
      </c>
      <c r="AQ28" s="1">
        <v>9.7991666666666661E-3</v>
      </c>
      <c r="AR28">
        <v>169677430527</v>
      </c>
      <c r="AS28">
        <v>9256244770</v>
      </c>
      <c r="AT28" t="s">
        <v>13</v>
      </c>
      <c r="AU28" s="6">
        <v>5.0264583333333333E-3</v>
      </c>
      <c r="AV28">
        <v>9256244770</v>
      </c>
      <c r="AW28">
        <v>762926795</v>
      </c>
      <c r="AX28" t="s">
        <v>14</v>
      </c>
      <c r="AY28" s="1">
        <v>3.9652777777777783E-5</v>
      </c>
      <c r="AZ28">
        <v>283090</v>
      </c>
      <c r="BA28">
        <v>31128</v>
      </c>
      <c r="BJ28" t="s">
        <v>5</v>
      </c>
      <c r="BK28" s="2">
        <v>0</v>
      </c>
      <c r="BL28">
        <v>275607269899</v>
      </c>
      <c r="BM28">
        <v>178939814363</v>
      </c>
      <c r="BN28" t="s">
        <v>6</v>
      </c>
      <c r="BO28" s="2">
        <v>0</v>
      </c>
      <c r="BP28">
        <v>37542831048</v>
      </c>
      <c r="BQ28">
        <v>0</v>
      </c>
      <c r="BR28" t="s">
        <v>7</v>
      </c>
      <c r="BS28" s="2">
        <v>0</v>
      </c>
      <c r="BT28">
        <v>72029050613</v>
      </c>
      <c r="BU28">
        <v>762654553</v>
      </c>
    </row>
    <row r="29" spans="1:73" x14ac:dyDescent="0.3">
      <c r="A29" t="s">
        <v>91</v>
      </c>
      <c r="B29">
        <v>5</v>
      </c>
      <c r="C29" s="4" t="s">
        <v>37</v>
      </c>
      <c r="D29">
        <v>10</v>
      </c>
      <c r="E29">
        <v>524288</v>
      </c>
      <c r="F29">
        <v>1</v>
      </c>
      <c r="G29">
        <v>64</v>
      </c>
      <c r="H29" s="7">
        <f t="shared" si="30"/>
        <v>33.184616625903359</v>
      </c>
      <c r="I29">
        <f t="shared" si="31"/>
        <v>2.6539565525229216</v>
      </c>
      <c r="J29">
        <f t="shared" si="32"/>
        <v>0.94435170694951609</v>
      </c>
      <c r="L29" s="5">
        <f t="shared" si="1"/>
        <v>5096641667</v>
      </c>
      <c r="M29" s="6">
        <v>4.1750069444444447E-2</v>
      </c>
      <c r="N29" s="6">
        <v>5.9906250000000003E-3</v>
      </c>
      <c r="P29">
        <v>381564803599</v>
      </c>
      <c r="Q29">
        <v>175693812466</v>
      </c>
      <c r="R29" t="s">
        <v>8</v>
      </c>
      <c r="S29" s="1">
        <v>2.1751215277777777E-2</v>
      </c>
      <c r="T29">
        <v>36561992530</v>
      </c>
      <c r="U29">
        <v>169675987767</v>
      </c>
      <c r="Z29" t="s">
        <v>9</v>
      </c>
      <c r="AA29" s="2">
        <v>0</v>
      </c>
      <c r="AB29">
        <v>0</v>
      </c>
      <c r="AC29">
        <v>0</v>
      </c>
      <c r="AD29" t="s">
        <v>10</v>
      </c>
      <c r="AE29" s="1">
        <v>6.1898148148148155E-3</v>
      </c>
      <c r="AF29">
        <v>169675987767</v>
      </c>
      <c r="AG29">
        <v>461592186</v>
      </c>
      <c r="AH29" t="s">
        <v>4</v>
      </c>
      <c r="AI29" s="1">
        <v>7.0405092592592598E-5</v>
      </c>
      <c r="AJ29">
        <v>461592186</v>
      </c>
      <c r="AK29">
        <v>4196301</v>
      </c>
      <c r="AL29" t="s">
        <v>11</v>
      </c>
      <c r="AM29" s="2">
        <v>0</v>
      </c>
      <c r="AN29">
        <v>0</v>
      </c>
      <c r="AO29">
        <v>0</v>
      </c>
      <c r="AP29" t="s">
        <v>12</v>
      </c>
      <c r="AQ29" s="1">
        <v>1.0011527777777777E-2</v>
      </c>
      <c r="AR29">
        <v>169768306389</v>
      </c>
      <c r="AS29">
        <v>5096641667</v>
      </c>
      <c r="AT29" t="s">
        <v>13</v>
      </c>
      <c r="AU29" s="6">
        <v>3.6337152777777774E-3</v>
      </c>
      <c r="AV29">
        <v>5096641667</v>
      </c>
      <c r="AW29">
        <v>455363420</v>
      </c>
      <c r="AX29" t="s">
        <v>14</v>
      </c>
      <c r="AY29" s="1">
        <v>9.3391203703703713E-5</v>
      </c>
      <c r="AZ29">
        <v>283060</v>
      </c>
      <c r="BA29">
        <v>31125</v>
      </c>
      <c r="BJ29" t="s">
        <v>5</v>
      </c>
      <c r="BK29" s="2">
        <v>0</v>
      </c>
      <c r="BL29">
        <v>251886234972</v>
      </c>
      <c r="BM29">
        <v>175238721261</v>
      </c>
      <c r="BN29" t="s">
        <v>6</v>
      </c>
      <c r="BO29" s="2">
        <v>0</v>
      </c>
      <c r="BP29">
        <v>84397612033</v>
      </c>
      <c r="BQ29">
        <v>0</v>
      </c>
      <c r="BR29" t="s">
        <v>7</v>
      </c>
      <c r="BS29" s="2">
        <v>0</v>
      </c>
      <c r="BT29">
        <v>45280956594</v>
      </c>
      <c r="BU29">
        <v>455091205</v>
      </c>
    </row>
    <row r="30" spans="1:73" x14ac:dyDescent="0.3">
      <c r="A30" t="s">
        <v>91</v>
      </c>
      <c r="B30">
        <v>5</v>
      </c>
      <c r="C30" s="4" t="s">
        <v>37</v>
      </c>
      <c r="D30">
        <v>10</v>
      </c>
      <c r="E30">
        <v>524288</v>
      </c>
      <c r="F30">
        <v>64</v>
      </c>
      <c r="G30">
        <v>-1</v>
      </c>
      <c r="H30" s="7">
        <f t="shared" si="30"/>
        <v>19.501967954036477</v>
      </c>
      <c r="I30">
        <f t="shared" si="31"/>
        <v>2.356491770811</v>
      </c>
      <c r="J30">
        <f t="shared" si="32"/>
        <v>0.92429924038281519</v>
      </c>
      <c r="L30" s="5">
        <f t="shared" si="1"/>
        <v>8672463220</v>
      </c>
      <c r="M30" s="6">
        <v>4.7020266203703705E-2</v>
      </c>
      <c r="N30" s="6">
        <v>6.1205902777777786E-3</v>
      </c>
      <c r="P30">
        <v>403738307969</v>
      </c>
      <c r="Q30">
        <v>188725956070</v>
      </c>
      <c r="R30" t="s">
        <v>8</v>
      </c>
      <c r="S30" s="1">
        <v>2.1250833333333333E-2</v>
      </c>
      <c r="T30">
        <v>36561992530</v>
      </c>
      <c r="U30">
        <v>179111207403</v>
      </c>
      <c r="Z30" t="s">
        <v>9</v>
      </c>
      <c r="AA30" s="2">
        <v>0</v>
      </c>
      <c r="AB30">
        <v>0</v>
      </c>
      <c r="AC30">
        <v>0</v>
      </c>
      <c r="AD30" t="s">
        <v>10</v>
      </c>
      <c r="AE30" s="1">
        <v>6.81982638888889E-3</v>
      </c>
      <c r="AF30">
        <v>179111207403</v>
      </c>
      <c r="AG30">
        <v>188878668</v>
      </c>
      <c r="AH30" t="s">
        <v>4</v>
      </c>
      <c r="AI30" s="1">
        <v>5.978009259259259E-5</v>
      </c>
      <c r="AJ30">
        <v>188878668</v>
      </c>
      <c r="AK30">
        <v>4194348</v>
      </c>
      <c r="AL30" t="s">
        <v>11</v>
      </c>
      <c r="AM30" s="2">
        <v>0</v>
      </c>
      <c r="AN30">
        <v>0</v>
      </c>
      <c r="AO30">
        <v>0</v>
      </c>
      <c r="AP30" t="s">
        <v>12</v>
      </c>
      <c r="AQ30" s="1">
        <v>1.1850300925925926E-2</v>
      </c>
      <c r="AR30">
        <v>179203483059</v>
      </c>
      <c r="AS30">
        <v>8672463220</v>
      </c>
      <c r="AT30" t="s">
        <v>13</v>
      </c>
      <c r="AU30" s="6">
        <v>6.9689583333333331E-3</v>
      </c>
      <c r="AV30">
        <v>8672463220</v>
      </c>
      <c r="AW30">
        <v>749181303</v>
      </c>
      <c r="AX30" t="s">
        <v>14</v>
      </c>
      <c r="AY30" s="1">
        <v>7.0567129629629639E-5</v>
      </c>
      <c r="AZ30">
        <v>283089</v>
      </c>
      <c r="BA30">
        <v>31128</v>
      </c>
      <c r="BJ30" t="s">
        <v>5</v>
      </c>
      <c r="BK30" s="2">
        <v>0</v>
      </c>
      <c r="BL30">
        <v>251205863836</v>
      </c>
      <c r="BM30">
        <v>187977047008</v>
      </c>
      <c r="BN30" t="s">
        <v>6</v>
      </c>
      <c r="BO30" s="2">
        <v>0</v>
      </c>
      <c r="BP30">
        <v>95461214354</v>
      </c>
      <c r="BQ30">
        <v>0</v>
      </c>
      <c r="BR30" t="s">
        <v>7</v>
      </c>
      <c r="BS30" s="2">
        <v>0</v>
      </c>
      <c r="BT30">
        <v>57071229779</v>
      </c>
      <c r="BU30">
        <v>748909062</v>
      </c>
    </row>
    <row r="31" spans="1:73" x14ac:dyDescent="0.3">
      <c r="C31" s="3"/>
      <c r="E31" s="3"/>
      <c r="F31" s="3"/>
      <c r="G31" s="3"/>
      <c r="H31" s="24"/>
      <c r="I31" s="3"/>
      <c r="J31" s="3"/>
      <c r="K31" s="3"/>
      <c r="L31" s="5"/>
      <c r="M31" s="6"/>
    </row>
    <row r="32" spans="1:73" x14ac:dyDescent="0.3">
      <c r="A32" t="s">
        <v>90</v>
      </c>
      <c r="B32">
        <v>5</v>
      </c>
      <c r="C32" s="4" t="s">
        <v>50</v>
      </c>
      <c r="D32">
        <v>85</v>
      </c>
      <c r="E32">
        <v>-1</v>
      </c>
      <c r="F32">
        <v>1</v>
      </c>
      <c r="G32">
        <v>-1</v>
      </c>
      <c r="H32" s="7">
        <f>L$32/L32</f>
        <v>1</v>
      </c>
      <c r="I32">
        <f t="shared" ref="I32:J32" si="33">M$32/M32</f>
        <v>1</v>
      </c>
      <c r="J32">
        <f t="shared" si="33"/>
        <v>1</v>
      </c>
      <c r="L32" s="5">
        <f>AV32</f>
        <v>1253069945660</v>
      </c>
      <c r="M32" s="6">
        <v>0.99775677083333336</v>
      </c>
      <c r="N32" s="6">
        <v>1.8948946759259257E-2</v>
      </c>
      <c r="P32">
        <v>2176125768804</v>
      </c>
      <c r="Q32">
        <v>1253073853549</v>
      </c>
      <c r="R32" t="s">
        <v>2</v>
      </c>
      <c r="S32" s="1">
        <v>0.61532504629629636</v>
      </c>
      <c r="T32">
        <v>923053437959</v>
      </c>
      <c r="U32">
        <v>1253069945660</v>
      </c>
      <c r="AT32" t="s">
        <v>3</v>
      </c>
      <c r="AU32" s="6">
        <v>0.38230891203703704</v>
      </c>
      <c r="AV32">
        <v>1253069945660</v>
      </c>
      <c r="AW32">
        <v>3870900</v>
      </c>
      <c r="AX32" t="s">
        <v>4</v>
      </c>
      <c r="AY32" s="1">
        <v>1.2281250000000001E-4</v>
      </c>
      <c r="AZ32">
        <v>2385185</v>
      </c>
      <c r="BA32">
        <v>36989</v>
      </c>
      <c r="BJ32" t="s">
        <v>5</v>
      </c>
      <c r="BK32" s="2">
        <v>0</v>
      </c>
      <c r="BL32">
        <v>8420599684</v>
      </c>
      <c r="BM32">
        <v>1253072503225</v>
      </c>
      <c r="BN32" t="s">
        <v>6</v>
      </c>
      <c r="BO32" s="2">
        <v>0</v>
      </c>
      <c r="BP32">
        <v>9167919843</v>
      </c>
      <c r="BQ32">
        <v>0</v>
      </c>
      <c r="BR32" t="s">
        <v>7</v>
      </c>
      <c r="BS32" s="2">
        <v>0</v>
      </c>
      <c r="BT32">
        <v>2158537249277</v>
      </c>
      <c r="BU32">
        <v>1350324</v>
      </c>
    </row>
    <row r="33" spans="1:73" x14ac:dyDescent="0.3">
      <c r="A33" t="s">
        <v>90</v>
      </c>
      <c r="B33">
        <v>5</v>
      </c>
      <c r="C33" s="4" t="s">
        <v>50</v>
      </c>
      <c r="D33">
        <v>20</v>
      </c>
      <c r="E33">
        <v>524288</v>
      </c>
      <c r="F33">
        <v>1</v>
      </c>
      <c r="G33">
        <v>-1</v>
      </c>
      <c r="H33" s="7" t="e">
        <f t="shared" ref="H33:H35" si="34">L$32/L33</f>
        <v>#DIV/0!</v>
      </c>
      <c r="I33">
        <f t="shared" ref="I33:I35" si="35">M$32/M33</f>
        <v>1.7333483023292682</v>
      </c>
      <c r="J33">
        <f t="shared" ref="J33:J35" si="36">N$32/N33</f>
        <v>1.8996019070404784</v>
      </c>
      <c r="L33" s="5">
        <f t="shared" ref="L33:L56" si="37">AV33</f>
        <v>0</v>
      </c>
      <c r="M33" s="6">
        <v>0.57562393518518518</v>
      </c>
      <c r="N33" s="6">
        <v>9.9752199074074083E-3</v>
      </c>
      <c r="P33">
        <v>2222108051997</v>
      </c>
      <c r="Q33">
        <v>1299054995276</v>
      </c>
      <c r="R33" t="s">
        <v>59</v>
      </c>
      <c r="S33" s="1">
        <v>0.46631577546296299</v>
      </c>
      <c r="T33">
        <v>923053437959</v>
      </c>
      <c r="U33">
        <v>1298993476302</v>
      </c>
      <c r="AD33" t="s">
        <v>10</v>
      </c>
      <c r="AE33" s="1">
        <v>5.9428148148148147E-2</v>
      </c>
      <c r="AF33">
        <v>30373708762</v>
      </c>
      <c r="AG33">
        <v>60576516</v>
      </c>
      <c r="AH33" t="s">
        <v>4</v>
      </c>
      <c r="AI33" s="1">
        <v>1.2634259259259258E-4</v>
      </c>
      <c r="AJ33">
        <v>60576516</v>
      </c>
      <c r="AK33">
        <v>0</v>
      </c>
      <c r="AL33" t="s">
        <v>11</v>
      </c>
      <c r="AM33" s="2">
        <v>0</v>
      </c>
      <c r="AN33">
        <v>0</v>
      </c>
      <c r="AO33">
        <v>0</v>
      </c>
      <c r="AP33" t="s">
        <v>12</v>
      </c>
      <c r="AQ33" s="1">
        <v>4.5828159722222227E-2</v>
      </c>
      <c r="AR33">
        <v>1268619767540</v>
      </c>
      <c r="AS33">
        <v>0</v>
      </c>
      <c r="AT33" t="s">
        <v>13</v>
      </c>
      <c r="AU33" s="6">
        <v>3.8613888888888886E-3</v>
      </c>
      <c r="AV33">
        <v>0</v>
      </c>
      <c r="AW33">
        <v>910800</v>
      </c>
      <c r="AX33" t="s">
        <v>14</v>
      </c>
      <c r="AY33" s="1">
        <v>6.4120370370370375E-5</v>
      </c>
      <c r="AZ33">
        <v>561220</v>
      </c>
      <c r="BA33">
        <v>31658</v>
      </c>
      <c r="BJ33" t="s">
        <v>5</v>
      </c>
      <c r="BK33" s="2">
        <v>0</v>
      </c>
      <c r="BL33">
        <v>1119740068650</v>
      </c>
      <c r="BM33">
        <v>1299054654598</v>
      </c>
      <c r="BN33" t="s">
        <v>6</v>
      </c>
      <c r="BO33" s="2">
        <v>0</v>
      </c>
      <c r="BP33">
        <v>150733023941</v>
      </c>
      <c r="BQ33">
        <v>0</v>
      </c>
      <c r="BR33" t="s">
        <v>7</v>
      </c>
      <c r="BS33" s="2">
        <v>0</v>
      </c>
      <c r="BT33">
        <v>951634959406</v>
      </c>
      <c r="BU33">
        <v>340678</v>
      </c>
    </row>
    <row r="34" spans="1:73" x14ac:dyDescent="0.3">
      <c r="A34" t="s">
        <v>90</v>
      </c>
      <c r="B34">
        <v>5</v>
      </c>
      <c r="C34" s="4" t="s">
        <v>50</v>
      </c>
      <c r="D34">
        <v>20</v>
      </c>
      <c r="E34">
        <v>524288</v>
      </c>
      <c r="F34">
        <v>1</v>
      </c>
      <c r="G34">
        <v>64</v>
      </c>
      <c r="H34" s="7" t="e">
        <f t="shared" si="34"/>
        <v>#DIV/0!</v>
      </c>
      <c r="I34">
        <f t="shared" si="35"/>
        <v>1.6153643217182108</v>
      </c>
      <c r="J34">
        <f t="shared" si="36"/>
        <v>1.1550217185331719</v>
      </c>
      <c r="L34" s="5">
        <f t="shared" si="37"/>
        <v>0</v>
      </c>
      <c r="M34" s="6">
        <v>0.61766671296296294</v>
      </c>
      <c r="N34" s="6">
        <v>1.6405706018518516E-2</v>
      </c>
      <c r="P34">
        <v>2229032998005</v>
      </c>
      <c r="Q34">
        <v>1305979941284</v>
      </c>
      <c r="R34" t="s">
        <v>59</v>
      </c>
      <c r="S34" s="1">
        <v>0.49042853009259257</v>
      </c>
      <c r="T34">
        <v>923053437959</v>
      </c>
      <c r="U34">
        <v>1302103440678</v>
      </c>
      <c r="AD34" t="s">
        <v>10</v>
      </c>
      <c r="AE34" s="1">
        <v>6.2257731481481483E-2</v>
      </c>
      <c r="AF34">
        <v>33483673138</v>
      </c>
      <c r="AG34">
        <v>3875558148</v>
      </c>
      <c r="AH34" t="s">
        <v>4</v>
      </c>
      <c r="AI34" s="1">
        <v>3.0116898148148152E-4</v>
      </c>
      <c r="AJ34">
        <v>3875558148</v>
      </c>
      <c r="AK34">
        <v>0</v>
      </c>
      <c r="AL34" t="s">
        <v>11</v>
      </c>
      <c r="AM34" s="2">
        <v>0</v>
      </c>
      <c r="AN34">
        <v>0</v>
      </c>
      <c r="AO34">
        <v>0</v>
      </c>
      <c r="AP34" t="s">
        <v>12</v>
      </c>
      <c r="AQ34" s="1">
        <v>5.6572511574074079E-2</v>
      </c>
      <c r="AR34">
        <v>1268619767540</v>
      </c>
      <c r="AS34">
        <v>0</v>
      </c>
      <c r="AT34" t="s">
        <v>13</v>
      </c>
      <c r="AU34" s="6">
        <v>8.006076388888889E-3</v>
      </c>
      <c r="AV34">
        <v>0</v>
      </c>
      <c r="AW34">
        <v>910800</v>
      </c>
      <c r="AX34" t="s">
        <v>14</v>
      </c>
      <c r="AY34" s="1">
        <v>1.0068287037037038E-4</v>
      </c>
      <c r="AZ34">
        <v>561220</v>
      </c>
      <c r="BA34">
        <v>31658</v>
      </c>
      <c r="BJ34" t="s">
        <v>5</v>
      </c>
      <c r="BK34" s="2">
        <v>0</v>
      </c>
      <c r="BL34">
        <v>844769673721</v>
      </c>
      <c r="BM34">
        <v>1305979600606</v>
      </c>
      <c r="BN34" t="s">
        <v>6</v>
      </c>
      <c r="BO34" s="2">
        <v>0</v>
      </c>
      <c r="BP34">
        <v>287061998248</v>
      </c>
      <c r="BQ34">
        <v>0</v>
      </c>
      <c r="BR34" t="s">
        <v>7</v>
      </c>
      <c r="BS34" s="2">
        <v>0</v>
      </c>
      <c r="BT34">
        <v>1097201326036</v>
      </c>
      <c r="BU34">
        <v>340678</v>
      </c>
    </row>
    <row r="35" spans="1:73" x14ac:dyDescent="0.3">
      <c r="A35" t="s">
        <v>90</v>
      </c>
      <c r="B35">
        <v>5</v>
      </c>
      <c r="C35" s="4" t="s">
        <v>50</v>
      </c>
      <c r="D35">
        <v>20</v>
      </c>
      <c r="E35">
        <v>524288</v>
      </c>
      <c r="F35">
        <v>64</v>
      </c>
      <c r="G35">
        <v>-1</v>
      </c>
      <c r="H35" s="7" t="e">
        <f t="shared" si="34"/>
        <v>#DIV/0!</v>
      </c>
      <c r="I35">
        <f t="shared" si="35"/>
        <v>1.5305181170694178</v>
      </c>
      <c r="J35">
        <f t="shared" si="36"/>
        <v>1.4222525114583657</v>
      </c>
      <c r="L35" s="5">
        <f t="shared" si="37"/>
        <v>0</v>
      </c>
      <c r="M35" s="6">
        <v>0.65190784722222228</v>
      </c>
      <c r="N35" s="6">
        <v>1.3323194444444445E-2</v>
      </c>
      <c r="P35">
        <v>2275307148809</v>
      </c>
      <c r="Q35">
        <v>1352254092088</v>
      </c>
      <c r="R35" t="s">
        <v>59</v>
      </c>
      <c r="S35" s="1">
        <v>0.49837581018518518</v>
      </c>
      <c r="T35">
        <v>923053437959</v>
      </c>
      <c r="U35">
        <v>1350285082298</v>
      </c>
      <c r="AD35" t="s">
        <v>10</v>
      </c>
      <c r="AE35" s="1">
        <v>9.9622662037037027E-2</v>
      </c>
      <c r="AF35">
        <v>56019511760</v>
      </c>
      <c r="AG35">
        <v>1968067332</v>
      </c>
      <c r="AH35" t="s">
        <v>4</v>
      </c>
      <c r="AI35" s="1">
        <v>2.209722222222222E-4</v>
      </c>
      <c r="AJ35">
        <v>1968067332</v>
      </c>
      <c r="AK35">
        <v>0</v>
      </c>
      <c r="AL35" t="s">
        <v>11</v>
      </c>
      <c r="AM35" s="2">
        <v>0</v>
      </c>
      <c r="AN35">
        <v>0</v>
      </c>
      <c r="AO35">
        <v>0</v>
      </c>
      <c r="AP35" t="s">
        <v>12</v>
      </c>
      <c r="AQ35" s="1">
        <v>4.9210578703703704E-2</v>
      </c>
      <c r="AR35">
        <v>1294265570538</v>
      </c>
      <c r="AS35">
        <v>0</v>
      </c>
      <c r="AT35" t="s">
        <v>13</v>
      </c>
      <c r="AU35" s="6">
        <v>4.3895023148148148E-3</v>
      </c>
      <c r="AV35">
        <v>0</v>
      </c>
      <c r="AW35">
        <v>910800</v>
      </c>
      <c r="AX35" t="s">
        <v>14</v>
      </c>
      <c r="AY35" s="1">
        <v>8.8321759259259275E-5</v>
      </c>
      <c r="AZ35">
        <v>561220</v>
      </c>
      <c r="BA35">
        <v>31658</v>
      </c>
      <c r="BJ35" t="s">
        <v>5</v>
      </c>
      <c r="BK35" s="2">
        <v>0</v>
      </c>
      <c r="BL35">
        <v>890026329854</v>
      </c>
      <c r="BM35">
        <v>1352253751410</v>
      </c>
      <c r="BN35" t="s">
        <v>6</v>
      </c>
      <c r="BO35" s="2">
        <v>0</v>
      </c>
      <c r="BP35">
        <v>285577490479</v>
      </c>
      <c r="BQ35">
        <v>0</v>
      </c>
      <c r="BR35" t="s">
        <v>7</v>
      </c>
      <c r="BS35" s="2">
        <v>0</v>
      </c>
      <c r="BT35">
        <v>1099703328476</v>
      </c>
      <c r="BU35">
        <v>340678</v>
      </c>
    </row>
    <row r="36" spans="1:73" x14ac:dyDescent="0.3">
      <c r="A36" t="s">
        <v>90</v>
      </c>
      <c r="B36">
        <v>5</v>
      </c>
      <c r="C36" s="4" t="s">
        <v>51</v>
      </c>
      <c r="D36">
        <v>85</v>
      </c>
      <c r="E36">
        <v>-1</v>
      </c>
      <c r="F36">
        <v>1</v>
      </c>
      <c r="G36">
        <v>-1</v>
      </c>
      <c r="H36" s="7">
        <f>L$36/L36</f>
        <v>1</v>
      </c>
      <c r="I36">
        <f t="shared" ref="I36:J36" si="38">M$36/M36</f>
        <v>1</v>
      </c>
      <c r="J36">
        <f t="shared" si="38"/>
        <v>1</v>
      </c>
      <c r="L36" s="5">
        <f t="shared" si="37"/>
        <v>630235931758</v>
      </c>
      <c r="M36" s="6">
        <v>0.5762036805555556</v>
      </c>
      <c r="N36" s="6">
        <v>1.9541886574074074E-2</v>
      </c>
      <c r="P36">
        <v>765727858582</v>
      </c>
      <c r="Q36">
        <v>691366282137</v>
      </c>
      <c r="R36" t="s">
        <v>2</v>
      </c>
      <c r="S36" s="1">
        <v>0.19276011574074073</v>
      </c>
      <c r="T36">
        <v>135489518179</v>
      </c>
      <c r="U36">
        <v>630235931758</v>
      </c>
      <c r="AT36" t="s">
        <v>3</v>
      </c>
      <c r="AU36" s="6">
        <v>0.3832423148148148</v>
      </c>
      <c r="AV36">
        <v>630235931758</v>
      </c>
      <c r="AW36">
        <v>61130313026</v>
      </c>
      <c r="AX36" t="s">
        <v>4</v>
      </c>
      <c r="AY36" s="1">
        <v>2.0126157407407408E-4</v>
      </c>
      <c r="AZ36">
        <v>2408645</v>
      </c>
      <c r="BA36">
        <v>37353</v>
      </c>
      <c r="BJ36" t="s">
        <v>5</v>
      </c>
      <c r="BK36" s="2">
        <v>0</v>
      </c>
      <c r="BL36">
        <v>5151926163</v>
      </c>
      <c r="BM36">
        <v>630238512783</v>
      </c>
      <c r="BN36" t="s">
        <v>6</v>
      </c>
      <c r="BO36" s="2">
        <v>0</v>
      </c>
      <c r="BP36">
        <v>3732305275</v>
      </c>
      <c r="BQ36">
        <v>0</v>
      </c>
      <c r="BR36" t="s">
        <v>7</v>
      </c>
      <c r="BS36" s="2">
        <v>0</v>
      </c>
      <c r="BT36">
        <v>756843627144</v>
      </c>
      <c r="BU36">
        <v>61127769354</v>
      </c>
    </row>
    <row r="37" spans="1:73" x14ac:dyDescent="0.3">
      <c r="A37" t="s">
        <v>90</v>
      </c>
      <c r="B37">
        <v>5</v>
      </c>
      <c r="C37" s="4" t="s">
        <v>51</v>
      </c>
      <c r="D37">
        <v>20</v>
      </c>
      <c r="E37">
        <v>524288</v>
      </c>
      <c r="F37">
        <v>1</v>
      </c>
      <c r="G37">
        <v>-1</v>
      </c>
      <c r="H37" s="7">
        <f t="shared" ref="H37:H39" si="39">L$36/L37</f>
        <v>1.712851203067961</v>
      </c>
      <c r="I37">
        <f t="shared" ref="I37:I39" si="40">M$36/M37</f>
        <v>0.81250430863623058</v>
      </c>
      <c r="J37">
        <f t="shared" ref="J37:J39" si="41">N$36/N37</f>
        <v>0.42718429161552735</v>
      </c>
      <c r="L37" s="5">
        <f t="shared" si="37"/>
        <v>367945523014</v>
      </c>
      <c r="M37" s="6">
        <v>0.70916999999999997</v>
      </c>
      <c r="N37" s="6">
        <v>4.574579861111111E-2</v>
      </c>
      <c r="P37">
        <v>1167174615384</v>
      </c>
      <c r="Q37">
        <v>1091904476342</v>
      </c>
      <c r="R37" t="s">
        <v>59</v>
      </c>
      <c r="S37" s="1">
        <v>0.12001049768518518</v>
      </c>
      <c r="T37">
        <v>135489518179</v>
      </c>
      <c r="U37">
        <v>663599865471</v>
      </c>
      <c r="AD37" t="s">
        <v>10</v>
      </c>
      <c r="AE37" s="1">
        <v>3.3180543981481479E-2</v>
      </c>
      <c r="AF37">
        <v>21550157885</v>
      </c>
      <c r="AG37">
        <v>85225712</v>
      </c>
      <c r="AH37" t="s">
        <v>4</v>
      </c>
      <c r="AI37" s="1">
        <v>3.6898148148148147E-4</v>
      </c>
      <c r="AJ37">
        <v>85225712</v>
      </c>
      <c r="AK37">
        <v>393544</v>
      </c>
      <c r="AL37" t="s">
        <v>11</v>
      </c>
      <c r="AM37" s="2">
        <v>0</v>
      </c>
      <c r="AN37">
        <v>0</v>
      </c>
      <c r="AO37">
        <v>0</v>
      </c>
      <c r="AP37" t="s">
        <v>12</v>
      </c>
      <c r="AQ37" s="1">
        <v>0.13517004629629628</v>
      </c>
      <c r="AR37">
        <v>642076862122</v>
      </c>
      <c r="AS37">
        <v>367945523014</v>
      </c>
      <c r="AT37" t="s">
        <v>13</v>
      </c>
      <c r="AU37" s="6">
        <v>0.41658079861111114</v>
      </c>
      <c r="AV37">
        <v>367945523014</v>
      </c>
      <c r="AW37">
        <v>60246675587</v>
      </c>
      <c r="AX37" t="s">
        <v>14</v>
      </c>
      <c r="AY37" s="1">
        <v>1.3782407407407406E-4</v>
      </c>
      <c r="AZ37">
        <v>567480</v>
      </c>
      <c r="BA37">
        <v>32022</v>
      </c>
      <c r="BB37" t="s">
        <v>31</v>
      </c>
      <c r="BC37" s="1">
        <v>3.7213194444444442E-3</v>
      </c>
      <c r="BD37">
        <v>26760992</v>
      </c>
      <c r="BE37">
        <v>26760992</v>
      </c>
      <c r="BF37" t="s">
        <v>32</v>
      </c>
      <c r="BG37" s="2">
        <v>0</v>
      </c>
      <c r="BH37">
        <v>0</v>
      </c>
      <c r="BI37">
        <v>0</v>
      </c>
      <c r="BJ37" t="s">
        <v>5</v>
      </c>
      <c r="BK37" s="2">
        <v>0</v>
      </c>
      <c r="BL37">
        <v>377902538825</v>
      </c>
      <c r="BM37">
        <v>1031658376773</v>
      </c>
      <c r="BN37" t="s">
        <v>6</v>
      </c>
      <c r="BO37" s="2">
        <v>0</v>
      </c>
      <c r="BP37">
        <v>147629173988</v>
      </c>
      <c r="BQ37">
        <v>0</v>
      </c>
      <c r="BR37" t="s">
        <v>7</v>
      </c>
      <c r="BS37" s="2">
        <v>0</v>
      </c>
      <c r="BT37">
        <v>641642902571</v>
      </c>
      <c r="BU37">
        <v>60246099569</v>
      </c>
    </row>
    <row r="38" spans="1:73" x14ac:dyDescent="0.3">
      <c r="A38" t="s">
        <v>90</v>
      </c>
      <c r="B38">
        <v>5</v>
      </c>
      <c r="C38" s="4" t="s">
        <v>51</v>
      </c>
      <c r="D38">
        <v>20</v>
      </c>
      <c r="E38">
        <v>524288</v>
      </c>
      <c r="F38">
        <v>1</v>
      </c>
      <c r="G38">
        <v>64</v>
      </c>
      <c r="H38" s="7">
        <f t="shared" si="39"/>
        <v>1.935056906917515</v>
      </c>
      <c r="I38">
        <f t="shared" si="40"/>
        <v>1.0916647106869122</v>
      </c>
      <c r="J38">
        <f t="shared" si="41"/>
        <v>0.51268068799978139</v>
      </c>
      <c r="L38" s="5">
        <f t="shared" si="37"/>
        <v>325693745494</v>
      </c>
      <c r="M38" s="6">
        <v>0.52782111111111107</v>
      </c>
      <c r="N38" s="6">
        <v>3.8117071759259262E-2</v>
      </c>
      <c r="P38">
        <v>1135730094860</v>
      </c>
      <c r="Q38">
        <v>1051191106116</v>
      </c>
      <c r="R38" t="s">
        <v>59</v>
      </c>
      <c r="S38" s="1">
        <v>0.12573712962962963</v>
      </c>
      <c r="T38">
        <v>135489518179</v>
      </c>
      <c r="U38">
        <v>665645876811</v>
      </c>
      <c r="AD38" t="s">
        <v>10</v>
      </c>
      <c r="AE38" s="1">
        <v>3.5094606481481487E-2</v>
      </c>
      <c r="AF38">
        <v>23596169225</v>
      </c>
      <c r="AG38">
        <v>5452624112</v>
      </c>
      <c r="AH38" t="s">
        <v>4</v>
      </c>
      <c r="AI38" s="1">
        <v>1.0681944444444443E-3</v>
      </c>
      <c r="AJ38">
        <v>5452624112</v>
      </c>
      <c r="AK38">
        <v>25166152</v>
      </c>
      <c r="AL38" t="s">
        <v>11</v>
      </c>
      <c r="AM38" s="2">
        <v>0</v>
      </c>
      <c r="AN38">
        <v>0</v>
      </c>
      <c r="AO38">
        <v>0</v>
      </c>
      <c r="AP38" t="s">
        <v>12</v>
      </c>
      <c r="AQ38" s="1">
        <v>0.11628724537037037</v>
      </c>
      <c r="AR38">
        <v>643786172074</v>
      </c>
      <c r="AS38">
        <v>325693745494</v>
      </c>
      <c r="AT38" t="s">
        <v>13</v>
      </c>
      <c r="AU38" s="6">
        <v>0.24553267361111111</v>
      </c>
      <c r="AV38">
        <v>325693745494</v>
      </c>
      <c r="AW38">
        <v>52662363192</v>
      </c>
      <c r="AX38" t="s">
        <v>14</v>
      </c>
      <c r="AY38" s="1">
        <v>2.0144675925925929E-4</v>
      </c>
      <c r="AZ38">
        <v>567440</v>
      </c>
      <c r="BA38">
        <v>32019</v>
      </c>
      <c r="BB38" t="s">
        <v>31</v>
      </c>
      <c r="BC38" s="1">
        <v>3.8998148148148147E-3</v>
      </c>
      <c r="BD38">
        <v>1711298336</v>
      </c>
      <c r="BE38">
        <v>1711298336</v>
      </c>
      <c r="BF38" t="s">
        <v>32</v>
      </c>
      <c r="BG38" s="2">
        <v>0</v>
      </c>
      <c r="BH38">
        <v>0</v>
      </c>
      <c r="BI38">
        <v>0</v>
      </c>
      <c r="BJ38" t="s">
        <v>5</v>
      </c>
      <c r="BK38" s="2">
        <v>0</v>
      </c>
      <c r="BL38">
        <v>506511896562</v>
      </c>
      <c r="BM38">
        <v>998529318905</v>
      </c>
      <c r="BN38" t="s">
        <v>6</v>
      </c>
      <c r="BO38" s="2">
        <v>0</v>
      </c>
      <c r="BP38">
        <v>135361833463</v>
      </c>
      <c r="BQ38">
        <v>0</v>
      </c>
      <c r="BR38" t="s">
        <v>7</v>
      </c>
      <c r="BS38" s="2">
        <v>0</v>
      </c>
      <c r="BT38">
        <v>493856364835</v>
      </c>
      <c r="BU38">
        <v>52661787211</v>
      </c>
    </row>
    <row r="39" spans="1:73" x14ac:dyDescent="0.3">
      <c r="A39" t="s">
        <v>90</v>
      </c>
      <c r="B39">
        <v>5</v>
      </c>
      <c r="C39" s="4" t="s">
        <v>51</v>
      </c>
      <c r="D39">
        <v>20</v>
      </c>
      <c r="E39">
        <v>524288</v>
      </c>
      <c r="F39">
        <v>64</v>
      </c>
      <c r="G39">
        <v>-1</v>
      </c>
      <c r="H39" s="7">
        <f t="shared" si="39"/>
        <v>4.6490124581407075</v>
      </c>
      <c r="I39">
        <f t="shared" si="40"/>
        <v>1.2428631730020472</v>
      </c>
      <c r="J39">
        <f t="shared" si="41"/>
        <v>0.72442695229236242</v>
      </c>
      <c r="L39" s="5">
        <f t="shared" si="37"/>
        <v>135563399202</v>
      </c>
      <c r="M39" s="6">
        <v>0.46360990740740737</v>
      </c>
      <c r="N39" s="6">
        <v>2.6975648148148148E-2</v>
      </c>
      <c r="P39">
        <v>990749370714</v>
      </c>
      <c r="Q39">
        <v>890568647681</v>
      </c>
      <c r="R39" t="s">
        <v>59</v>
      </c>
      <c r="S39" s="1">
        <v>0.14248028935185184</v>
      </c>
      <c r="T39">
        <v>135489518179</v>
      </c>
      <c r="U39">
        <v>710820665169</v>
      </c>
      <c r="AD39" t="s">
        <v>10</v>
      </c>
      <c r="AE39" s="1">
        <v>6.5342905092592593E-2</v>
      </c>
      <c r="AF39">
        <v>45160557734</v>
      </c>
      <c r="AG39">
        <v>5452624112</v>
      </c>
      <c r="AH39" t="s">
        <v>4</v>
      </c>
      <c r="AI39" s="1">
        <v>7.8454861111111119E-4</v>
      </c>
      <c r="AJ39">
        <v>5452624112</v>
      </c>
      <c r="AK39">
        <v>25166152</v>
      </c>
      <c r="AL39" t="s">
        <v>11</v>
      </c>
      <c r="AM39" s="2">
        <v>0</v>
      </c>
      <c r="AN39">
        <v>0</v>
      </c>
      <c r="AO39">
        <v>0</v>
      </c>
      <c r="AP39" t="s">
        <v>12</v>
      </c>
      <c r="AQ39" s="1">
        <v>0.10525511574074074</v>
      </c>
      <c r="AR39">
        <v>667396571923</v>
      </c>
      <c r="AS39">
        <v>135563399202</v>
      </c>
      <c r="AT39" t="s">
        <v>13</v>
      </c>
      <c r="AU39" s="6">
        <v>0.14609092592592593</v>
      </c>
      <c r="AV39">
        <v>135563399202</v>
      </c>
      <c r="AW39">
        <v>37020628850</v>
      </c>
      <c r="AX39" t="s">
        <v>14</v>
      </c>
      <c r="AY39" s="1">
        <v>8.1574074074074079E-5</v>
      </c>
      <c r="AZ39">
        <v>567380</v>
      </c>
      <c r="BA39">
        <v>32012</v>
      </c>
      <c r="BB39" t="s">
        <v>31</v>
      </c>
      <c r="BC39" s="1">
        <v>3.5745486111111112E-3</v>
      </c>
      <c r="BD39">
        <v>1686132184</v>
      </c>
      <c r="BE39">
        <v>1686132184</v>
      </c>
      <c r="BF39" t="s">
        <v>32</v>
      </c>
      <c r="BG39" s="2">
        <v>0</v>
      </c>
      <c r="BH39">
        <v>0</v>
      </c>
      <c r="BI39">
        <v>0</v>
      </c>
      <c r="BJ39" t="s">
        <v>5</v>
      </c>
      <c r="BK39" s="2">
        <v>0</v>
      </c>
      <c r="BL39">
        <v>560465674355</v>
      </c>
      <c r="BM39">
        <v>853548594759</v>
      </c>
      <c r="BN39" t="s">
        <v>6</v>
      </c>
      <c r="BO39" s="2">
        <v>0</v>
      </c>
      <c r="BP39">
        <v>137909560582</v>
      </c>
      <c r="BQ39">
        <v>0</v>
      </c>
      <c r="BR39" t="s">
        <v>7</v>
      </c>
      <c r="BS39" s="2">
        <v>0</v>
      </c>
      <c r="BT39">
        <v>292374135777</v>
      </c>
      <c r="BU39">
        <v>37020052922</v>
      </c>
    </row>
    <row r="40" spans="1:73" x14ac:dyDescent="0.3">
      <c r="A40" t="s">
        <v>90</v>
      </c>
      <c r="B40">
        <v>5</v>
      </c>
      <c r="C40" s="4" t="s">
        <v>53</v>
      </c>
      <c r="D40">
        <v>85</v>
      </c>
      <c r="E40">
        <v>-1</v>
      </c>
      <c r="F40">
        <v>1</v>
      </c>
      <c r="G40">
        <v>-1</v>
      </c>
      <c r="H40" s="7">
        <f>L$40/L40</f>
        <v>1</v>
      </c>
      <c r="I40">
        <f t="shared" ref="I40:J40" si="42">M$40/M40</f>
        <v>1</v>
      </c>
      <c r="J40">
        <f t="shared" si="42"/>
        <v>1</v>
      </c>
      <c r="L40" s="5">
        <f t="shared" si="37"/>
        <v>251403772226</v>
      </c>
      <c r="M40" s="6">
        <v>0.11494278935185186</v>
      </c>
      <c r="N40" s="6">
        <v>7.9092476851851841E-3</v>
      </c>
      <c r="P40">
        <v>286470479833</v>
      </c>
      <c r="Q40">
        <v>251408222926</v>
      </c>
      <c r="R40" t="s">
        <v>2</v>
      </c>
      <c r="S40" s="1">
        <v>5.3118113425925928E-2</v>
      </c>
      <c r="T40">
        <v>35064315341</v>
      </c>
      <c r="U40">
        <v>251403772226</v>
      </c>
      <c r="AT40" t="s">
        <v>3</v>
      </c>
      <c r="AU40" s="6">
        <v>6.169599537037037E-2</v>
      </c>
      <c r="AV40">
        <v>251403772226</v>
      </c>
      <c r="AW40">
        <v>4413533</v>
      </c>
      <c r="AX40" t="s">
        <v>4</v>
      </c>
      <c r="AY40" s="1">
        <v>1.2866898148148151E-4</v>
      </c>
      <c r="AZ40">
        <v>2392266</v>
      </c>
      <c r="BA40">
        <v>37167</v>
      </c>
      <c r="BJ40" t="s">
        <v>5</v>
      </c>
      <c r="BK40" s="2">
        <v>0</v>
      </c>
      <c r="BL40">
        <v>3575436921</v>
      </c>
      <c r="BM40">
        <v>251406336872</v>
      </c>
      <c r="BN40" t="s">
        <v>6</v>
      </c>
      <c r="BO40" s="2">
        <v>0</v>
      </c>
      <c r="BP40">
        <v>13310853749</v>
      </c>
      <c r="BQ40">
        <v>0</v>
      </c>
      <c r="BR40" t="s">
        <v>7</v>
      </c>
      <c r="BS40" s="2">
        <v>0</v>
      </c>
      <c r="BT40">
        <v>269584189163</v>
      </c>
      <c r="BU40">
        <v>1886054</v>
      </c>
    </row>
    <row r="41" spans="1:73" x14ac:dyDescent="0.3">
      <c r="A41" t="s">
        <v>90</v>
      </c>
      <c r="B41">
        <v>5</v>
      </c>
      <c r="C41" s="4" t="s">
        <v>53</v>
      </c>
      <c r="D41">
        <v>20</v>
      </c>
      <c r="E41">
        <v>524288</v>
      </c>
      <c r="F41">
        <v>1</v>
      </c>
      <c r="G41">
        <v>-1</v>
      </c>
      <c r="H41" s="7">
        <f t="shared" ref="H41:H42" si="43">L$40/L41</f>
        <v>1317.5397256295612</v>
      </c>
      <c r="I41">
        <f t="shared" ref="I41:I42" si="44">M$40/M41</f>
        <v>1.8785057689335782</v>
      </c>
      <c r="J41">
        <f t="shared" ref="J41:J42" si="45">N$40/N41</f>
        <v>1.0311926577816408</v>
      </c>
      <c r="L41" s="5">
        <f t="shared" si="37"/>
        <v>190813049</v>
      </c>
      <c r="M41" s="6">
        <v>6.118841435185185E-2</v>
      </c>
      <c r="N41" s="6">
        <v>7.6699999999999997E-3</v>
      </c>
      <c r="P41">
        <v>299053736985</v>
      </c>
      <c r="Q41">
        <v>263985336108</v>
      </c>
      <c r="R41" t="s">
        <v>59</v>
      </c>
      <c r="S41" s="1">
        <v>2.942798611111111E-2</v>
      </c>
      <c r="T41">
        <v>35064315341</v>
      </c>
      <c r="U41">
        <v>263787555811</v>
      </c>
      <c r="AD41" t="s">
        <v>10</v>
      </c>
      <c r="AE41" s="1">
        <v>9.370219907407407E-3</v>
      </c>
      <c r="AF41">
        <v>8187013021</v>
      </c>
      <c r="AG41">
        <v>5244760</v>
      </c>
      <c r="AH41" t="s">
        <v>4</v>
      </c>
      <c r="AI41" s="1">
        <v>7.8414351851851852E-5</v>
      </c>
      <c r="AJ41">
        <v>5244760</v>
      </c>
      <c r="AK41">
        <v>262238</v>
      </c>
      <c r="AL41" t="s">
        <v>11</v>
      </c>
      <c r="AM41" s="2">
        <v>0</v>
      </c>
      <c r="AN41">
        <v>0</v>
      </c>
      <c r="AO41">
        <v>0</v>
      </c>
      <c r="AP41" t="s">
        <v>12</v>
      </c>
      <c r="AQ41" s="1">
        <v>1.5650555555555553E-2</v>
      </c>
      <c r="AR41">
        <v>255605787550</v>
      </c>
      <c r="AS41">
        <v>190813049</v>
      </c>
      <c r="AT41" t="s">
        <v>13</v>
      </c>
      <c r="AU41" s="6">
        <v>6.5957407407407414E-3</v>
      </c>
      <c r="AV41">
        <v>190813049</v>
      </c>
      <c r="AW41">
        <v>1428414</v>
      </c>
      <c r="AX41" t="s">
        <v>14</v>
      </c>
      <c r="AY41" s="1">
        <v>6.5497685185185187E-5</v>
      </c>
      <c r="AZ41">
        <v>563264</v>
      </c>
      <c r="BA41">
        <v>31836</v>
      </c>
      <c r="BJ41" t="s">
        <v>5</v>
      </c>
      <c r="BK41" s="2">
        <v>0</v>
      </c>
      <c r="BL41">
        <v>237190549778</v>
      </c>
      <c r="BM41">
        <v>263984479682</v>
      </c>
      <c r="BN41" t="s">
        <v>6</v>
      </c>
      <c r="BO41" s="2">
        <v>0</v>
      </c>
      <c r="BP41">
        <v>18402539761</v>
      </c>
      <c r="BQ41">
        <v>0</v>
      </c>
      <c r="BR41" t="s">
        <v>7</v>
      </c>
      <c r="BS41" s="2">
        <v>0</v>
      </c>
      <c r="BT41">
        <v>43460647446</v>
      </c>
      <c r="BU41">
        <v>856426</v>
      </c>
    </row>
    <row r="42" spans="1:73" x14ac:dyDescent="0.3">
      <c r="A42" t="s">
        <v>90</v>
      </c>
      <c r="B42">
        <v>5</v>
      </c>
      <c r="C42" s="4" t="s">
        <v>53</v>
      </c>
      <c r="D42">
        <v>15</v>
      </c>
      <c r="E42">
        <v>524288</v>
      </c>
      <c r="F42">
        <v>1</v>
      </c>
      <c r="G42">
        <v>722</v>
      </c>
      <c r="H42" s="7">
        <f t="shared" si="43"/>
        <v>5409.0411352481824</v>
      </c>
      <c r="I42">
        <f t="shared" si="44"/>
        <v>1.6101796950874478</v>
      </c>
      <c r="J42">
        <f t="shared" si="45"/>
        <v>1.0205968624545974</v>
      </c>
      <c r="L42" s="5">
        <f t="shared" si="37"/>
        <v>46478436</v>
      </c>
      <c r="M42" s="6">
        <v>7.1385069444444449E-2</v>
      </c>
      <c r="N42" s="6">
        <v>7.7496296296296297E-3</v>
      </c>
      <c r="P42">
        <v>307308847549</v>
      </c>
      <c r="Q42">
        <v>268649240471</v>
      </c>
      <c r="R42" t="s">
        <v>59</v>
      </c>
      <c r="S42" s="1">
        <v>3.7056319444444444E-2</v>
      </c>
      <c r="T42">
        <v>35064315341</v>
      </c>
      <c r="U42">
        <v>264626908631</v>
      </c>
      <c r="AD42" t="s">
        <v>10</v>
      </c>
      <c r="AE42" s="1">
        <v>1.345699074074074E-2</v>
      </c>
      <c r="AF42">
        <v>9026365841</v>
      </c>
      <c r="AG42">
        <v>3785361240</v>
      </c>
      <c r="AH42" t="s">
        <v>4</v>
      </c>
      <c r="AI42" s="1">
        <v>6.103472222222223E-4</v>
      </c>
      <c r="AJ42">
        <v>3785361240</v>
      </c>
      <c r="AK42">
        <v>189268062</v>
      </c>
      <c r="AL42" t="s">
        <v>11</v>
      </c>
      <c r="AM42" s="2">
        <v>0</v>
      </c>
      <c r="AN42">
        <v>0</v>
      </c>
      <c r="AO42">
        <v>0</v>
      </c>
      <c r="AP42" t="s">
        <v>12</v>
      </c>
      <c r="AQ42" s="1">
        <v>1.7804895833333334E-2</v>
      </c>
      <c r="AR42">
        <v>259385904030</v>
      </c>
      <c r="AS42">
        <v>46478436</v>
      </c>
      <c r="AT42" t="s">
        <v>13</v>
      </c>
      <c r="AU42" s="6">
        <v>2.409837962962963E-3</v>
      </c>
      <c r="AV42">
        <v>46478436</v>
      </c>
      <c r="AW42">
        <v>1192676</v>
      </c>
      <c r="AX42" t="s">
        <v>14</v>
      </c>
      <c r="AY42" s="1">
        <v>4.6666666666666665E-5</v>
      </c>
      <c r="AZ42">
        <v>422661</v>
      </c>
      <c r="BA42">
        <v>31426</v>
      </c>
      <c r="BJ42" t="s">
        <v>5</v>
      </c>
      <c r="BK42" s="2">
        <v>0</v>
      </c>
      <c r="BL42">
        <v>249053880622</v>
      </c>
      <c r="BM42">
        <v>268648469450</v>
      </c>
      <c r="BN42" t="s">
        <v>6</v>
      </c>
      <c r="BO42" s="2">
        <v>0</v>
      </c>
      <c r="BP42">
        <v>15272680328</v>
      </c>
      <c r="BQ42">
        <v>0</v>
      </c>
      <c r="BR42" t="s">
        <v>7</v>
      </c>
      <c r="BS42" s="2">
        <v>0</v>
      </c>
      <c r="BT42">
        <v>42982286599</v>
      </c>
      <c r="BU42">
        <v>771021</v>
      </c>
    </row>
    <row r="43" spans="1:73" x14ac:dyDescent="0.3">
      <c r="A43" t="s">
        <v>90</v>
      </c>
      <c r="B43">
        <v>5</v>
      </c>
      <c r="C43" s="4" t="s">
        <v>54</v>
      </c>
      <c r="D43">
        <v>85</v>
      </c>
      <c r="E43">
        <v>-1</v>
      </c>
      <c r="F43">
        <v>1</v>
      </c>
      <c r="G43">
        <v>-1</v>
      </c>
      <c r="H43" s="7">
        <f>L$43/L43</f>
        <v>1</v>
      </c>
      <c r="I43">
        <f t="shared" ref="I43:J43" si="46">M$43/M43</f>
        <v>1</v>
      </c>
      <c r="J43">
        <f t="shared" si="46"/>
        <v>1</v>
      </c>
      <c r="L43" s="5">
        <f t="shared" si="37"/>
        <v>1252701305835</v>
      </c>
      <c r="M43" s="6">
        <v>0.97646734953703707</v>
      </c>
      <c r="N43" s="6">
        <v>1.681627314814815E-2</v>
      </c>
      <c r="P43">
        <v>2171626602599</v>
      </c>
      <c r="Q43">
        <v>1252705231010</v>
      </c>
      <c r="R43" t="s">
        <v>2</v>
      </c>
      <c r="S43" s="1">
        <v>0.63608631944444449</v>
      </c>
      <c r="T43">
        <v>918922911191</v>
      </c>
      <c r="U43">
        <v>1252701305835</v>
      </c>
      <c r="AT43" t="s">
        <v>3</v>
      </c>
      <c r="AU43" s="6">
        <v>0.34024620370370373</v>
      </c>
      <c r="AV43">
        <v>1252701305835</v>
      </c>
      <c r="AW43">
        <v>3888085</v>
      </c>
      <c r="AX43" t="s">
        <v>4</v>
      </c>
      <c r="AY43" s="1">
        <v>1.3482638888888889E-4</v>
      </c>
      <c r="AZ43">
        <v>2385573</v>
      </c>
      <c r="BA43">
        <v>37090</v>
      </c>
      <c r="BJ43" t="s">
        <v>5</v>
      </c>
      <c r="BK43" s="2">
        <v>0</v>
      </c>
      <c r="BL43">
        <v>9224223149</v>
      </c>
      <c r="BM43">
        <v>1252703863788</v>
      </c>
      <c r="BN43" t="s">
        <v>6</v>
      </c>
      <c r="BO43" s="2">
        <v>0</v>
      </c>
      <c r="BP43">
        <v>5247275413</v>
      </c>
      <c r="BQ43">
        <v>0</v>
      </c>
      <c r="BR43" t="s">
        <v>7</v>
      </c>
      <c r="BS43" s="2">
        <v>0</v>
      </c>
      <c r="BT43">
        <v>2157155104037</v>
      </c>
      <c r="BU43">
        <v>1367222</v>
      </c>
    </row>
    <row r="44" spans="1:73" x14ac:dyDescent="0.3">
      <c r="A44" t="s">
        <v>90</v>
      </c>
      <c r="B44">
        <v>5</v>
      </c>
      <c r="C44" s="4" t="s">
        <v>54</v>
      </c>
      <c r="D44">
        <v>20</v>
      </c>
      <c r="E44">
        <v>524288</v>
      </c>
      <c r="F44">
        <v>1</v>
      </c>
      <c r="G44">
        <v>-1</v>
      </c>
      <c r="H44" s="7">
        <f t="shared" ref="H44:H46" si="47">L$43/L44</f>
        <v>559856.99721524282</v>
      </c>
      <c r="I44">
        <f t="shared" ref="I44:I46" si="48">M$43/M44</f>
        <v>1.5652196474568523</v>
      </c>
      <c r="J44">
        <f t="shared" ref="J44:J46" si="49">N$43/N44</f>
        <v>0.78877889938838019</v>
      </c>
      <c r="L44" s="5">
        <f t="shared" si="37"/>
        <v>2237538</v>
      </c>
      <c r="M44" s="6">
        <v>0.62385324074074078</v>
      </c>
      <c r="N44" s="6">
        <v>2.1319375000000002E-2</v>
      </c>
      <c r="P44">
        <v>2217643309203</v>
      </c>
      <c r="Q44">
        <v>1298690700826</v>
      </c>
      <c r="R44" t="s">
        <v>59</v>
      </c>
      <c r="S44" s="1">
        <v>0.45059040509259263</v>
      </c>
      <c r="T44">
        <v>918922911191</v>
      </c>
      <c r="U44">
        <v>1298608698423</v>
      </c>
      <c r="AD44" t="s">
        <v>10</v>
      </c>
      <c r="AE44" s="1">
        <v>6.277489583333333E-2</v>
      </c>
      <c r="AF44">
        <v>30363041228</v>
      </c>
      <c r="AG44">
        <v>50480584</v>
      </c>
      <c r="AH44" t="s">
        <v>4</v>
      </c>
      <c r="AI44" s="1">
        <v>1.1509259259259258E-4</v>
      </c>
      <c r="AJ44">
        <v>50480584</v>
      </c>
      <c r="AK44">
        <v>196700</v>
      </c>
      <c r="AL44" t="s">
        <v>11</v>
      </c>
      <c r="AM44" s="2">
        <v>0</v>
      </c>
      <c r="AN44">
        <v>0</v>
      </c>
      <c r="AO44">
        <v>0</v>
      </c>
      <c r="AP44" t="s">
        <v>12</v>
      </c>
      <c r="AQ44" s="1">
        <v>9.6002939814814822E-2</v>
      </c>
      <c r="AR44">
        <v>1268275948995</v>
      </c>
      <c r="AS44">
        <v>2237538</v>
      </c>
      <c r="AT44" t="s">
        <v>13</v>
      </c>
      <c r="AU44" s="6">
        <v>6.5727199074074073E-3</v>
      </c>
      <c r="AV44">
        <v>2237538</v>
      </c>
      <c r="AW44">
        <v>927722</v>
      </c>
      <c r="AX44" t="s">
        <v>14</v>
      </c>
      <c r="AY44" s="1">
        <v>1.3059027777777778E-4</v>
      </c>
      <c r="AZ44">
        <v>561567</v>
      </c>
      <c r="BA44">
        <v>31759</v>
      </c>
      <c r="BB44" t="s">
        <v>31</v>
      </c>
      <c r="BC44" s="1">
        <v>7.6665856481481489E-3</v>
      </c>
      <c r="BD44">
        <v>28128100</v>
      </c>
      <c r="BE44">
        <v>28128100</v>
      </c>
      <c r="BF44" t="s">
        <v>32</v>
      </c>
      <c r="BG44" s="2">
        <v>0</v>
      </c>
      <c r="BH44">
        <v>0</v>
      </c>
      <c r="BI44">
        <v>0</v>
      </c>
      <c r="BJ44" t="s">
        <v>5</v>
      </c>
      <c r="BK44" s="2">
        <v>0</v>
      </c>
      <c r="BL44">
        <v>1043988135902</v>
      </c>
      <c r="BM44">
        <v>1298690343472</v>
      </c>
      <c r="BN44" t="s">
        <v>6</v>
      </c>
      <c r="BO44" s="2">
        <v>0</v>
      </c>
      <c r="BP44">
        <v>183919482139</v>
      </c>
      <c r="BQ44">
        <v>0</v>
      </c>
      <c r="BR44" t="s">
        <v>7</v>
      </c>
      <c r="BS44" s="2">
        <v>0</v>
      </c>
      <c r="BT44">
        <v>989735691162</v>
      </c>
      <c r="BU44">
        <v>357354</v>
      </c>
    </row>
    <row r="45" spans="1:73" x14ac:dyDescent="0.3">
      <c r="A45" t="s">
        <v>90</v>
      </c>
      <c r="B45">
        <v>5</v>
      </c>
      <c r="C45" s="4" t="s">
        <v>54</v>
      </c>
      <c r="D45">
        <v>20</v>
      </c>
      <c r="E45">
        <v>524288</v>
      </c>
      <c r="F45">
        <v>1</v>
      </c>
      <c r="G45">
        <v>64</v>
      </c>
      <c r="H45" s="7">
        <f t="shared" si="47"/>
        <v>818775.6129928123</v>
      </c>
      <c r="I45">
        <f t="shared" si="48"/>
        <v>1.4620035769420843</v>
      </c>
      <c r="J45">
        <f t="shared" si="49"/>
        <v>1.0445618547992264</v>
      </c>
      <c r="L45" s="5">
        <f t="shared" si="37"/>
        <v>1529969</v>
      </c>
      <c r="M45" s="6">
        <v>0.66789668981481487</v>
      </c>
      <c r="N45" s="6">
        <v>1.6098877314814814E-2</v>
      </c>
      <c r="P45">
        <v>2227672270574</v>
      </c>
      <c r="Q45">
        <v>1306824557685</v>
      </c>
      <c r="R45" t="s">
        <v>59</v>
      </c>
      <c r="S45" s="1">
        <v>0.4911106944444445</v>
      </c>
      <c r="T45">
        <v>918922911191</v>
      </c>
      <c r="U45">
        <v>1301717568695</v>
      </c>
      <c r="AD45" t="s">
        <v>10</v>
      </c>
      <c r="AE45" s="1">
        <v>6.0749791666666664E-2</v>
      </c>
      <c r="AF45">
        <v>33471911500</v>
      </c>
      <c r="AG45">
        <v>3229631944</v>
      </c>
      <c r="AH45" t="s">
        <v>4</v>
      </c>
      <c r="AI45" s="1">
        <v>4.7940972222222222E-4</v>
      </c>
      <c r="AJ45">
        <v>3229631944</v>
      </c>
      <c r="AK45">
        <v>12583004</v>
      </c>
      <c r="AL45" t="s">
        <v>11</v>
      </c>
      <c r="AM45" s="2">
        <v>0</v>
      </c>
      <c r="AN45">
        <v>0</v>
      </c>
      <c r="AO45">
        <v>0</v>
      </c>
      <c r="AP45" t="s">
        <v>12</v>
      </c>
      <c r="AQ45" s="1">
        <v>0.10250416666666667</v>
      </c>
      <c r="AR45">
        <v>1270183439811</v>
      </c>
      <c r="AS45">
        <v>1529969</v>
      </c>
      <c r="AT45" t="s">
        <v>13</v>
      </c>
      <c r="AU45" s="6">
        <v>5.4940625000000007E-3</v>
      </c>
      <c r="AV45">
        <v>1529969</v>
      </c>
      <c r="AW45">
        <v>927722</v>
      </c>
      <c r="AX45" t="s">
        <v>14</v>
      </c>
      <c r="AY45" s="1">
        <v>1.6703703703703705E-4</v>
      </c>
      <c r="AZ45">
        <v>561567</v>
      </c>
      <c r="BA45">
        <v>31759</v>
      </c>
      <c r="BB45" t="s">
        <v>31</v>
      </c>
      <c r="BC45" s="1">
        <v>7.3915277777777781E-3</v>
      </c>
      <c r="BD45">
        <v>1862284592</v>
      </c>
      <c r="BE45">
        <v>1862284592</v>
      </c>
      <c r="BF45" t="s">
        <v>32</v>
      </c>
      <c r="BG45" s="2">
        <v>0</v>
      </c>
      <c r="BH45">
        <v>0</v>
      </c>
      <c r="BI45">
        <v>0</v>
      </c>
      <c r="BJ45" t="s">
        <v>5</v>
      </c>
      <c r="BK45" s="2">
        <v>0</v>
      </c>
      <c r="BL45">
        <v>1036596399925</v>
      </c>
      <c r="BM45">
        <v>1306824200331</v>
      </c>
      <c r="BN45" t="s">
        <v>6</v>
      </c>
      <c r="BO45" s="2">
        <v>0</v>
      </c>
      <c r="BP45">
        <v>189820782894</v>
      </c>
      <c r="BQ45">
        <v>0</v>
      </c>
      <c r="BR45" t="s">
        <v>7</v>
      </c>
      <c r="BS45" s="2">
        <v>0</v>
      </c>
      <c r="BT45">
        <v>1001255087755</v>
      </c>
      <c r="BU45">
        <v>357354</v>
      </c>
    </row>
    <row r="46" spans="1:73" x14ac:dyDescent="0.3">
      <c r="A46" t="s">
        <v>90</v>
      </c>
      <c r="B46">
        <v>5</v>
      </c>
      <c r="C46" s="4" t="s">
        <v>54</v>
      </c>
      <c r="D46">
        <v>20</v>
      </c>
      <c r="E46">
        <v>524288</v>
      </c>
      <c r="F46">
        <v>64</v>
      </c>
      <c r="G46">
        <v>-1</v>
      </c>
      <c r="H46" s="7">
        <f t="shared" si="47"/>
        <v>818775.6129928123</v>
      </c>
      <c r="I46">
        <f t="shared" si="48"/>
        <v>1.4620035769420843</v>
      </c>
      <c r="J46">
        <f t="shared" si="49"/>
        <v>1.0445618547992264</v>
      </c>
      <c r="L46" s="5">
        <f t="shared" si="37"/>
        <v>1529969</v>
      </c>
      <c r="M46" s="6">
        <v>0.66789668981481487</v>
      </c>
      <c r="N46" s="6">
        <v>1.6098877314814814E-2</v>
      </c>
      <c r="P46">
        <v>2227672270574</v>
      </c>
      <c r="Q46">
        <v>1306824557685</v>
      </c>
      <c r="R46" t="s">
        <v>59</v>
      </c>
      <c r="S46" s="1">
        <v>0.4911106944444445</v>
      </c>
      <c r="T46">
        <v>918922911191</v>
      </c>
      <c r="U46">
        <v>1301717568695</v>
      </c>
      <c r="AD46" t="s">
        <v>10</v>
      </c>
      <c r="AE46" s="1">
        <v>6.0749791666666664E-2</v>
      </c>
      <c r="AF46">
        <v>33471911500</v>
      </c>
      <c r="AG46">
        <v>3229631944</v>
      </c>
      <c r="AH46" t="s">
        <v>4</v>
      </c>
      <c r="AI46" s="1">
        <v>4.7940972222222222E-4</v>
      </c>
      <c r="AJ46">
        <v>3229631944</v>
      </c>
      <c r="AK46">
        <v>12583004</v>
      </c>
      <c r="AL46" t="s">
        <v>11</v>
      </c>
      <c r="AM46" s="2">
        <v>0</v>
      </c>
      <c r="AN46">
        <v>0</v>
      </c>
      <c r="AO46">
        <v>0</v>
      </c>
      <c r="AP46" t="s">
        <v>12</v>
      </c>
      <c r="AQ46" s="1">
        <v>0.10250416666666667</v>
      </c>
      <c r="AR46">
        <v>1270183439811</v>
      </c>
      <c r="AS46">
        <v>1529969</v>
      </c>
      <c r="AT46" t="s">
        <v>13</v>
      </c>
      <c r="AU46" s="6">
        <v>5.4940625000000007E-3</v>
      </c>
      <c r="AV46">
        <v>1529969</v>
      </c>
      <c r="AW46">
        <v>927722</v>
      </c>
      <c r="AX46" t="s">
        <v>14</v>
      </c>
      <c r="AY46" s="1">
        <v>1.6703703703703705E-4</v>
      </c>
      <c r="AZ46">
        <v>561567</v>
      </c>
      <c r="BA46">
        <v>31759</v>
      </c>
      <c r="BB46" t="s">
        <v>31</v>
      </c>
      <c r="BC46" s="1">
        <v>7.3915277777777781E-3</v>
      </c>
      <c r="BD46">
        <v>1862284592</v>
      </c>
      <c r="BE46">
        <v>1862284592</v>
      </c>
      <c r="BF46" t="s">
        <v>32</v>
      </c>
      <c r="BG46" s="2">
        <v>0</v>
      </c>
      <c r="BH46">
        <v>0</v>
      </c>
      <c r="BI46">
        <v>0</v>
      </c>
      <c r="BJ46" t="s">
        <v>5</v>
      </c>
      <c r="BK46" s="2">
        <v>0</v>
      </c>
      <c r="BL46">
        <v>1036596399925</v>
      </c>
      <c r="BM46">
        <v>1306824200331</v>
      </c>
      <c r="BN46" t="s">
        <v>6</v>
      </c>
      <c r="BO46" s="2">
        <v>0</v>
      </c>
      <c r="BP46">
        <v>189820782894</v>
      </c>
      <c r="BQ46">
        <v>0</v>
      </c>
      <c r="BR46" t="s">
        <v>7</v>
      </c>
      <c r="BS46" s="2">
        <v>0</v>
      </c>
      <c r="BT46">
        <v>1001255087755</v>
      </c>
      <c r="BU46">
        <v>357354</v>
      </c>
    </row>
    <row r="47" spans="1:73" x14ac:dyDescent="0.3">
      <c r="A47" t="s">
        <v>90</v>
      </c>
      <c r="B47">
        <v>5</v>
      </c>
      <c r="C47" s="4" t="s">
        <v>55</v>
      </c>
      <c r="D47">
        <v>85</v>
      </c>
      <c r="E47">
        <v>-1</v>
      </c>
      <c r="F47">
        <v>1</v>
      </c>
      <c r="G47">
        <v>-1</v>
      </c>
      <c r="H47" s="7">
        <f>L$47/L47</f>
        <v>1</v>
      </c>
      <c r="I47">
        <f t="shared" ref="I47:J47" si="50">M$47/M47</f>
        <v>1</v>
      </c>
      <c r="J47">
        <f t="shared" si="50"/>
        <v>1</v>
      </c>
      <c r="L47" s="5">
        <f t="shared" si="37"/>
        <v>307534495653</v>
      </c>
      <c r="M47" s="6">
        <v>0.16983770833333334</v>
      </c>
      <c r="N47" s="6">
        <v>1.0647106481481481E-2</v>
      </c>
      <c r="P47">
        <v>376545860140</v>
      </c>
      <c r="Q47">
        <v>307539473036</v>
      </c>
      <c r="R47" t="s">
        <v>2</v>
      </c>
      <c r="S47" s="1">
        <v>8.3146956018518514E-2</v>
      </c>
      <c r="T47">
        <v>69008974125</v>
      </c>
      <c r="U47">
        <v>307534495653</v>
      </c>
      <c r="AT47" t="s">
        <v>3</v>
      </c>
      <c r="AU47" s="6">
        <v>8.6437986111111101E-2</v>
      </c>
      <c r="AV47">
        <v>307534495653</v>
      </c>
      <c r="AW47">
        <v>4940203</v>
      </c>
      <c r="AX47" t="s">
        <v>4</v>
      </c>
      <c r="AY47" s="1">
        <v>2.5277777777777777E-4</v>
      </c>
      <c r="AZ47">
        <v>2390362</v>
      </c>
      <c r="BA47">
        <v>37180</v>
      </c>
      <c r="BJ47" t="s">
        <v>5</v>
      </c>
      <c r="BK47" s="2">
        <v>0</v>
      </c>
      <c r="BL47">
        <v>3603854962</v>
      </c>
      <c r="BM47">
        <v>307537058395</v>
      </c>
      <c r="BN47" t="s">
        <v>6</v>
      </c>
      <c r="BO47" s="2">
        <v>0</v>
      </c>
      <c r="BP47">
        <v>9729710482</v>
      </c>
      <c r="BQ47">
        <v>0</v>
      </c>
      <c r="BR47" t="s">
        <v>7</v>
      </c>
      <c r="BS47" s="2">
        <v>0</v>
      </c>
      <c r="BT47">
        <v>363212294696</v>
      </c>
      <c r="BU47">
        <v>2414641</v>
      </c>
    </row>
    <row r="48" spans="1:73" x14ac:dyDescent="0.3">
      <c r="A48" t="s">
        <v>90</v>
      </c>
      <c r="B48">
        <v>5</v>
      </c>
      <c r="C48" s="4" t="s">
        <v>55</v>
      </c>
      <c r="D48">
        <v>20</v>
      </c>
      <c r="E48">
        <v>524288</v>
      </c>
      <c r="F48">
        <v>1</v>
      </c>
      <c r="G48">
        <v>-1</v>
      </c>
      <c r="H48" s="7">
        <f t="shared" ref="H48:H49" si="51">L$47/L48</f>
        <v>79229.429040936797</v>
      </c>
      <c r="I48">
        <f t="shared" ref="I48:I49" si="52">M$47/M48</f>
        <v>1.8474379570130732</v>
      </c>
      <c r="J48">
        <f t="shared" ref="J48:J49" si="53">N$47/N48</f>
        <v>1.093458221649025</v>
      </c>
      <c r="L48" s="5">
        <f t="shared" si="37"/>
        <v>3881569</v>
      </c>
      <c r="M48" s="6">
        <v>9.1931481481481489E-2</v>
      </c>
      <c r="N48" s="6">
        <v>9.7370949074074079E-3</v>
      </c>
      <c r="P48">
        <v>390252695347</v>
      </c>
      <c r="Q48">
        <v>321240811460</v>
      </c>
      <c r="R48" t="s">
        <v>59</v>
      </c>
      <c r="S48" s="1">
        <v>4.9078425925925928E-2</v>
      </c>
      <c r="T48">
        <v>69008974125</v>
      </c>
      <c r="U48">
        <v>321230229124</v>
      </c>
      <c r="AD48" t="s">
        <v>10</v>
      </c>
      <c r="AE48" s="1">
        <v>1.3042372685185185E-2</v>
      </c>
      <c r="AF48">
        <v>9054191771</v>
      </c>
      <c r="AG48">
        <v>4523640</v>
      </c>
      <c r="AH48" t="s">
        <v>4</v>
      </c>
      <c r="AI48" s="1">
        <v>8.5763888888888899E-5</v>
      </c>
      <c r="AJ48">
        <v>4523640</v>
      </c>
      <c r="AK48">
        <v>196680</v>
      </c>
      <c r="AL48" t="s">
        <v>11</v>
      </c>
      <c r="AM48" s="2">
        <v>0</v>
      </c>
      <c r="AN48">
        <v>0</v>
      </c>
      <c r="AO48">
        <v>0</v>
      </c>
      <c r="AP48" t="s">
        <v>12</v>
      </c>
      <c r="AQ48" s="1">
        <v>2.4914212962962964E-2</v>
      </c>
      <c r="AR48">
        <v>312180560993</v>
      </c>
      <c r="AS48">
        <v>3881569</v>
      </c>
      <c r="AT48" t="s">
        <v>13</v>
      </c>
      <c r="AU48" s="6">
        <v>4.7630092592592594E-3</v>
      </c>
      <c r="AV48">
        <v>3881569</v>
      </c>
      <c r="AW48">
        <v>1948598</v>
      </c>
      <c r="AX48" t="s">
        <v>14</v>
      </c>
      <c r="AY48" s="1">
        <v>4.769675925925927E-5</v>
      </c>
      <c r="AZ48">
        <v>563249</v>
      </c>
      <c r="BA48">
        <v>31849</v>
      </c>
      <c r="BJ48" t="s">
        <v>5</v>
      </c>
      <c r="BK48" s="2">
        <v>0</v>
      </c>
      <c r="BL48">
        <v>225187206622</v>
      </c>
      <c r="BM48">
        <v>321239434822</v>
      </c>
      <c r="BN48" t="s">
        <v>6</v>
      </c>
      <c r="BO48" s="2">
        <v>0</v>
      </c>
      <c r="BP48">
        <v>33721427637</v>
      </c>
      <c r="BQ48">
        <v>0</v>
      </c>
      <c r="BR48" t="s">
        <v>7</v>
      </c>
      <c r="BS48" s="2">
        <v>0</v>
      </c>
      <c r="BT48">
        <v>131344061088</v>
      </c>
      <c r="BU48">
        <v>1376638</v>
      </c>
    </row>
    <row r="49" spans="1:73" x14ac:dyDescent="0.3">
      <c r="A49" t="s">
        <v>90</v>
      </c>
      <c r="B49">
        <v>5</v>
      </c>
      <c r="C49" s="4" t="s">
        <v>55</v>
      </c>
      <c r="D49">
        <v>15</v>
      </c>
      <c r="E49">
        <v>524288</v>
      </c>
      <c r="F49">
        <v>1</v>
      </c>
      <c r="G49">
        <v>722</v>
      </c>
      <c r="H49" s="7">
        <f t="shared" si="51"/>
        <v>87242.096086886217</v>
      </c>
      <c r="I49">
        <f t="shared" si="52"/>
        <v>1.5948523384500413</v>
      </c>
      <c r="J49">
        <f t="shared" si="53"/>
        <v>0.72122482228300966</v>
      </c>
      <c r="L49" s="5">
        <f t="shared" si="37"/>
        <v>3525070</v>
      </c>
      <c r="M49" s="6">
        <v>0.10649118055555555</v>
      </c>
      <c r="N49" s="6">
        <v>1.4762534722222222E-2</v>
      </c>
      <c r="P49">
        <v>397701207485</v>
      </c>
      <c r="Q49">
        <v>325570585133</v>
      </c>
      <c r="R49" t="s">
        <v>59</v>
      </c>
      <c r="S49" s="1">
        <v>5.4471770833333329E-2</v>
      </c>
      <c r="T49">
        <v>69008974125</v>
      </c>
      <c r="U49">
        <v>322158537464</v>
      </c>
      <c r="AD49" t="s">
        <v>10</v>
      </c>
      <c r="AE49" s="1">
        <v>1.5701932870370371E-2</v>
      </c>
      <c r="AF49">
        <v>9982500111</v>
      </c>
      <c r="AG49">
        <v>3264874104</v>
      </c>
      <c r="AH49" t="s">
        <v>4</v>
      </c>
      <c r="AI49" s="1">
        <v>8.9747685185185189E-4</v>
      </c>
      <c r="AJ49">
        <v>3264874104</v>
      </c>
      <c r="AK49">
        <v>141951048</v>
      </c>
      <c r="AL49" t="s">
        <v>11</v>
      </c>
      <c r="AM49" s="2">
        <v>0</v>
      </c>
      <c r="AN49">
        <v>0</v>
      </c>
      <c r="AO49">
        <v>0</v>
      </c>
      <c r="AP49" t="s">
        <v>12</v>
      </c>
      <c r="AQ49" s="1">
        <v>2.9772037037037038E-2</v>
      </c>
      <c r="AR49">
        <v>315440911457</v>
      </c>
      <c r="AS49">
        <v>3525070</v>
      </c>
      <c r="AT49" t="s">
        <v>13</v>
      </c>
      <c r="AU49" s="6">
        <v>5.4759374999999999E-3</v>
      </c>
      <c r="AV49">
        <v>3525070</v>
      </c>
      <c r="AW49">
        <v>1666010</v>
      </c>
      <c r="AX49" t="s">
        <v>14</v>
      </c>
      <c r="AY49" s="1">
        <v>1.7202546296296299E-4</v>
      </c>
      <c r="AZ49">
        <v>422618</v>
      </c>
      <c r="BA49">
        <v>31437</v>
      </c>
      <c r="BJ49" t="s">
        <v>5</v>
      </c>
      <c r="BK49" s="2">
        <v>0</v>
      </c>
      <c r="BL49">
        <v>253862518462</v>
      </c>
      <c r="BM49">
        <v>325569340724</v>
      </c>
      <c r="BN49" t="s">
        <v>6</v>
      </c>
      <c r="BO49" s="2">
        <v>0</v>
      </c>
      <c r="BP49">
        <v>17164721291</v>
      </c>
      <c r="BQ49">
        <v>0</v>
      </c>
      <c r="BR49" t="s">
        <v>7</v>
      </c>
      <c r="BS49" s="2">
        <v>0</v>
      </c>
      <c r="BT49">
        <v>126673967732</v>
      </c>
      <c r="BU49">
        <v>1244409</v>
      </c>
    </row>
    <row r="50" spans="1:73" x14ac:dyDescent="0.3">
      <c r="A50" t="s">
        <v>90</v>
      </c>
      <c r="B50">
        <v>5</v>
      </c>
      <c r="C50" s="4" t="s">
        <v>57</v>
      </c>
      <c r="D50">
        <v>85</v>
      </c>
      <c r="E50">
        <v>-1</v>
      </c>
      <c r="F50">
        <v>1</v>
      </c>
      <c r="G50">
        <v>-1</v>
      </c>
      <c r="H50" s="7">
        <f>L$50/L50</f>
        <v>1</v>
      </c>
      <c r="I50">
        <f t="shared" ref="I50:J50" si="54">M$50/M50</f>
        <v>1</v>
      </c>
      <c r="J50">
        <f t="shared" si="54"/>
        <v>1</v>
      </c>
      <c r="L50" s="5">
        <f t="shared" si="37"/>
        <v>392809281267</v>
      </c>
      <c r="M50" s="6">
        <v>0.21655686342592592</v>
      </c>
      <c r="N50" s="6">
        <v>1.1955057870370369E-2</v>
      </c>
      <c r="P50">
        <v>498653731982</v>
      </c>
      <c r="Q50">
        <v>392815229062</v>
      </c>
      <c r="R50" t="s">
        <v>2</v>
      </c>
      <c r="S50" s="1">
        <v>0.11402260416666667</v>
      </c>
      <c r="T50">
        <v>105842056035</v>
      </c>
      <c r="U50">
        <v>392809281267</v>
      </c>
      <c r="AT50" t="s">
        <v>3</v>
      </c>
      <c r="AU50" s="6">
        <v>0.1023894212962963</v>
      </c>
      <c r="AV50">
        <v>392809281267</v>
      </c>
      <c r="AW50">
        <v>5910588</v>
      </c>
      <c r="AX50" t="s">
        <v>4</v>
      </c>
      <c r="AY50" s="1">
        <v>1.4483796296296296E-4</v>
      </c>
      <c r="AZ50">
        <v>2394680</v>
      </c>
      <c r="BA50">
        <v>37207</v>
      </c>
      <c r="BJ50" t="s">
        <v>5</v>
      </c>
      <c r="BK50" s="2">
        <v>0</v>
      </c>
      <c r="BL50">
        <v>3635179746</v>
      </c>
      <c r="BM50">
        <v>392811848327</v>
      </c>
      <c r="BN50" t="s">
        <v>6</v>
      </c>
      <c r="BO50" s="2">
        <v>0</v>
      </c>
      <c r="BP50">
        <v>4767937877</v>
      </c>
      <c r="BQ50">
        <v>0</v>
      </c>
      <c r="BR50" t="s">
        <v>7</v>
      </c>
      <c r="BS50" s="2">
        <v>0</v>
      </c>
      <c r="BT50">
        <v>490250614359</v>
      </c>
      <c r="BU50">
        <v>3380735</v>
      </c>
    </row>
    <row r="51" spans="1:73" x14ac:dyDescent="0.3">
      <c r="A51" t="s">
        <v>90</v>
      </c>
      <c r="B51">
        <v>5</v>
      </c>
      <c r="C51" s="4" t="s">
        <v>57</v>
      </c>
      <c r="D51">
        <v>20</v>
      </c>
      <c r="E51">
        <v>524288</v>
      </c>
      <c r="F51">
        <v>1</v>
      </c>
      <c r="G51">
        <v>-1</v>
      </c>
      <c r="H51" s="7">
        <f t="shared" ref="H51:H53" si="55">L$50/L51</f>
        <v>7635.4774166166962</v>
      </c>
      <c r="I51">
        <f t="shared" ref="I51:I53" si="56">M$50/M51</f>
        <v>1.5743241088547539</v>
      </c>
      <c r="J51">
        <f t="shared" ref="J51:J53" si="57">N$50/N51</f>
        <v>1.088165330141968</v>
      </c>
      <c r="L51" s="5">
        <f t="shared" si="37"/>
        <v>51445281</v>
      </c>
      <c r="M51" s="6">
        <v>0.13755545138888889</v>
      </c>
      <c r="N51" s="6">
        <v>1.0986435185185184E-2</v>
      </c>
      <c r="P51">
        <v>517427434221</v>
      </c>
      <c r="Q51">
        <v>411541745855</v>
      </c>
      <c r="R51" t="s">
        <v>59</v>
      </c>
      <c r="S51" s="1">
        <v>7.6451377314814814E-2</v>
      </c>
      <c r="T51">
        <v>105842056035</v>
      </c>
      <c r="U51">
        <v>411394450377</v>
      </c>
      <c r="AD51" t="s">
        <v>10</v>
      </c>
      <c r="AE51" s="1">
        <v>2.2630856481481484E-2</v>
      </c>
      <c r="AF51">
        <v>12285682608</v>
      </c>
      <c r="AG51">
        <v>46874300</v>
      </c>
      <c r="AH51" t="s">
        <v>4</v>
      </c>
      <c r="AI51" s="1">
        <v>1.1439814814814815E-4</v>
      </c>
      <c r="AJ51">
        <v>46874300</v>
      </c>
      <c r="AK51">
        <v>852260</v>
      </c>
      <c r="AL51" t="s">
        <v>11</v>
      </c>
      <c r="AM51" s="2">
        <v>0</v>
      </c>
      <c r="AN51">
        <v>0</v>
      </c>
      <c r="AO51">
        <v>0</v>
      </c>
      <c r="AP51" t="s">
        <v>12</v>
      </c>
      <c r="AQ51" s="1">
        <v>3.0526631944444448E-2</v>
      </c>
      <c r="AR51">
        <v>399155642069</v>
      </c>
      <c r="AS51">
        <v>51445281</v>
      </c>
      <c r="AT51" t="s">
        <v>13</v>
      </c>
      <c r="AU51" s="6">
        <v>5.4335069444444448E-3</v>
      </c>
      <c r="AV51">
        <v>51445281</v>
      </c>
      <c r="AW51">
        <v>2921981</v>
      </c>
      <c r="AX51" t="s">
        <v>14</v>
      </c>
      <c r="AY51" s="1">
        <v>5.754629629629629E-5</v>
      </c>
      <c r="AZ51">
        <v>564148</v>
      </c>
      <c r="BA51">
        <v>31876</v>
      </c>
      <c r="BB51" t="s">
        <v>31</v>
      </c>
      <c r="BC51" s="1">
        <v>2.3411458333333331E-3</v>
      </c>
      <c r="BD51">
        <v>45169780</v>
      </c>
      <c r="BE51">
        <v>45169780</v>
      </c>
      <c r="BF51" t="s">
        <v>32</v>
      </c>
      <c r="BG51" s="2">
        <v>0</v>
      </c>
      <c r="BH51">
        <v>0</v>
      </c>
      <c r="BI51">
        <v>0</v>
      </c>
      <c r="BJ51" t="s">
        <v>5</v>
      </c>
      <c r="BK51" s="2">
        <v>0</v>
      </c>
      <c r="BL51">
        <v>312546580899</v>
      </c>
      <c r="BM51">
        <v>411539396706</v>
      </c>
      <c r="BN51" t="s">
        <v>6</v>
      </c>
      <c r="BO51" s="2">
        <v>0</v>
      </c>
      <c r="BP51">
        <v>47035811254</v>
      </c>
      <c r="BQ51">
        <v>0</v>
      </c>
      <c r="BR51" t="s">
        <v>7</v>
      </c>
      <c r="BS51" s="2">
        <v>0</v>
      </c>
      <c r="BT51">
        <v>157845042068</v>
      </c>
      <c r="BU51">
        <v>2349149</v>
      </c>
    </row>
    <row r="52" spans="1:73" x14ac:dyDescent="0.3">
      <c r="A52" t="s">
        <v>90</v>
      </c>
      <c r="B52">
        <v>5</v>
      </c>
      <c r="C52" s="4" t="s">
        <v>57</v>
      </c>
      <c r="D52">
        <v>20</v>
      </c>
      <c r="E52">
        <v>524288</v>
      </c>
      <c r="F52">
        <v>1</v>
      </c>
      <c r="G52">
        <v>64</v>
      </c>
      <c r="H52" s="7">
        <f t="shared" si="55"/>
        <v>11536.909109131999</v>
      </c>
      <c r="I52">
        <f t="shared" si="56"/>
        <v>1.4469739199188789</v>
      </c>
      <c r="J52">
        <f t="shared" si="57"/>
        <v>0.95181564438858213</v>
      </c>
      <c r="L52" s="5">
        <f t="shared" si="37"/>
        <v>34048052</v>
      </c>
      <c r="M52" s="6">
        <v>0.14966189814814815</v>
      </c>
      <c r="N52" s="6">
        <v>1.2560266203703702E-2</v>
      </c>
      <c r="P52">
        <v>527466396985</v>
      </c>
      <c r="Q52">
        <v>418682220550</v>
      </c>
      <c r="R52" t="s">
        <v>59</v>
      </c>
      <c r="S52" s="1">
        <v>8.2516064814814813E-2</v>
      </c>
      <c r="T52">
        <v>105842056035</v>
      </c>
      <c r="U52">
        <v>412647424745</v>
      </c>
      <c r="AD52" t="s">
        <v>10</v>
      </c>
      <c r="AE52" s="1">
        <v>2.337646990740741E-2</v>
      </c>
      <c r="AF52">
        <v>13538656976</v>
      </c>
      <c r="AG52">
        <v>2998943420</v>
      </c>
      <c r="AH52" t="s">
        <v>4</v>
      </c>
      <c r="AI52" s="1">
        <v>4.5636574074074074E-4</v>
      </c>
      <c r="AJ52">
        <v>2998943420</v>
      </c>
      <c r="AK52">
        <v>54526244</v>
      </c>
      <c r="AL52" t="s">
        <v>11</v>
      </c>
      <c r="AM52" s="2">
        <v>0</v>
      </c>
      <c r="AN52">
        <v>0</v>
      </c>
      <c r="AO52">
        <v>0</v>
      </c>
      <c r="AP52" t="s">
        <v>12</v>
      </c>
      <c r="AQ52" s="1">
        <v>3.5161076388888893E-2</v>
      </c>
      <c r="AR52">
        <v>402107711189</v>
      </c>
      <c r="AS52">
        <v>34048052</v>
      </c>
      <c r="AT52" t="s">
        <v>13</v>
      </c>
      <c r="AU52" s="6">
        <v>5.1069791666666668E-3</v>
      </c>
      <c r="AV52">
        <v>34048052</v>
      </c>
      <c r="AW52">
        <v>2829037</v>
      </c>
      <c r="AX52" t="s">
        <v>14</v>
      </c>
      <c r="AY52" s="1">
        <v>5.396990740740741E-5</v>
      </c>
      <c r="AZ52">
        <v>564137</v>
      </c>
      <c r="BA52">
        <v>31876</v>
      </c>
      <c r="BB52" t="s">
        <v>31</v>
      </c>
      <c r="BC52" s="1">
        <v>2.9909722222222226E-3</v>
      </c>
      <c r="BD52">
        <v>2944417176</v>
      </c>
      <c r="BE52">
        <v>2944417176</v>
      </c>
      <c r="BF52" t="s">
        <v>32</v>
      </c>
      <c r="BG52" s="2">
        <v>0</v>
      </c>
      <c r="BH52">
        <v>0</v>
      </c>
      <c r="BI52">
        <v>0</v>
      </c>
      <c r="BJ52" t="s">
        <v>5</v>
      </c>
      <c r="BK52" s="2">
        <v>0</v>
      </c>
      <c r="BL52">
        <v>357765233090</v>
      </c>
      <c r="BM52">
        <v>418679964334</v>
      </c>
      <c r="BN52" t="s">
        <v>6</v>
      </c>
      <c r="BO52" s="2">
        <v>0</v>
      </c>
      <c r="BP52">
        <v>46883972485</v>
      </c>
      <c r="BQ52">
        <v>0</v>
      </c>
      <c r="BR52" t="s">
        <v>7</v>
      </c>
      <c r="BS52" s="2">
        <v>0</v>
      </c>
      <c r="BT52">
        <v>122817191410</v>
      </c>
      <c r="BU52">
        <v>2256216</v>
      </c>
    </row>
    <row r="53" spans="1:73" x14ac:dyDescent="0.3">
      <c r="A53" t="s">
        <v>90</v>
      </c>
      <c r="B53">
        <v>5</v>
      </c>
      <c r="C53" s="4" t="s">
        <v>57</v>
      </c>
      <c r="D53">
        <v>20</v>
      </c>
      <c r="E53">
        <v>524288</v>
      </c>
      <c r="F53">
        <v>64</v>
      </c>
      <c r="G53">
        <v>-1</v>
      </c>
      <c r="H53" s="7">
        <f t="shared" si="55"/>
        <v>115433.61556312817</v>
      </c>
      <c r="I53">
        <f t="shared" si="56"/>
        <v>1.4640681668976299</v>
      </c>
      <c r="J53">
        <f t="shared" si="57"/>
        <v>0.89834258564293179</v>
      </c>
      <c r="L53" s="5">
        <f t="shared" si="37"/>
        <v>3402902</v>
      </c>
      <c r="M53" s="6">
        <v>0.14791446759259261</v>
      </c>
      <c r="N53" s="6">
        <v>1.3307905092592593E-2</v>
      </c>
      <c r="P53">
        <v>524201720160</v>
      </c>
      <c r="Q53">
        <v>415642774177</v>
      </c>
      <c r="R53" t="s">
        <v>59</v>
      </c>
      <c r="S53" s="1">
        <v>7.8010879629629631E-2</v>
      </c>
      <c r="T53">
        <v>105842056035</v>
      </c>
      <c r="U53">
        <v>410501488905</v>
      </c>
      <c r="AD53" t="s">
        <v>10</v>
      </c>
      <c r="AE53" s="1">
        <v>2.5959317129629633E-2</v>
      </c>
      <c r="AF53">
        <v>11839201872</v>
      </c>
      <c r="AG53">
        <v>2317696700</v>
      </c>
      <c r="AH53" t="s">
        <v>4</v>
      </c>
      <c r="AI53" s="1">
        <v>2.8833333333333331E-4</v>
      </c>
      <c r="AJ53">
        <v>2317696700</v>
      </c>
      <c r="AK53">
        <v>50331928</v>
      </c>
      <c r="AL53" t="s">
        <v>11</v>
      </c>
      <c r="AM53" s="2">
        <v>0</v>
      </c>
      <c r="AN53">
        <v>0</v>
      </c>
      <c r="AO53">
        <v>0</v>
      </c>
      <c r="AP53" t="s">
        <v>12</v>
      </c>
      <c r="AQ53" s="1">
        <v>3.2876481481481486E-2</v>
      </c>
      <c r="AR53">
        <v>401430543073</v>
      </c>
      <c r="AS53">
        <v>3402902</v>
      </c>
      <c r="AT53" t="s">
        <v>13</v>
      </c>
      <c r="AU53" s="6">
        <v>7.8737268518518522E-3</v>
      </c>
      <c r="AV53">
        <v>3402902</v>
      </c>
      <c r="AW53">
        <v>1565872</v>
      </c>
      <c r="AX53" t="s">
        <v>14</v>
      </c>
      <c r="AY53" s="1">
        <v>4.690972222222222E-5</v>
      </c>
      <c r="AZ53">
        <v>563538</v>
      </c>
      <c r="BA53">
        <v>31830</v>
      </c>
      <c r="BB53" t="s">
        <v>31</v>
      </c>
      <c r="BC53" s="1">
        <v>2.8588194444444446E-3</v>
      </c>
      <c r="BD53">
        <v>2768256040</v>
      </c>
      <c r="BE53">
        <v>2768256040</v>
      </c>
      <c r="BF53" t="s">
        <v>32</v>
      </c>
      <c r="BG53" s="2">
        <v>0</v>
      </c>
      <c r="BH53">
        <v>0</v>
      </c>
      <c r="BI53">
        <v>0</v>
      </c>
      <c r="BJ53" t="s">
        <v>5</v>
      </c>
      <c r="BK53" s="2">
        <v>0</v>
      </c>
      <c r="BL53">
        <v>280736505090</v>
      </c>
      <c r="BM53">
        <v>415641780573</v>
      </c>
      <c r="BN53" t="s">
        <v>6</v>
      </c>
      <c r="BO53" s="2">
        <v>0</v>
      </c>
      <c r="BP53">
        <v>106954483199</v>
      </c>
      <c r="BQ53">
        <v>0</v>
      </c>
      <c r="BR53" t="s">
        <v>7</v>
      </c>
      <c r="BS53" s="2">
        <v>0</v>
      </c>
      <c r="BT53">
        <v>136510731871</v>
      </c>
      <c r="BU53">
        <v>993604</v>
      </c>
    </row>
    <row r="54" spans="1:73" x14ac:dyDescent="0.3">
      <c r="A54" t="s">
        <v>90</v>
      </c>
      <c r="B54">
        <v>5</v>
      </c>
      <c r="C54" s="4" t="s">
        <v>58</v>
      </c>
      <c r="D54">
        <v>85</v>
      </c>
      <c r="E54">
        <v>-1</v>
      </c>
      <c r="F54">
        <v>1</v>
      </c>
      <c r="G54">
        <v>-1</v>
      </c>
      <c r="H54" s="7">
        <f>L$54/L54</f>
        <v>1</v>
      </c>
      <c r="I54">
        <f t="shared" ref="I54:J54" si="58">M$54/M54</f>
        <v>1</v>
      </c>
      <c r="J54">
        <f t="shared" si="58"/>
        <v>1</v>
      </c>
      <c r="L54" s="5">
        <f t="shared" si="37"/>
        <v>151809593200</v>
      </c>
      <c r="M54" s="6">
        <v>9.4027928240740744E-2</v>
      </c>
      <c r="N54" s="6">
        <v>1.0411435185185185E-2</v>
      </c>
      <c r="P54">
        <v>190500826750</v>
      </c>
      <c r="Q54">
        <v>151923790870</v>
      </c>
      <c r="R54" t="s">
        <v>2</v>
      </c>
      <c r="S54" s="1">
        <v>3.9473900462962959E-2</v>
      </c>
      <c r="T54">
        <v>38688833980</v>
      </c>
      <c r="U54">
        <v>151809593200</v>
      </c>
      <c r="AT54" t="s">
        <v>3</v>
      </c>
      <c r="AU54" s="6">
        <v>5.4310717592592594E-2</v>
      </c>
      <c r="AV54">
        <v>151809593200</v>
      </c>
      <c r="AW54">
        <v>114160428</v>
      </c>
      <c r="AX54" t="s">
        <v>4</v>
      </c>
      <c r="AY54" s="1">
        <v>2.4332175925925923E-4</v>
      </c>
      <c r="AZ54">
        <v>2399570</v>
      </c>
      <c r="BA54">
        <v>37242</v>
      </c>
      <c r="BJ54" t="s">
        <v>5</v>
      </c>
      <c r="BK54" s="2">
        <v>0</v>
      </c>
      <c r="BL54">
        <v>2311311627</v>
      </c>
      <c r="BM54">
        <v>151812165150</v>
      </c>
      <c r="BN54" t="s">
        <v>6</v>
      </c>
      <c r="BO54" s="2">
        <v>0</v>
      </c>
      <c r="BP54">
        <v>1052823082</v>
      </c>
      <c r="BQ54">
        <v>0</v>
      </c>
      <c r="BR54" t="s">
        <v>7</v>
      </c>
      <c r="BS54" s="2">
        <v>0</v>
      </c>
      <c r="BT54">
        <v>187136692041</v>
      </c>
      <c r="BU54">
        <v>111625720</v>
      </c>
    </row>
    <row r="55" spans="1:73" x14ac:dyDescent="0.3">
      <c r="A55" t="s">
        <v>90</v>
      </c>
      <c r="B55">
        <v>5</v>
      </c>
      <c r="C55" s="4" t="s">
        <v>58</v>
      </c>
      <c r="D55">
        <v>15</v>
      </c>
      <c r="E55">
        <v>131072</v>
      </c>
      <c r="F55">
        <v>1</v>
      </c>
      <c r="G55">
        <v>722</v>
      </c>
      <c r="H55" s="7">
        <f t="shared" ref="H55:H56" si="59">L$54/L55</f>
        <v>234.9906658024118</v>
      </c>
      <c r="I55">
        <f t="shared" ref="I55:I56" si="60">M$54/M55</f>
        <v>1.7313454433550028</v>
      </c>
      <c r="J55">
        <f t="shared" ref="J55:J56" si="61">N$54/N55</f>
        <v>0.81342867890678117</v>
      </c>
      <c r="L55" s="5">
        <f t="shared" si="37"/>
        <v>646023929</v>
      </c>
      <c r="M55" s="6">
        <v>5.4309166666666665E-2</v>
      </c>
      <c r="N55" s="6">
        <v>1.2799444444444445E-2</v>
      </c>
      <c r="P55">
        <v>206983578994</v>
      </c>
      <c r="Q55">
        <v>165868842109</v>
      </c>
      <c r="R55" t="s">
        <v>59</v>
      </c>
      <c r="S55" s="1">
        <v>2.1351099537037038E-2</v>
      </c>
      <c r="T55">
        <v>38688833980</v>
      </c>
      <c r="U55">
        <v>161792807811</v>
      </c>
      <c r="AD55" t="s">
        <v>10</v>
      </c>
      <c r="AE55" s="1">
        <v>1.1018229166666666E-2</v>
      </c>
      <c r="AF55">
        <v>6334633783</v>
      </c>
      <c r="AG55">
        <v>3193902990</v>
      </c>
      <c r="AH55" t="s">
        <v>4</v>
      </c>
      <c r="AI55" s="1">
        <v>3.2788194444444444E-4</v>
      </c>
      <c r="AJ55">
        <v>3193902990</v>
      </c>
      <c r="AK55">
        <v>177439086</v>
      </c>
      <c r="AL55" t="s">
        <v>11</v>
      </c>
      <c r="AM55" s="2">
        <v>0</v>
      </c>
      <c r="AN55">
        <v>0</v>
      </c>
      <c r="AO55">
        <v>0</v>
      </c>
      <c r="AP55" t="s">
        <v>12</v>
      </c>
      <c r="AQ55" s="1">
        <v>1.4958310185185187E-2</v>
      </c>
      <c r="AR55">
        <v>158119760318</v>
      </c>
      <c r="AS55">
        <v>646023929</v>
      </c>
      <c r="AT55" t="s">
        <v>13</v>
      </c>
      <c r="AU55" s="6">
        <v>6.5067129629629633E-3</v>
      </c>
      <c r="AV55">
        <v>646023929</v>
      </c>
      <c r="AW55">
        <v>58636795</v>
      </c>
      <c r="AX55" t="s">
        <v>14</v>
      </c>
      <c r="AY55" s="1">
        <v>1.4693287037037038E-4</v>
      </c>
      <c r="AZ55">
        <v>423994</v>
      </c>
      <c r="BA55">
        <v>31498</v>
      </c>
      <c r="BJ55" t="s">
        <v>5</v>
      </c>
      <c r="BK55" s="2">
        <v>0</v>
      </c>
      <c r="BL55">
        <v>83253158587</v>
      </c>
      <c r="BM55">
        <v>165810628230</v>
      </c>
      <c r="BN55" t="s">
        <v>6</v>
      </c>
      <c r="BO55" s="2">
        <v>0</v>
      </c>
      <c r="BP55">
        <v>42341740553</v>
      </c>
      <c r="BQ55">
        <v>0</v>
      </c>
      <c r="BR55" t="s">
        <v>7</v>
      </c>
      <c r="BS55" s="2">
        <v>0</v>
      </c>
      <c r="BT55">
        <v>81388679854</v>
      </c>
      <c r="BU55">
        <v>58213879</v>
      </c>
    </row>
    <row r="56" spans="1:73" x14ac:dyDescent="0.3">
      <c r="A56" t="s">
        <v>90</v>
      </c>
      <c r="B56">
        <v>5</v>
      </c>
      <c r="C56" s="4" t="s">
        <v>58</v>
      </c>
      <c r="D56">
        <v>85</v>
      </c>
      <c r="E56">
        <v>524288</v>
      </c>
      <c r="F56">
        <v>1</v>
      </c>
      <c r="G56">
        <v>-1</v>
      </c>
      <c r="H56" s="7">
        <f t="shared" si="59"/>
        <v>25.336654209594062</v>
      </c>
      <c r="I56">
        <f t="shared" si="60"/>
        <v>1.3264184115201638</v>
      </c>
      <c r="J56">
        <f t="shared" si="61"/>
        <v>1.0258039501892988</v>
      </c>
      <c r="L56" s="5">
        <f t="shared" si="37"/>
        <v>5991698507</v>
      </c>
      <c r="M56" s="6">
        <v>7.0888587962962962E-2</v>
      </c>
      <c r="N56" s="6">
        <v>1.0149537037037039E-2</v>
      </c>
      <c r="P56">
        <v>206046016060</v>
      </c>
      <c r="Q56">
        <v>167450489182</v>
      </c>
      <c r="R56" t="s">
        <v>59</v>
      </c>
      <c r="S56" s="1">
        <v>2.0365787037037036E-2</v>
      </c>
      <c r="T56">
        <v>38688833980</v>
      </c>
      <c r="U56">
        <v>161327682503</v>
      </c>
      <c r="AD56" t="s">
        <v>10</v>
      </c>
      <c r="AE56" s="1">
        <v>8.7246759259259257E-3</v>
      </c>
      <c r="AF56">
        <v>5869508475</v>
      </c>
      <c r="AG56">
        <v>17700750</v>
      </c>
      <c r="AH56" t="s">
        <v>4</v>
      </c>
      <c r="AI56" s="1">
        <v>2.6769675925925924E-4</v>
      </c>
      <c r="AJ56">
        <v>17700750</v>
      </c>
      <c r="AK56">
        <v>1180050</v>
      </c>
      <c r="AL56" t="s">
        <v>11</v>
      </c>
      <c r="AM56" s="2">
        <v>0</v>
      </c>
      <c r="AN56">
        <v>0</v>
      </c>
      <c r="AO56">
        <v>0</v>
      </c>
      <c r="AP56" t="s">
        <v>12</v>
      </c>
      <c r="AQ56" s="1">
        <v>1.3031018518518518E-2</v>
      </c>
      <c r="AR56">
        <v>155475874778</v>
      </c>
      <c r="AS56">
        <v>5991698507</v>
      </c>
      <c r="AT56" t="s">
        <v>13</v>
      </c>
      <c r="AU56" s="6">
        <v>2.8389953703703702E-2</v>
      </c>
      <c r="AV56">
        <v>5991698507</v>
      </c>
      <c r="AW56">
        <v>112190130</v>
      </c>
      <c r="AX56" t="s">
        <v>14</v>
      </c>
      <c r="AY56" s="1">
        <v>1.0945601851851854E-4</v>
      </c>
      <c r="AZ56">
        <v>2399570</v>
      </c>
      <c r="BA56">
        <v>37242</v>
      </c>
      <c r="BJ56" t="s">
        <v>5</v>
      </c>
      <c r="BK56" s="2">
        <v>0</v>
      </c>
      <c r="BL56">
        <v>123225914314</v>
      </c>
      <c r="BM56">
        <v>167340833760</v>
      </c>
      <c r="BN56" t="s">
        <v>6</v>
      </c>
      <c r="BO56" s="2">
        <v>0</v>
      </c>
      <c r="BP56">
        <v>39698210476</v>
      </c>
      <c r="BQ56">
        <v>0</v>
      </c>
      <c r="BR56" t="s">
        <v>7</v>
      </c>
      <c r="BS56" s="2">
        <v>0</v>
      </c>
      <c r="BT56">
        <v>43121891270</v>
      </c>
      <c r="BU56">
        <v>109655422</v>
      </c>
    </row>
    <row r="57" spans="1:73" x14ac:dyDescent="0.3">
      <c r="A57" t="s">
        <v>91</v>
      </c>
      <c r="B57">
        <v>5</v>
      </c>
      <c r="C57" s="4" t="s">
        <v>97</v>
      </c>
      <c r="D57">
        <v>85</v>
      </c>
      <c r="E57">
        <v>-1</v>
      </c>
      <c r="F57">
        <v>1</v>
      </c>
      <c r="G57">
        <v>-1</v>
      </c>
      <c r="H57" s="7">
        <f>L$57/L57</f>
        <v>1</v>
      </c>
      <c r="I57">
        <f t="shared" ref="I57:J57" si="62">M$57/M57</f>
        <v>1</v>
      </c>
      <c r="J57">
        <f t="shared" si="62"/>
        <v>1</v>
      </c>
      <c r="L57" s="5">
        <f>AV57</f>
        <v>1198341474977</v>
      </c>
      <c r="M57" s="6">
        <v>0.64018945601851851</v>
      </c>
      <c r="N57" s="6">
        <v>1.4894050925925925E-2</v>
      </c>
      <c r="P57">
        <v>1573936212851</v>
      </c>
      <c r="Q57">
        <v>1215149760471</v>
      </c>
      <c r="R57" t="s">
        <v>2</v>
      </c>
      <c r="S57" s="1">
        <v>0.34539320601851853</v>
      </c>
      <c r="T57">
        <v>375592329039</v>
      </c>
      <c r="U57">
        <v>1198341474977</v>
      </c>
      <c r="AT57" t="s">
        <v>3</v>
      </c>
      <c r="AU57" s="6">
        <v>0.29459888888888891</v>
      </c>
      <c r="AV57">
        <v>1198341474977</v>
      </c>
      <c r="AW57">
        <v>16808248133</v>
      </c>
      <c r="AX57" t="s">
        <v>4</v>
      </c>
      <c r="AY57" s="1">
        <v>1.9736111111111113E-4</v>
      </c>
      <c r="AZ57">
        <v>2408835</v>
      </c>
      <c r="BA57">
        <v>37361</v>
      </c>
      <c r="BJ57" t="s">
        <v>5</v>
      </c>
      <c r="BK57" s="2">
        <v>0</v>
      </c>
      <c r="BL57">
        <v>9224873305</v>
      </c>
      <c r="BM57">
        <v>1198344056192</v>
      </c>
      <c r="BN57" t="s">
        <v>6</v>
      </c>
      <c r="BO57" s="2">
        <v>0</v>
      </c>
      <c r="BP57">
        <v>8267668845</v>
      </c>
      <c r="BQ57">
        <v>0</v>
      </c>
      <c r="BR57" t="s">
        <v>7</v>
      </c>
      <c r="BS57" s="2">
        <v>0</v>
      </c>
      <c r="BT57">
        <v>1556443670701</v>
      </c>
      <c r="BU57">
        <v>16805704279</v>
      </c>
    </row>
    <row r="58" spans="1:73" x14ac:dyDescent="0.3">
      <c r="A58" t="s">
        <v>91</v>
      </c>
      <c r="B58">
        <v>5</v>
      </c>
      <c r="C58" s="4" t="s">
        <v>97</v>
      </c>
      <c r="D58">
        <v>15</v>
      </c>
      <c r="E58">
        <v>131072</v>
      </c>
      <c r="F58">
        <v>1</v>
      </c>
      <c r="G58">
        <v>1442</v>
      </c>
      <c r="H58" s="7">
        <f t="shared" ref="H58:H59" si="63">L$57/L58</f>
        <v>1.4598243148205345</v>
      </c>
      <c r="I58">
        <f t="shared" ref="I58:I59" si="64">M$57/M58</f>
        <v>0.85163566939006996</v>
      </c>
      <c r="J58">
        <f t="shared" ref="J58:J59" si="65">N$57/N58</f>
        <v>0.38744317121196609</v>
      </c>
      <c r="L58" s="5">
        <f>AV58</f>
        <v>820880610640</v>
      </c>
      <c r="M58" s="6">
        <v>0.7517175231481481</v>
      </c>
      <c r="N58" s="6">
        <v>3.8441898148148149E-2</v>
      </c>
      <c r="P58">
        <v>2467440718111</v>
      </c>
      <c r="Q58">
        <v>2098019401940</v>
      </c>
      <c r="R58" t="s">
        <v>59</v>
      </c>
      <c r="S58" s="1">
        <v>0.24438366898148148</v>
      </c>
      <c r="T58">
        <v>375592329039</v>
      </c>
      <c r="U58">
        <v>1249562421423</v>
      </c>
      <c r="AD58" t="s">
        <v>10</v>
      </c>
      <c r="AE58" s="1">
        <v>5.2777048611111106E-2</v>
      </c>
      <c r="AF58">
        <v>35026949886</v>
      </c>
      <c r="AG58">
        <v>7300357368</v>
      </c>
      <c r="AH58" t="s">
        <v>4</v>
      </c>
      <c r="AI58" s="1">
        <v>5.741087962962963E-4</v>
      </c>
      <c r="AJ58">
        <v>7300357368</v>
      </c>
      <c r="AK58">
        <v>70877256</v>
      </c>
      <c r="AL58" t="s">
        <v>11</v>
      </c>
      <c r="AM58" s="2">
        <v>0</v>
      </c>
      <c r="AN58">
        <v>0</v>
      </c>
      <c r="AO58">
        <v>0</v>
      </c>
      <c r="AP58" t="s">
        <v>12</v>
      </c>
      <c r="AQ58" s="1">
        <v>0.26187518518518521</v>
      </c>
      <c r="AR58">
        <v>1221835828905</v>
      </c>
      <c r="AS58">
        <v>820880610640</v>
      </c>
      <c r="AT58" t="s">
        <v>13</v>
      </c>
      <c r="AU58" s="6">
        <v>0.1846707175925926</v>
      </c>
      <c r="AV58">
        <v>820880610640</v>
      </c>
      <c r="AW58">
        <v>13400887058</v>
      </c>
      <c r="AX58" t="s">
        <v>14</v>
      </c>
      <c r="AY58" s="1">
        <v>7.6249999999999997E-5</v>
      </c>
      <c r="AZ58">
        <v>425697</v>
      </c>
      <c r="BA58">
        <v>31619</v>
      </c>
      <c r="BB58" t="s">
        <v>31</v>
      </c>
      <c r="BC58" s="1">
        <v>7.3605439814814809E-3</v>
      </c>
      <c r="BD58">
        <v>6804216576</v>
      </c>
      <c r="BE58">
        <v>6804216576</v>
      </c>
      <c r="BF58" t="s">
        <v>32</v>
      </c>
      <c r="BG58" s="2">
        <v>0</v>
      </c>
      <c r="BH58">
        <v>0</v>
      </c>
      <c r="BI58">
        <v>0</v>
      </c>
      <c r="BJ58" t="s">
        <v>5</v>
      </c>
      <c r="BK58" s="2">
        <v>0</v>
      </c>
      <c r="BL58">
        <v>861110956934</v>
      </c>
      <c r="BM58">
        <v>2084618939380</v>
      </c>
      <c r="BN58" t="s">
        <v>6</v>
      </c>
      <c r="BO58" s="2">
        <v>0</v>
      </c>
      <c r="BP58">
        <v>325233220646</v>
      </c>
      <c r="BQ58">
        <v>0</v>
      </c>
      <c r="BR58" t="s">
        <v>7</v>
      </c>
      <c r="BS58" s="2">
        <v>0</v>
      </c>
      <c r="BT58">
        <v>1281096540531</v>
      </c>
      <c r="BU58">
        <v>13400462560</v>
      </c>
    </row>
    <row r="59" spans="1:73" x14ac:dyDescent="0.3">
      <c r="A59" t="s">
        <v>91</v>
      </c>
      <c r="B59">
        <v>5</v>
      </c>
      <c r="C59" s="4" t="s">
        <v>97</v>
      </c>
      <c r="D59">
        <v>85</v>
      </c>
      <c r="E59">
        <v>524288</v>
      </c>
      <c r="F59">
        <v>1</v>
      </c>
      <c r="G59">
        <v>-1</v>
      </c>
      <c r="H59" s="7">
        <f t="shared" si="63"/>
        <v>1</v>
      </c>
      <c r="I59">
        <f t="shared" si="64"/>
        <v>0.76861845658880623</v>
      </c>
      <c r="J59">
        <f t="shared" si="65"/>
        <v>0.74822892149110154</v>
      </c>
      <c r="L59" s="5">
        <f>AV59</f>
        <v>1198341474977</v>
      </c>
      <c r="M59" s="6">
        <v>0.83290929398148139</v>
      </c>
      <c r="N59" s="6">
        <v>1.9905740740740741E-2</v>
      </c>
      <c r="P59">
        <v>2820320412402</v>
      </c>
      <c r="Q59">
        <v>2461513898403</v>
      </c>
      <c r="R59" t="s">
        <v>59</v>
      </c>
      <c r="S59" s="1">
        <v>0.22951965277777778</v>
      </c>
      <c r="T59">
        <v>375592329039</v>
      </c>
      <c r="U59">
        <v>1246323622111</v>
      </c>
      <c r="AD59" t="s">
        <v>10</v>
      </c>
      <c r="AE59" s="1">
        <v>4.9423159722222221E-2</v>
      </c>
      <c r="AF59">
        <v>31788150574</v>
      </c>
      <c r="AG59">
        <v>20258040</v>
      </c>
      <c r="AH59" t="s">
        <v>4</v>
      </c>
      <c r="AI59" s="1">
        <v>2.2192129629629631E-4</v>
      </c>
      <c r="AJ59">
        <v>20258040</v>
      </c>
      <c r="AK59">
        <v>196680</v>
      </c>
      <c r="AL59" t="s">
        <v>11</v>
      </c>
      <c r="AM59" s="2">
        <v>0</v>
      </c>
      <c r="AN59">
        <v>0</v>
      </c>
      <c r="AO59">
        <v>0</v>
      </c>
      <c r="AP59" t="s">
        <v>12</v>
      </c>
      <c r="AQ59" s="1">
        <v>0.13320761574074075</v>
      </c>
      <c r="AR59">
        <v>1214555729577</v>
      </c>
      <c r="AS59">
        <v>1198341474977</v>
      </c>
      <c r="AT59" t="s">
        <v>13</v>
      </c>
      <c r="AU59" s="6">
        <v>0.41524726851851851</v>
      </c>
      <c r="AV59">
        <v>1198341474977</v>
      </c>
      <c r="AW59">
        <v>16808247874</v>
      </c>
      <c r="AX59" t="s">
        <v>14</v>
      </c>
      <c r="AY59" s="1">
        <v>1.4400462962962964E-4</v>
      </c>
      <c r="AZ59">
        <v>2408835</v>
      </c>
      <c r="BA59">
        <v>37361</v>
      </c>
      <c r="BB59" t="s">
        <v>31</v>
      </c>
      <c r="BC59" s="1">
        <v>5.1456712962962966E-3</v>
      </c>
      <c r="BD59">
        <v>20061360</v>
      </c>
      <c r="BE59">
        <v>20061360</v>
      </c>
      <c r="BF59" t="s">
        <v>32</v>
      </c>
      <c r="BG59" s="2">
        <v>0</v>
      </c>
      <c r="BH59">
        <v>0</v>
      </c>
      <c r="BI59">
        <v>0</v>
      </c>
      <c r="BJ59" t="s">
        <v>5</v>
      </c>
      <c r="BK59" s="2">
        <v>0</v>
      </c>
      <c r="BL59">
        <v>901726010807</v>
      </c>
      <c r="BM59">
        <v>2444708194383</v>
      </c>
      <c r="BN59" t="s">
        <v>6</v>
      </c>
      <c r="BO59" s="2">
        <v>0</v>
      </c>
      <c r="BP59">
        <v>253511309727</v>
      </c>
      <c r="BQ59">
        <v>0</v>
      </c>
      <c r="BR59" t="s">
        <v>7</v>
      </c>
      <c r="BS59" s="2">
        <v>0</v>
      </c>
      <c r="BT59">
        <v>1665083091868</v>
      </c>
      <c r="BU59">
        <v>16805704020</v>
      </c>
    </row>
  </sheetData>
  <sortState ref="A1:BU58">
    <sortCondition ref="C1:C58"/>
    <sortCondition ref="E1:E58"/>
    <sortCondition ref="F1:F58"/>
    <sortCondition ref="G1:G5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34" workbookViewId="0">
      <selection activeCell="A41" sqref="A41:G68"/>
    </sheetView>
  </sheetViews>
  <sheetFormatPr defaultRowHeight="14.4" x14ac:dyDescent="0.3"/>
  <cols>
    <col min="1" max="1" width="21.109375" customWidth="1"/>
    <col min="2" max="2" width="11.21875" customWidth="1"/>
    <col min="8" max="8" width="13.109375" customWidth="1"/>
    <col min="9" max="9" width="13.21875" customWidth="1"/>
    <col min="16" max="16" width="12.88671875" customWidth="1"/>
    <col min="18" max="18" width="11.88671875" customWidth="1"/>
    <col min="19" max="19" width="14.44140625" style="7" customWidth="1"/>
  </cols>
  <sheetData>
    <row r="1" spans="3:19" x14ac:dyDescent="0.3">
      <c r="C1" t="s">
        <v>124</v>
      </c>
      <c r="D1" s="26" t="s">
        <v>40</v>
      </c>
      <c r="E1" s="26" t="s">
        <v>41</v>
      </c>
      <c r="F1" s="26" t="s">
        <v>42</v>
      </c>
      <c r="G1" s="27" t="s">
        <v>111</v>
      </c>
      <c r="H1" s="26" t="s">
        <v>112</v>
      </c>
      <c r="I1" s="26" t="s">
        <v>113</v>
      </c>
      <c r="J1" s="28" t="s">
        <v>114</v>
      </c>
      <c r="K1" s="28" t="s">
        <v>115</v>
      </c>
      <c r="L1" s="27" t="s">
        <v>116</v>
      </c>
      <c r="M1" s="27" t="s">
        <v>117</v>
      </c>
      <c r="N1" s="28" t="s">
        <v>118</v>
      </c>
      <c r="O1" s="27" t="s">
        <v>119</v>
      </c>
      <c r="P1" s="27" t="s">
        <v>120</v>
      </c>
      <c r="Q1" s="28" t="s">
        <v>121</v>
      </c>
      <c r="R1" s="28" t="s">
        <v>122</v>
      </c>
      <c r="S1" s="31" t="s">
        <v>123</v>
      </c>
    </row>
    <row r="2" spans="3:19" x14ac:dyDescent="0.3">
      <c r="C2">
        <f t="shared" ref="C2:C38" si="0">D2*E2*F2/8/1024</f>
        <v>8</v>
      </c>
      <c r="D2" s="26">
        <v>65536</v>
      </c>
      <c r="E2" s="26">
        <v>1</v>
      </c>
      <c r="F2" s="26">
        <v>1</v>
      </c>
      <c r="G2" s="27">
        <v>7.7373958333333331E-3</v>
      </c>
      <c r="H2" s="29">
        <v>84511.389103889465</v>
      </c>
      <c r="I2" s="29">
        <v>85077.839715003967</v>
      </c>
      <c r="J2" s="27">
        <v>1.2282094907407407E-2</v>
      </c>
      <c r="K2" s="30">
        <v>2.1213912963867188</v>
      </c>
      <c r="L2" s="27">
        <v>9.777777777777778E-5</v>
      </c>
      <c r="M2" s="31">
        <v>0</v>
      </c>
      <c r="N2" s="27">
        <v>5.1185069444444446E-3</v>
      </c>
      <c r="O2" s="27">
        <v>1.9212569444444445E-2</v>
      </c>
      <c r="P2" s="29">
        <v>5160.5620460510254</v>
      </c>
      <c r="Q2" s="27">
        <v>8.6085763888888878E-3</v>
      </c>
      <c r="R2" s="32">
        <v>6.1063509909974023</v>
      </c>
      <c r="S2" s="7">
        <f t="shared" ref="S2:S38" si="1">H2/P2</f>
        <v>16.376392406435539</v>
      </c>
    </row>
    <row r="3" spans="3:19" x14ac:dyDescent="0.3">
      <c r="C3">
        <f t="shared" si="0"/>
        <v>64</v>
      </c>
      <c r="D3" s="26">
        <v>524288</v>
      </c>
      <c r="E3" s="26">
        <v>1</v>
      </c>
      <c r="F3" s="26">
        <v>1</v>
      </c>
      <c r="G3" s="27">
        <v>1.0276666666666668E-2</v>
      </c>
      <c r="H3" s="29">
        <v>84511.389103889465</v>
      </c>
      <c r="I3" s="29">
        <v>85077.839715003967</v>
      </c>
      <c r="J3" s="27">
        <v>1.305880787037037E-2</v>
      </c>
      <c r="K3" s="30">
        <v>16.887016296386719</v>
      </c>
      <c r="L3" s="27">
        <v>9.1585648148148147E-5</v>
      </c>
      <c r="M3" s="31">
        <v>0.1</v>
      </c>
      <c r="N3" s="27">
        <v>4.9099421296296296E-3</v>
      </c>
      <c r="O3" s="27">
        <v>1.7745335648148147E-2</v>
      </c>
      <c r="P3" s="29">
        <v>62.425055503845215</v>
      </c>
      <c r="Q3" s="27">
        <v>7.8232638888888883E-3</v>
      </c>
      <c r="R3" s="32">
        <v>7.3865849521306981E-2</v>
      </c>
      <c r="S3" s="7">
        <f t="shared" si="1"/>
        <v>1353.8055901077059</v>
      </c>
    </row>
    <row r="4" spans="3:19" x14ac:dyDescent="0.3">
      <c r="C4">
        <f t="shared" si="0"/>
        <v>256</v>
      </c>
      <c r="D4" s="26">
        <v>2097152</v>
      </c>
      <c r="E4" s="26">
        <v>1</v>
      </c>
      <c r="F4" s="26">
        <v>1</v>
      </c>
      <c r="G4" s="27">
        <v>8.378402777777778E-3</v>
      </c>
      <c r="H4" s="29">
        <v>84511.389103889465</v>
      </c>
      <c r="I4" s="29">
        <v>85077.839715003967</v>
      </c>
      <c r="J4" s="27">
        <v>1.2615092592592593E-2</v>
      </c>
      <c r="K4" s="30">
        <v>67.512016296386719</v>
      </c>
      <c r="L4" s="27">
        <v>3.4515046296296296E-4</v>
      </c>
      <c r="M4" s="31">
        <v>0.3</v>
      </c>
      <c r="N4" s="27">
        <v>3.6908912037037036E-3</v>
      </c>
      <c r="O4" s="27">
        <v>1.6398576388888888E-2</v>
      </c>
      <c r="P4" s="29">
        <v>45.310124397277832</v>
      </c>
      <c r="Q4" s="27">
        <v>6.735810185185185E-3</v>
      </c>
      <c r="R4" s="32">
        <v>5.3614222742899544E-2</v>
      </c>
      <c r="S4" s="7">
        <f t="shared" si="1"/>
        <v>1865.1767177440543</v>
      </c>
    </row>
    <row r="5" spans="3:19" x14ac:dyDescent="0.3">
      <c r="C5">
        <f t="shared" si="0"/>
        <v>1024</v>
      </c>
      <c r="D5" s="26">
        <v>65536</v>
      </c>
      <c r="E5" s="26">
        <v>1</v>
      </c>
      <c r="F5" s="26">
        <v>128</v>
      </c>
      <c r="G5" s="27">
        <v>8.1954050925925927E-3</v>
      </c>
      <c r="H5" s="29">
        <v>84511.389103889465</v>
      </c>
      <c r="I5" s="29">
        <v>85077.839715003967</v>
      </c>
      <c r="J5" s="27">
        <v>1.4472766203703705E-2</v>
      </c>
      <c r="K5" s="30">
        <v>271.28737449645996</v>
      </c>
      <c r="L5" s="27">
        <v>7.4629629629629636E-5</v>
      </c>
      <c r="M5" s="31">
        <v>1</v>
      </c>
      <c r="N5" s="27">
        <v>4.8415277777777779E-3</v>
      </c>
      <c r="O5" s="27">
        <v>1.9091238425925926E-2</v>
      </c>
      <c r="P5" s="29">
        <v>37.712496757507324</v>
      </c>
      <c r="Q5" s="27">
        <v>7.2618287037037035E-3</v>
      </c>
      <c r="R5" s="32">
        <v>4.4624159130963431E-2</v>
      </c>
      <c r="S5" s="7">
        <f t="shared" si="1"/>
        <v>2240.9385845572797</v>
      </c>
    </row>
    <row r="6" spans="3:19" x14ac:dyDescent="0.3">
      <c r="C6">
        <f t="shared" si="0"/>
        <v>1024</v>
      </c>
      <c r="D6" s="26">
        <v>65536</v>
      </c>
      <c r="E6" s="26">
        <v>16</v>
      </c>
      <c r="F6" s="26">
        <v>8</v>
      </c>
      <c r="G6" s="27">
        <v>9.1340393518518515E-3</v>
      </c>
      <c r="H6" s="29">
        <v>84511.389103889465</v>
      </c>
      <c r="I6" s="29">
        <v>97718.623924255371</v>
      </c>
      <c r="J6" s="28">
        <v>1.6856956018518519E-2</v>
      </c>
      <c r="K6" s="30">
        <v>185.69083213806152</v>
      </c>
      <c r="L6" s="28">
        <v>5.9270833333333342E-5</v>
      </c>
      <c r="M6" s="31">
        <v>1</v>
      </c>
      <c r="N6" s="28">
        <v>3.6600925925925928E-3</v>
      </c>
      <c r="O6" s="28">
        <v>1.9682557870370369E-2</v>
      </c>
      <c r="P6" s="29">
        <v>992.41386413574219</v>
      </c>
      <c r="Q6" s="28">
        <v>7.5579745370370358E-3</v>
      </c>
      <c r="R6" s="32">
        <v>1.1742960027739839</v>
      </c>
      <c r="S6" s="7">
        <f t="shared" si="1"/>
        <v>85.157404746141282</v>
      </c>
    </row>
    <row r="7" spans="3:19" x14ac:dyDescent="0.3">
      <c r="C7">
        <f t="shared" si="0"/>
        <v>1024</v>
      </c>
      <c r="D7" s="26">
        <v>65536</v>
      </c>
      <c r="E7" s="26">
        <v>128</v>
      </c>
      <c r="F7" s="26">
        <v>1</v>
      </c>
      <c r="G7" s="27">
        <v>8.6677083333333346E-3</v>
      </c>
      <c r="H7" s="29">
        <v>84511.389103889465</v>
      </c>
      <c r="I7" s="29">
        <v>97718.623924255371</v>
      </c>
      <c r="J7" s="28">
        <v>1.6170787037037036E-2</v>
      </c>
      <c r="K7" s="30">
        <v>180.71308135986328</v>
      </c>
      <c r="L7" s="28">
        <v>6.7106481481481479E-5</v>
      </c>
      <c r="M7" s="31">
        <v>1</v>
      </c>
      <c r="N7" s="28">
        <v>4.8640624999999995E-3</v>
      </c>
      <c r="O7" s="28">
        <v>2.2266331018518517E-2</v>
      </c>
      <c r="P7" s="29">
        <v>4220.0609912872314</v>
      </c>
      <c r="Q7" s="28">
        <v>8.321840277777777E-3</v>
      </c>
      <c r="R7" s="32">
        <v>4.9934819863149214</v>
      </c>
      <c r="S7" s="7">
        <f t="shared" si="1"/>
        <v>20.026106086706399</v>
      </c>
    </row>
    <row r="8" spans="3:19" x14ac:dyDescent="0.3">
      <c r="C8">
        <f t="shared" si="0"/>
        <v>1024</v>
      </c>
      <c r="D8" s="26">
        <v>524288</v>
      </c>
      <c r="E8" s="26">
        <v>1</v>
      </c>
      <c r="F8" s="26">
        <v>16</v>
      </c>
      <c r="G8" s="27">
        <v>8.6755092592592595E-3</v>
      </c>
      <c r="H8" s="29">
        <v>84511.389103889465</v>
      </c>
      <c r="I8" s="29">
        <v>85077.839715003967</v>
      </c>
      <c r="J8" s="27">
        <v>1.4444560185185184E-2</v>
      </c>
      <c r="K8" s="30">
        <v>270.16264915466309</v>
      </c>
      <c r="L8" s="27">
        <v>2.414583333333333E-4</v>
      </c>
      <c r="M8" s="31">
        <v>1</v>
      </c>
      <c r="N8" s="27">
        <v>4.4429629629629628E-3</v>
      </c>
      <c r="O8" s="27">
        <v>1.6623472222222224E-2</v>
      </c>
      <c r="P8" s="29">
        <v>30.328051567077637</v>
      </c>
      <c r="Q8" s="27">
        <v>7.8734375000000002E-3</v>
      </c>
      <c r="R8" s="32">
        <v>3.5886348442096365E-2</v>
      </c>
      <c r="S8" s="7">
        <f t="shared" si="1"/>
        <v>2786.5749607083267</v>
      </c>
    </row>
    <row r="9" spans="3:19" x14ac:dyDescent="0.3">
      <c r="C9">
        <f t="shared" si="0"/>
        <v>1024</v>
      </c>
      <c r="D9" s="26">
        <v>524288</v>
      </c>
      <c r="E9" s="26">
        <v>4</v>
      </c>
      <c r="F9" s="26">
        <v>4</v>
      </c>
      <c r="G9" s="27">
        <v>8.6349884259259262E-3</v>
      </c>
      <c r="H9" s="29">
        <v>84511.389103889465</v>
      </c>
      <c r="I9" s="29">
        <v>97718.623924255371</v>
      </c>
      <c r="J9" s="28">
        <v>1.7009398148148145E-2</v>
      </c>
      <c r="K9" s="30">
        <v>202.53390312194824</v>
      </c>
      <c r="L9" s="28">
        <v>5.7951388888888887E-5</v>
      </c>
      <c r="M9" s="31">
        <v>1</v>
      </c>
      <c r="N9" s="28">
        <v>3.7055671296296298E-3</v>
      </c>
      <c r="O9" s="28">
        <v>2.0479097222222221E-2</v>
      </c>
      <c r="P9" s="29">
        <v>46.977944374084473</v>
      </c>
      <c r="Q9" s="28">
        <v>6.376828703703704E-3</v>
      </c>
      <c r="R9" s="32">
        <v>5.5587708203843032E-2</v>
      </c>
      <c r="S9" s="7">
        <f t="shared" si="1"/>
        <v>1798.9588567547121</v>
      </c>
    </row>
    <row r="10" spans="3:19" x14ac:dyDescent="0.3">
      <c r="C10">
        <f t="shared" si="0"/>
        <v>1024</v>
      </c>
      <c r="D10" s="26">
        <v>524288</v>
      </c>
      <c r="E10" s="26">
        <v>16</v>
      </c>
      <c r="F10" s="26">
        <v>1</v>
      </c>
      <c r="G10" s="27">
        <v>7.3361689814814808E-3</v>
      </c>
      <c r="H10" s="29">
        <v>84511.389103889465</v>
      </c>
      <c r="I10" s="29">
        <v>97718.623924255371</v>
      </c>
      <c r="J10" s="28">
        <v>1.6130810185185186E-2</v>
      </c>
      <c r="K10" s="30">
        <v>185.63495635986328</v>
      </c>
      <c r="L10" s="28">
        <v>4.2187499999999995E-5</v>
      </c>
      <c r="M10" s="31">
        <v>1</v>
      </c>
      <c r="N10" s="28">
        <v>5.2570949074074074E-3</v>
      </c>
      <c r="O10" s="28">
        <v>2.047125E-2</v>
      </c>
      <c r="P10" s="29">
        <v>50.819143295288086</v>
      </c>
      <c r="Q10" s="28">
        <v>6.5067824074074082E-3</v>
      </c>
      <c r="R10" s="32">
        <v>6.0132893133275023E-2</v>
      </c>
      <c r="S10" s="7">
        <f t="shared" si="1"/>
        <v>1662.9833488697418</v>
      </c>
    </row>
    <row r="11" spans="3:19" x14ac:dyDescent="0.3">
      <c r="C11">
        <f t="shared" si="0"/>
        <v>1024</v>
      </c>
      <c r="D11" s="26">
        <v>2097152</v>
      </c>
      <c r="E11" s="26">
        <v>1</v>
      </c>
      <c r="F11" s="26">
        <v>4</v>
      </c>
      <c r="G11" s="27">
        <v>9.5509375000000004E-3</v>
      </c>
      <c r="H11" s="29">
        <v>84511.389103889465</v>
      </c>
      <c r="I11" s="29">
        <v>85077.839715003967</v>
      </c>
      <c r="J11" s="27">
        <v>1.4613622685185184E-2</v>
      </c>
      <c r="K11" s="30">
        <v>270.04214286804199</v>
      </c>
      <c r="L11" s="27">
        <v>7.0162037037037035E-5</v>
      </c>
      <c r="M11" s="31">
        <v>1</v>
      </c>
      <c r="N11" s="27">
        <v>3.9662268518518519E-3</v>
      </c>
      <c r="O11" s="27">
        <v>1.6620844907407409E-2</v>
      </c>
      <c r="P11" s="29">
        <v>34.80946159362793</v>
      </c>
      <c r="Q11" s="27">
        <v>6.8863310185185191E-3</v>
      </c>
      <c r="R11" s="32">
        <v>4.1189077546503014E-2</v>
      </c>
      <c r="S11" s="7">
        <f t="shared" si="1"/>
        <v>2427.8281029017626</v>
      </c>
    </row>
    <row r="12" spans="3:19" x14ac:dyDescent="0.3">
      <c r="C12">
        <f t="shared" si="0"/>
        <v>1024</v>
      </c>
      <c r="D12" s="26">
        <v>2097152</v>
      </c>
      <c r="E12" s="26">
        <v>4</v>
      </c>
      <c r="F12" s="26">
        <v>1</v>
      </c>
      <c r="G12" s="27">
        <v>8.6058101851851851E-3</v>
      </c>
      <c r="H12" s="29">
        <v>84511.389103889465</v>
      </c>
      <c r="I12" s="29">
        <v>97718.623924255371</v>
      </c>
      <c r="J12" s="28">
        <v>1.7315162037037039E-2</v>
      </c>
      <c r="K12" s="30">
        <v>202.50995635986328</v>
      </c>
      <c r="L12" s="28">
        <v>9.8159722222222233E-5</v>
      </c>
      <c r="M12" s="31">
        <v>1</v>
      </c>
      <c r="N12" s="28">
        <v>3.6709490740740743E-3</v>
      </c>
      <c r="O12" s="28">
        <v>1.9142557870370371E-2</v>
      </c>
      <c r="P12" s="29">
        <v>43.995394706726074</v>
      </c>
      <c r="Q12" s="28">
        <v>5.8612037037037044E-3</v>
      </c>
      <c r="R12" s="32">
        <v>5.2058539296570706E-2</v>
      </c>
      <c r="S12" s="7">
        <f t="shared" si="1"/>
        <v>1920.9144426875491</v>
      </c>
    </row>
    <row r="13" spans="3:19" x14ac:dyDescent="0.3">
      <c r="C13">
        <f t="shared" si="0"/>
        <v>2048</v>
      </c>
      <c r="D13" s="26">
        <v>65536</v>
      </c>
      <c r="E13" s="26">
        <v>1</v>
      </c>
      <c r="F13" s="26">
        <v>256</v>
      </c>
      <c r="G13" s="27">
        <v>6.5706365740740734E-3</v>
      </c>
      <c r="H13" s="29">
        <v>84511.389103889465</v>
      </c>
      <c r="I13" s="29">
        <v>85077.839715003967</v>
      </c>
      <c r="J13" s="27">
        <v>1.3068287037037038E-2</v>
      </c>
      <c r="K13" s="30">
        <v>542.57277488708496</v>
      </c>
      <c r="L13" s="27">
        <v>5.5752314814814812E-5</v>
      </c>
      <c r="M13" s="31">
        <v>2</v>
      </c>
      <c r="N13" s="27">
        <v>4.1694097222222219E-3</v>
      </c>
      <c r="O13" s="27">
        <v>1.5850474537037036E-2</v>
      </c>
      <c r="P13" s="29">
        <v>35.460676193237305</v>
      </c>
      <c r="Q13" s="27">
        <v>6.7780092592592588E-3</v>
      </c>
      <c r="R13" s="32">
        <v>4.1959641853295843E-2</v>
      </c>
      <c r="S13" s="7">
        <f t="shared" si="1"/>
        <v>2383.2424583039001</v>
      </c>
    </row>
    <row r="14" spans="3:19" x14ac:dyDescent="0.3">
      <c r="C14">
        <f t="shared" si="0"/>
        <v>2048</v>
      </c>
      <c r="D14" s="26">
        <v>65536</v>
      </c>
      <c r="E14" s="26">
        <v>16</v>
      </c>
      <c r="F14" s="26">
        <v>16</v>
      </c>
      <c r="G14" s="27">
        <v>9.6969791666666662E-3</v>
      </c>
      <c r="H14" s="29">
        <v>84511.389103889465</v>
      </c>
      <c r="I14" s="29">
        <v>97718.623924255371</v>
      </c>
      <c r="J14" s="28">
        <v>1.7226585648148149E-2</v>
      </c>
      <c r="K14" s="30">
        <v>371.37969017028809</v>
      </c>
      <c r="L14" s="28">
        <v>8.7395833333333328E-5</v>
      </c>
      <c r="M14" s="31">
        <v>2</v>
      </c>
      <c r="N14" s="28">
        <v>4.4793402777777774E-3</v>
      </c>
      <c r="O14" s="28">
        <v>2.0625821759259259E-2</v>
      </c>
      <c r="P14" s="29">
        <v>264.17793273925781</v>
      </c>
      <c r="Q14" s="28">
        <v>7.0949189814814816E-3</v>
      </c>
      <c r="R14" s="32">
        <v>0.31259447459147205</v>
      </c>
      <c r="S14" s="7">
        <f t="shared" si="1"/>
        <v>319.90328725640285</v>
      </c>
    </row>
    <row r="15" spans="3:19" x14ac:dyDescent="0.3">
      <c r="C15">
        <f t="shared" si="0"/>
        <v>2048</v>
      </c>
      <c r="D15" s="26">
        <v>65536</v>
      </c>
      <c r="E15" s="26">
        <v>256</v>
      </c>
      <c r="F15" s="26">
        <v>1</v>
      </c>
      <c r="G15" s="27">
        <v>7.9148958333333328E-3</v>
      </c>
      <c r="H15" s="29">
        <v>84511.389103889465</v>
      </c>
      <c r="I15" s="29">
        <v>97718.623924255371</v>
      </c>
      <c r="J15" s="28">
        <v>1.5972858796296296E-2</v>
      </c>
      <c r="K15" s="30">
        <v>360.71308135986328</v>
      </c>
      <c r="L15" s="28">
        <v>1.1144675925925927E-4</v>
      </c>
      <c r="M15" s="31">
        <v>2</v>
      </c>
      <c r="N15" s="28">
        <v>4.6456249999999996E-3</v>
      </c>
      <c r="O15" s="28">
        <v>2.1157777777777775E-2</v>
      </c>
      <c r="P15" s="29">
        <v>4002.5531978607178</v>
      </c>
      <c r="Q15" s="28">
        <v>8.8752777777777788E-3</v>
      </c>
      <c r="R15" s="32">
        <v>4.7361110026725477</v>
      </c>
      <c r="S15" s="7">
        <f t="shared" si="1"/>
        <v>21.114369984903401</v>
      </c>
    </row>
    <row r="16" spans="3:19" x14ac:dyDescent="0.3">
      <c r="C16">
        <f t="shared" si="0"/>
        <v>2048</v>
      </c>
      <c r="D16" s="26">
        <v>524288</v>
      </c>
      <c r="E16" s="26">
        <v>1</v>
      </c>
      <c r="F16" s="26">
        <v>32</v>
      </c>
      <c r="G16" s="27">
        <v>6.8840856481481479E-3</v>
      </c>
      <c r="H16" s="29">
        <v>84511.389103889465</v>
      </c>
      <c r="I16" s="29">
        <v>85077.839715003967</v>
      </c>
      <c r="J16" s="27">
        <v>1.4368171296296297E-2</v>
      </c>
      <c r="K16" s="30">
        <v>540.32332420349121</v>
      </c>
      <c r="L16" s="27">
        <v>8.4259259259259251E-5</v>
      </c>
      <c r="M16" s="31">
        <v>2</v>
      </c>
      <c r="N16" s="27">
        <v>3.7886805555555556E-3</v>
      </c>
      <c r="O16" s="27">
        <v>1.5205590277777778E-2</v>
      </c>
      <c r="P16" s="29">
        <v>27.173450469970703</v>
      </c>
      <c r="Q16" s="27">
        <v>6.2649884259259265E-3</v>
      </c>
      <c r="R16" s="32">
        <v>3.2153595814839231E-2</v>
      </c>
      <c r="S16" s="7">
        <f t="shared" si="1"/>
        <v>3110.0720608625961</v>
      </c>
    </row>
    <row r="17" spans="3:19" x14ac:dyDescent="0.3">
      <c r="C17">
        <f t="shared" si="0"/>
        <v>2048</v>
      </c>
      <c r="D17" s="26">
        <v>524288</v>
      </c>
      <c r="E17" s="26">
        <v>8</v>
      </c>
      <c r="F17" s="26">
        <v>4</v>
      </c>
      <c r="G17" s="27">
        <v>8.3233564814814819E-3</v>
      </c>
      <c r="H17" s="29">
        <v>84511.389103889465</v>
      </c>
      <c r="I17" s="29">
        <v>97718.623924255371</v>
      </c>
      <c r="J17" s="28">
        <v>1.9076145833333332E-2</v>
      </c>
      <c r="K17" s="30">
        <v>382.53390312194824</v>
      </c>
      <c r="L17" s="28">
        <v>1.4706018518518518E-4</v>
      </c>
      <c r="M17" s="31">
        <v>2</v>
      </c>
      <c r="N17" s="28">
        <v>4.9634259259259258E-3</v>
      </c>
      <c r="O17" s="28">
        <v>2.1036817129629629E-2</v>
      </c>
      <c r="P17" s="29">
        <v>43.821769714355469</v>
      </c>
      <c r="Q17" s="28">
        <v>6.7427662037037031E-3</v>
      </c>
      <c r="R17" s="32">
        <v>5.1853093623257768E-2</v>
      </c>
      <c r="S17" s="7">
        <f t="shared" si="1"/>
        <v>1928.5252433838741</v>
      </c>
    </row>
    <row r="18" spans="3:19" x14ac:dyDescent="0.3">
      <c r="C18">
        <f t="shared" si="0"/>
        <v>2048</v>
      </c>
      <c r="D18" s="26">
        <v>524288</v>
      </c>
      <c r="E18" s="26">
        <v>32</v>
      </c>
      <c r="F18" s="26">
        <v>1</v>
      </c>
      <c r="G18" s="27">
        <v>8.5435648148148146E-3</v>
      </c>
      <c r="H18" s="29">
        <v>84511.389103889465</v>
      </c>
      <c r="I18" s="29">
        <v>97718.623924255371</v>
      </c>
      <c r="J18" s="28">
        <v>1.6290844907407408E-2</v>
      </c>
      <c r="K18" s="30">
        <v>365.63495635986328</v>
      </c>
      <c r="L18" s="28">
        <v>9.6793981481481489E-5</v>
      </c>
      <c r="M18" s="31">
        <v>2</v>
      </c>
      <c r="N18" s="28">
        <v>4.6843402777777777E-3</v>
      </c>
      <c r="O18" s="28">
        <v>2.1972164351851852E-2</v>
      </c>
      <c r="P18" s="29">
        <v>41.992179870605469</v>
      </c>
      <c r="Q18" s="28">
        <v>6.9220601851851847E-3</v>
      </c>
      <c r="R18" s="32">
        <v>4.9688190332529823E-2</v>
      </c>
      <c r="S18" s="7">
        <f t="shared" si="1"/>
        <v>2012.5506550101118</v>
      </c>
    </row>
    <row r="19" spans="3:19" x14ac:dyDescent="0.3">
      <c r="C19">
        <f t="shared" si="0"/>
        <v>2048</v>
      </c>
      <c r="D19" s="26">
        <v>2097152</v>
      </c>
      <c r="E19" s="26">
        <v>1</v>
      </c>
      <c r="F19" s="26">
        <v>8</v>
      </c>
      <c r="G19" s="27">
        <v>6.5728125000000005E-3</v>
      </c>
      <c r="H19" s="29">
        <v>84511.389103889465</v>
      </c>
      <c r="I19" s="29">
        <v>85077.839715003967</v>
      </c>
      <c r="J19" s="27">
        <v>1.3665555555555556E-2</v>
      </c>
      <c r="K19" s="30">
        <v>540.08231163024902</v>
      </c>
      <c r="L19" s="27">
        <v>1.0542824074074073E-4</v>
      </c>
      <c r="M19" s="31">
        <v>2</v>
      </c>
      <c r="N19" s="27">
        <v>4.314259259259259E-3</v>
      </c>
      <c r="O19" s="27">
        <v>1.627375E-2</v>
      </c>
      <c r="P19" s="29">
        <v>29.575642585754395</v>
      </c>
      <c r="Q19" s="27">
        <v>6.3230439814814807E-3</v>
      </c>
      <c r="R19" s="32">
        <v>3.4996043609456226E-2</v>
      </c>
      <c r="S19" s="7">
        <f t="shared" si="1"/>
        <v>2857.4658643121347</v>
      </c>
    </row>
    <row r="20" spans="3:19" x14ac:dyDescent="0.3">
      <c r="C20">
        <f t="shared" si="0"/>
        <v>2048</v>
      </c>
      <c r="D20" s="26">
        <v>2097152</v>
      </c>
      <c r="E20" s="26">
        <v>8</v>
      </c>
      <c r="F20" s="26">
        <v>1</v>
      </c>
      <c r="G20" s="27">
        <v>7.7392824074074065E-3</v>
      </c>
      <c r="H20" s="29">
        <v>84511.389103889465</v>
      </c>
      <c r="I20" s="29">
        <v>97718.623924255371</v>
      </c>
      <c r="J20" s="28">
        <v>1.5656782407407407E-2</v>
      </c>
      <c r="K20" s="30">
        <v>382.50995635986328</v>
      </c>
      <c r="L20" s="28">
        <v>1.2054398148148147E-4</v>
      </c>
      <c r="M20" s="31">
        <v>2</v>
      </c>
      <c r="N20" s="28">
        <v>4.1937499999999996E-3</v>
      </c>
      <c r="O20" s="28">
        <v>1.9046493055555554E-2</v>
      </c>
      <c r="P20" s="29">
        <v>39.529181480407715</v>
      </c>
      <c r="Q20" s="28">
        <v>6.8203124999999991E-3</v>
      </c>
      <c r="R20" s="32">
        <v>4.6773792147487565E-2</v>
      </c>
      <c r="S20" s="7">
        <f t="shared" si="1"/>
        <v>2137.9493816682439</v>
      </c>
    </row>
    <row r="21" spans="3:19" x14ac:dyDescent="0.3">
      <c r="C21">
        <f t="shared" si="0"/>
        <v>4096</v>
      </c>
      <c r="D21" s="26">
        <v>65536</v>
      </c>
      <c r="E21" s="26">
        <v>1</v>
      </c>
      <c r="F21" s="26">
        <v>512</v>
      </c>
      <c r="G21" s="27">
        <v>8.4129629629629624E-3</v>
      </c>
      <c r="H21" s="29">
        <v>84511.389103889465</v>
      </c>
      <c r="I21" s="29">
        <v>85077.839715003967</v>
      </c>
      <c r="J21" s="27">
        <v>1.3344583333333333E-2</v>
      </c>
      <c r="K21" s="30">
        <v>1085.143575668335</v>
      </c>
      <c r="L21" s="27">
        <v>9.1157407407407406E-5</v>
      </c>
      <c r="M21" s="31">
        <v>4</v>
      </c>
      <c r="N21" s="27">
        <v>4.9624305555555559E-3</v>
      </c>
      <c r="O21" s="27">
        <v>1.512546296296296E-2</v>
      </c>
      <c r="P21" s="29">
        <v>31.057791709899902</v>
      </c>
      <c r="Q21" s="27">
        <v>6.8334837962962967E-3</v>
      </c>
      <c r="R21" s="32">
        <v>3.6749829862245786E-2</v>
      </c>
      <c r="S21" s="7">
        <f t="shared" si="1"/>
        <v>2721.101032980102</v>
      </c>
    </row>
    <row r="22" spans="3:19" x14ac:dyDescent="0.3">
      <c r="C22">
        <f t="shared" si="0"/>
        <v>4096</v>
      </c>
      <c r="D22" s="26">
        <v>65536</v>
      </c>
      <c r="E22" s="26">
        <v>32</v>
      </c>
      <c r="F22" s="26">
        <v>16</v>
      </c>
      <c r="G22" s="27">
        <v>9.4460995370370376E-3</v>
      </c>
      <c r="H22" s="29">
        <v>84511.389103889465</v>
      </c>
      <c r="I22" s="29">
        <v>97718.623924255371</v>
      </c>
      <c r="J22" s="28">
        <v>1.7985428240740741E-2</v>
      </c>
      <c r="K22" s="30">
        <v>731.37969017028809</v>
      </c>
      <c r="L22" s="28">
        <v>1.0070601851851853E-4</v>
      </c>
      <c r="M22" s="31">
        <v>4</v>
      </c>
      <c r="N22" s="28">
        <v>4.5526504629629632E-3</v>
      </c>
      <c r="O22" s="28">
        <v>2.0829699074074073E-2</v>
      </c>
      <c r="P22" s="29">
        <v>238.66457366943359</v>
      </c>
      <c r="Q22" s="28">
        <v>7.2361226851851848E-3</v>
      </c>
      <c r="R22" s="32">
        <v>0.28240521922559375</v>
      </c>
      <c r="S22" s="7">
        <f t="shared" si="1"/>
        <v>354.10110434296541</v>
      </c>
    </row>
    <row r="23" spans="3:19" x14ac:dyDescent="0.3">
      <c r="C23">
        <f t="shared" si="0"/>
        <v>4096</v>
      </c>
      <c r="D23" s="26">
        <v>65536</v>
      </c>
      <c r="E23" s="26">
        <v>512</v>
      </c>
      <c r="F23" s="26">
        <v>1</v>
      </c>
      <c r="G23" s="27">
        <v>1.0240995370370371E-2</v>
      </c>
      <c r="H23" s="29">
        <v>84511.389103889465</v>
      </c>
      <c r="I23" s="29">
        <v>97718.623924255371</v>
      </c>
      <c r="J23" s="28">
        <v>1.6789548611111111E-2</v>
      </c>
      <c r="K23" s="30">
        <v>720.71308135986328</v>
      </c>
      <c r="L23" s="28">
        <v>1.5834490740740742E-4</v>
      </c>
      <c r="M23" s="31">
        <v>4</v>
      </c>
      <c r="N23" s="28">
        <v>4.1055324074074076E-3</v>
      </c>
      <c r="O23" s="28">
        <v>2.0096944444444442E-2</v>
      </c>
      <c r="P23" s="29">
        <v>3885.4930458068848</v>
      </c>
      <c r="Q23" s="28">
        <v>8.0530208333333322E-3</v>
      </c>
      <c r="R23" s="32">
        <v>4.5975969475906568</v>
      </c>
      <c r="S23" s="7">
        <f t="shared" si="1"/>
        <v>21.750492950976142</v>
      </c>
    </row>
    <row r="24" spans="3:19" x14ac:dyDescent="0.3">
      <c r="C24">
        <f t="shared" si="0"/>
        <v>4096</v>
      </c>
      <c r="D24" s="26">
        <v>524288</v>
      </c>
      <c r="E24" s="26">
        <v>1</v>
      </c>
      <c r="F24" s="26">
        <v>64</v>
      </c>
      <c r="G24" s="27">
        <v>6.671099537037037E-3</v>
      </c>
      <c r="H24" s="29">
        <v>84511.389103889465</v>
      </c>
      <c r="I24" s="29">
        <v>85077.839715003967</v>
      </c>
      <c r="J24" s="27">
        <v>1.2986643518518519E-2</v>
      </c>
      <c r="K24" s="30">
        <v>1080.6446743011475</v>
      </c>
      <c r="L24" s="27">
        <v>7.9432870370370361E-5</v>
      </c>
      <c r="M24" s="31">
        <v>4</v>
      </c>
      <c r="N24" s="27">
        <v>4.3373032407407405E-3</v>
      </c>
      <c r="O24" s="27">
        <v>1.5158368055555557E-2</v>
      </c>
      <c r="P24" s="29">
        <v>23.4619140625</v>
      </c>
      <c r="Q24" s="27">
        <v>5.4876041666666667E-3</v>
      </c>
      <c r="R24" s="32">
        <v>2.7761836968101868E-2</v>
      </c>
      <c r="S24" s="7">
        <f t="shared" si="1"/>
        <v>3602.06711518763</v>
      </c>
    </row>
    <row r="25" spans="3:19" x14ac:dyDescent="0.3">
      <c r="C25">
        <f t="shared" si="0"/>
        <v>4096</v>
      </c>
      <c r="D25" s="26">
        <v>524288</v>
      </c>
      <c r="E25" s="26">
        <v>8</v>
      </c>
      <c r="F25" s="26">
        <v>8</v>
      </c>
      <c r="G25" s="27">
        <v>7.6302777777777784E-3</v>
      </c>
      <c r="H25" s="29">
        <v>84511.389103889465</v>
      </c>
      <c r="I25" s="29">
        <v>97718.623924255371</v>
      </c>
      <c r="J25" s="28">
        <v>1.7669768518518519E-2</v>
      </c>
      <c r="K25" s="30">
        <v>765.06583213806152</v>
      </c>
      <c r="L25" s="28">
        <v>1.1586805555555557E-4</v>
      </c>
      <c r="M25" s="31">
        <v>4</v>
      </c>
      <c r="N25" s="28">
        <v>3.7592129629629629E-3</v>
      </c>
      <c r="O25" s="28">
        <v>1.980040509259259E-2</v>
      </c>
      <c r="P25" s="29">
        <v>35.189474105834961</v>
      </c>
      <c r="Q25" s="28">
        <v>7.4056828703703706E-3</v>
      </c>
      <c r="R25" s="32">
        <v>4.1638735889877161E-2</v>
      </c>
      <c r="S25" s="7">
        <f t="shared" si="1"/>
        <v>2401.6098919158376</v>
      </c>
    </row>
    <row r="26" spans="3:19" x14ac:dyDescent="0.3">
      <c r="C26">
        <f t="shared" si="0"/>
        <v>4096</v>
      </c>
      <c r="D26" s="26">
        <v>524288</v>
      </c>
      <c r="E26" s="26">
        <v>64</v>
      </c>
      <c r="F26" s="26">
        <v>1</v>
      </c>
      <c r="G26" s="27">
        <v>7.3182754629629631E-3</v>
      </c>
      <c r="H26" s="29">
        <v>84511.389103889465</v>
      </c>
      <c r="I26" s="29">
        <v>97718.623924255371</v>
      </c>
      <c r="J26" s="28">
        <v>1.541644675925926E-2</v>
      </c>
      <c r="K26" s="30">
        <v>725.63495635986328</v>
      </c>
      <c r="L26" s="28">
        <v>9.9733796296296292E-5</v>
      </c>
      <c r="M26" s="31">
        <v>4</v>
      </c>
      <c r="N26" s="28">
        <v>4.3148148148148147E-3</v>
      </c>
      <c r="O26" s="28">
        <v>2.0660787037037037E-2</v>
      </c>
      <c r="P26" s="29">
        <v>37.425771713256836</v>
      </c>
      <c r="Q26" s="28">
        <v>5.2829513888888882E-3</v>
      </c>
      <c r="R26" s="32">
        <v>4.4284885280076874E-2</v>
      </c>
      <c r="S26" s="7">
        <f t="shared" si="1"/>
        <v>2258.1067867186853</v>
      </c>
    </row>
    <row r="27" spans="3:19" x14ac:dyDescent="0.3">
      <c r="C27">
        <f t="shared" si="0"/>
        <v>4096</v>
      </c>
      <c r="D27" s="26">
        <v>2097152</v>
      </c>
      <c r="E27" s="26">
        <v>1</v>
      </c>
      <c r="F27" s="26">
        <v>16</v>
      </c>
      <c r="G27" s="27">
        <v>8.5539351851851835E-3</v>
      </c>
      <c r="H27" s="29">
        <v>84511.389103889465</v>
      </c>
      <c r="I27" s="29">
        <v>85077.839715003967</v>
      </c>
      <c r="J27" s="28">
        <v>1.3209895833333332E-2</v>
      </c>
      <c r="K27" s="30">
        <v>1080.1626491546631</v>
      </c>
      <c r="L27" s="28">
        <v>1.9042824074074076E-4</v>
      </c>
      <c r="M27" s="31">
        <v>4</v>
      </c>
      <c r="N27" s="28">
        <v>3.7925115740740744E-3</v>
      </c>
      <c r="O27" s="28">
        <v>1.6052349537037037E-2</v>
      </c>
      <c r="P27" s="29">
        <v>24.707845687866211</v>
      </c>
      <c r="Q27" s="28">
        <v>6.1076851851851856E-3</v>
      </c>
      <c r="R27" s="32">
        <v>2.9236113558011652E-2</v>
      </c>
      <c r="S27" s="7">
        <f t="shared" si="1"/>
        <v>3420.4272671733661</v>
      </c>
    </row>
    <row r="28" spans="3:19" x14ac:dyDescent="0.3">
      <c r="C28">
        <f t="shared" si="0"/>
        <v>4096</v>
      </c>
      <c r="D28" s="26">
        <v>2097152</v>
      </c>
      <c r="E28" s="26">
        <v>4</v>
      </c>
      <c r="F28" s="26">
        <v>4</v>
      </c>
      <c r="G28" s="27">
        <v>8.7606944444444442E-3</v>
      </c>
      <c r="H28" s="29">
        <v>84511.389103889465</v>
      </c>
      <c r="I28" s="29">
        <v>97718.623924255371</v>
      </c>
      <c r="J28" s="28">
        <v>1.7348287037037037E-2</v>
      </c>
      <c r="K28" s="30">
        <v>810.03390312194824</v>
      </c>
      <c r="L28" s="28">
        <v>1.0459490740740741E-4</v>
      </c>
      <c r="M28" s="31">
        <v>4</v>
      </c>
      <c r="N28" s="28">
        <v>4.2675578703703703E-3</v>
      </c>
      <c r="O28" s="28">
        <v>2.0643171296296298E-2</v>
      </c>
      <c r="P28" s="29">
        <v>33.762839317321777</v>
      </c>
      <c r="Q28" s="28">
        <v>6.0544328703703706E-3</v>
      </c>
      <c r="R28" s="32">
        <v>3.995063822204753E-2</v>
      </c>
      <c r="S28" s="7">
        <f t="shared" si="1"/>
        <v>2503.0889229902982</v>
      </c>
    </row>
    <row r="29" spans="3:19" x14ac:dyDescent="0.3">
      <c r="C29">
        <f t="shared" si="0"/>
        <v>4096</v>
      </c>
      <c r="D29" s="26">
        <v>2097152</v>
      </c>
      <c r="E29" s="26">
        <v>16</v>
      </c>
      <c r="F29" s="26">
        <v>1</v>
      </c>
      <c r="G29" s="27">
        <v>7.504027777777777E-3</v>
      </c>
      <c r="H29" s="29">
        <v>84511.389103889465</v>
      </c>
      <c r="I29" s="29">
        <v>97718.623924255371</v>
      </c>
      <c r="J29" s="28">
        <v>1.5750312499999999E-2</v>
      </c>
      <c r="K29" s="30">
        <v>742.50995635986328</v>
      </c>
      <c r="L29" s="28">
        <v>8.3310185185185193E-5</v>
      </c>
      <c r="M29" s="31">
        <v>4</v>
      </c>
      <c r="N29" s="28">
        <v>3.9903009259259258E-3</v>
      </c>
      <c r="O29" s="28">
        <v>1.8915405092592593E-2</v>
      </c>
      <c r="P29" s="29">
        <v>32.653670310974121</v>
      </c>
      <c r="Q29" s="28">
        <v>5.7275578703703698E-3</v>
      </c>
      <c r="R29" s="32">
        <v>3.8638189073940218E-2</v>
      </c>
      <c r="S29" s="7">
        <f t="shared" si="1"/>
        <v>2588.1130145264924</v>
      </c>
    </row>
    <row r="30" spans="3:19" x14ac:dyDescent="0.3">
      <c r="C30">
        <f t="shared" si="0"/>
        <v>8192</v>
      </c>
      <c r="D30" s="26">
        <v>65536</v>
      </c>
      <c r="E30" s="26">
        <v>1</v>
      </c>
      <c r="F30" s="26">
        <v>1024</v>
      </c>
      <c r="G30" s="27">
        <v>8.0579282407407405E-3</v>
      </c>
      <c r="H30" s="29">
        <v>84511.389103889465</v>
      </c>
      <c r="I30" s="29">
        <v>85077.839715003967</v>
      </c>
      <c r="J30" s="28">
        <v>1.2906261574074075E-2</v>
      </c>
      <c r="K30" s="30">
        <v>2170.285177230835</v>
      </c>
      <c r="L30" s="28">
        <v>2.7899305555555555E-4</v>
      </c>
      <c r="M30" s="31">
        <v>8</v>
      </c>
      <c r="N30" s="28">
        <v>3.8824421296296294E-3</v>
      </c>
      <c r="O30" s="28">
        <v>1.5286620370370369E-2</v>
      </c>
      <c r="P30" s="29">
        <v>25.531716346740723</v>
      </c>
      <c r="Q30" s="28">
        <v>5.8600578703703714E-3</v>
      </c>
      <c r="R30" s="32">
        <v>3.0210977026249919E-2</v>
      </c>
      <c r="S30" s="7">
        <f t="shared" si="1"/>
        <v>3310.0551469458046</v>
      </c>
    </row>
    <row r="31" spans="3:19" x14ac:dyDescent="0.3">
      <c r="C31">
        <f t="shared" si="0"/>
        <v>8192</v>
      </c>
      <c r="D31" s="26">
        <v>65536</v>
      </c>
      <c r="E31" s="26">
        <v>32</v>
      </c>
      <c r="F31" s="26">
        <v>32</v>
      </c>
      <c r="G31" s="27">
        <v>7.4622337962962958E-3</v>
      </c>
      <c r="H31" s="29">
        <v>84511.389103889465</v>
      </c>
      <c r="I31" s="29">
        <v>97718.623924255371</v>
      </c>
      <c r="J31" s="28">
        <v>1.7386145833333335E-2</v>
      </c>
      <c r="K31" s="30">
        <v>1462.7574062347412</v>
      </c>
      <c r="L31" s="28">
        <v>2.5312499999999999E-4</v>
      </c>
      <c r="M31" s="31">
        <v>8</v>
      </c>
      <c r="N31" s="28">
        <v>4.2904861111111112E-3</v>
      </c>
      <c r="O31" s="28">
        <v>2.093212962962963E-2</v>
      </c>
      <c r="P31" s="29">
        <v>71.221820831298828</v>
      </c>
      <c r="Q31" s="28">
        <v>5.9159490740740743E-3</v>
      </c>
      <c r="R31" s="32">
        <v>8.4274819745000479E-2</v>
      </c>
      <c r="S31" s="7">
        <f t="shared" si="1"/>
        <v>1186.5940538654477</v>
      </c>
    </row>
    <row r="32" spans="3:19" x14ac:dyDescent="0.3">
      <c r="C32">
        <f t="shared" si="0"/>
        <v>8192</v>
      </c>
      <c r="D32" s="26">
        <v>65536</v>
      </c>
      <c r="E32" s="26">
        <v>1024</v>
      </c>
      <c r="F32" s="26">
        <v>1</v>
      </c>
      <c r="G32" s="27">
        <v>8.3089120370370365E-3</v>
      </c>
      <c r="H32" s="29">
        <v>84511.389103889465</v>
      </c>
      <c r="I32" s="29">
        <v>97718.623924255371</v>
      </c>
      <c r="J32" s="28">
        <v>1.5758159722222224E-2</v>
      </c>
      <c r="K32" s="30">
        <v>1440.7130813598633</v>
      </c>
      <c r="L32" s="28">
        <v>1.8883101851851854E-4</v>
      </c>
      <c r="M32" s="31">
        <v>8</v>
      </c>
      <c r="N32" s="28">
        <v>4.5023263888888882E-3</v>
      </c>
      <c r="O32" s="28">
        <v>2.0437638888888891E-2</v>
      </c>
      <c r="P32" s="29">
        <v>3751.5425291061401</v>
      </c>
      <c r="Q32" s="28">
        <v>7.3865624999999999E-3</v>
      </c>
      <c r="R32" s="32">
        <v>4.4390969890394132</v>
      </c>
      <c r="S32" s="7">
        <f t="shared" si="1"/>
        <v>22.527104104035185</v>
      </c>
    </row>
    <row r="33" spans="1:20" x14ac:dyDescent="0.3">
      <c r="C33">
        <f t="shared" si="0"/>
        <v>8192</v>
      </c>
      <c r="D33" s="26">
        <v>524288</v>
      </c>
      <c r="E33" s="26">
        <v>1</v>
      </c>
      <c r="F33" s="26">
        <v>128</v>
      </c>
      <c r="G33" s="27">
        <v>6.1829861111111105E-3</v>
      </c>
      <c r="H33" s="29">
        <v>84511.389103889465</v>
      </c>
      <c r="I33" s="29">
        <v>85077.839715003967</v>
      </c>
      <c r="J33" s="28">
        <v>1.2200613425925926E-2</v>
      </c>
      <c r="K33" s="30">
        <v>2161.28737449646</v>
      </c>
      <c r="L33" s="28">
        <v>1.8975694444444443E-4</v>
      </c>
      <c r="M33" s="31">
        <v>8</v>
      </c>
      <c r="N33" s="28">
        <v>3.8875231481481482E-3</v>
      </c>
      <c r="O33" s="28">
        <v>1.5376817129629629E-2</v>
      </c>
      <c r="P33" s="29">
        <v>19.999507904052734</v>
      </c>
      <c r="Q33" s="28">
        <v>5.225185185185186E-3</v>
      </c>
      <c r="R33" s="32">
        <v>2.3664867086100584E-2</v>
      </c>
      <c r="S33" s="7">
        <f t="shared" si="1"/>
        <v>4225.6734270328689</v>
      </c>
    </row>
    <row r="34" spans="1:20" x14ac:dyDescent="0.3">
      <c r="C34">
        <f t="shared" si="0"/>
        <v>8192</v>
      </c>
      <c r="D34" s="26">
        <v>524288</v>
      </c>
      <c r="E34" s="26">
        <v>16</v>
      </c>
      <c r="F34" s="26">
        <v>8</v>
      </c>
      <c r="G34" s="27">
        <v>8.9824652777777767E-3</v>
      </c>
      <c r="H34" s="29">
        <v>84511.389103889465</v>
      </c>
      <c r="I34" s="29">
        <v>97718.623924255371</v>
      </c>
      <c r="J34" s="28">
        <v>1.855980324074074E-2</v>
      </c>
      <c r="K34" s="30">
        <v>1485.0658321380615</v>
      </c>
      <c r="L34" s="28">
        <v>2.5259259259259261E-4</v>
      </c>
      <c r="M34" s="31">
        <v>8</v>
      </c>
      <c r="N34" s="28">
        <v>3.8244907407407407E-3</v>
      </c>
      <c r="O34" s="28">
        <v>2.1348368055555556E-2</v>
      </c>
      <c r="P34" s="29">
        <v>30.770805358886719</v>
      </c>
      <c r="Q34" s="28">
        <v>5.5285416666666668E-3</v>
      </c>
      <c r="R34" s="32">
        <v>3.6410246814261103E-2</v>
      </c>
      <c r="S34" s="7">
        <f t="shared" si="1"/>
        <v>2746.4795970795831</v>
      </c>
    </row>
    <row r="35" spans="1:20" x14ac:dyDescent="0.3">
      <c r="C35">
        <f t="shared" si="0"/>
        <v>8192</v>
      </c>
      <c r="D35" s="26">
        <v>524288</v>
      </c>
      <c r="E35" s="26">
        <v>128</v>
      </c>
      <c r="F35" s="26">
        <v>1</v>
      </c>
      <c r="G35" s="27">
        <v>7.7265509259259258E-3</v>
      </c>
      <c r="H35" s="29">
        <v>84511.389103889465</v>
      </c>
      <c r="I35" s="29">
        <v>97718.623924255371</v>
      </c>
      <c r="J35" s="28">
        <v>1.5226770833333333E-2</v>
      </c>
      <c r="K35" s="30">
        <v>1445.6349563598633</v>
      </c>
      <c r="L35" s="28">
        <v>1.5949074074074072E-4</v>
      </c>
      <c r="M35" s="31">
        <v>8</v>
      </c>
      <c r="N35" s="28">
        <v>3.8546064814814819E-3</v>
      </c>
      <c r="O35" s="28">
        <v>1.8935671296296298E-2</v>
      </c>
      <c r="P35" s="29">
        <v>32.986869812011719</v>
      </c>
      <c r="Q35" s="28">
        <v>6.1850694444444444E-3</v>
      </c>
      <c r="R35" s="32">
        <v>3.9032454870030722E-2</v>
      </c>
      <c r="S35" s="7">
        <f t="shared" si="1"/>
        <v>2561.9705532992339</v>
      </c>
    </row>
    <row r="36" spans="1:20" x14ac:dyDescent="0.3">
      <c r="C36">
        <f t="shared" si="0"/>
        <v>8192</v>
      </c>
      <c r="D36" s="26">
        <v>2097152</v>
      </c>
      <c r="E36" s="26">
        <v>1</v>
      </c>
      <c r="F36" s="26">
        <v>32</v>
      </c>
      <c r="G36" s="27">
        <v>7.1098611111111119E-3</v>
      </c>
      <c r="H36" s="29">
        <v>84511.389103889465</v>
      </c>
      <c r="I36" s="29">
        <v>85077.839715003967</v>
      </c>
      <c r="J36" s="28">
        <v>1.3368854166666666E-2</v>
      </c>
      <c r="K36" s="30">
        <v>2160.3233242034912</v>
      </c>
      <c r="L36" s="28">
        <v>2.4175925925925927E-4</v>
      </c>
      <c r="M36" s="31">
        <v>8</v>
      </c>
      <c r="N36" s="28">
        <v>3.4462731481481484E-3</v>
      </c>
      <c r="O36" s="28">
        <v>1.6041099537037036E-2</v>
      </c>
      <c r="P36" s="29">
        <v>22.987637519836426</v>
      </c>
      <c r="Q36" s="28">
        <v>5.7067361111111112E-3</v>
      </c>
      <c r="R36" s="32">
        <v>2.7200638592720122E-2</v>
      </c>
      <c r="S36" s="7">
        <f t="shared" si="1"/>
        <v>3676.3842752854939</v>
      </c>
    </row>
    <row r="37" spans="1:20" x14ac:dyDescent="0.3">
      <c r="C37">
        <f t="shared" si="0"/>
        <v>8192</v>
      </c>
      <c r="D37" s="26">
        <v>2097152</v>
      </c>
      <c r="E37" s="26">
        <v>8</v>
      </c>
      <c r="F37" s="26">
        <v>4</v>
      </c>
      <c r="G37" s="27">
        <v>8.7635763888888902E-3</v>
      </c>
      <c r="H37" s="29">
        <v>84511.389103889465</v>
      </c>
      <c r="I37" s="29">
        <v>97718.623924255371</v>
      </c>
      <c r="J37" s="28">
        <v>1.5812638888888886E-2</v>
      </c>
      <c r="K37" s="30">
        <v>1530.0339031219482</v>
      </c>
      <c r="L37" s="28">
        <v>2.2365740740740741E-4</v>
      </c>
      <c r="M37" s="31">
        <v>8</v>
      </c>
      <c r="N37" s="28">
        <v>3.5793171296296298E-3</v>
      </c>
      <c r="O37" s="28">
        <v>1.8773680555555554E-2</v>
      </c>
      <c r="P37" s="29">
        <v>29.79658031463623</v>
      </c>
      <c r="Q37" s="28">
        <v>5.4991898148148153E-3</v>
      </c>
      <c r="R37" s="32">
        <v>3.5257473141291559E-2</v>
      </c>
      <c r="S37" s="7">
        <f t="shared" si="1"/>
        <v>2836.2781302919198</v>
      </c>
    </row>
    <row r="38" spans="1:20" x14ac:dyDescent="0.3">
      <c r="C38">
        <f t="shared" si="0"/>
        <v>8192</v>
      </c>
      <c r="D38" s="26">
        <v>2097152</v>
      </c>
      <c r="E38" s="26">
        <v>32</v>
      </c>
      <c r="F38" s="26">
        <v>1</v>
      </c>
      <c r="G38" s="27">
        <v>8.7624189814814821E-3</v>
      </c>
      <c r="H38" s="29">
        <v>84511.389103889465</v>
      </c>
      <c r="I38" s="29">
        <v>97718.623924255371</v>
      </c>
      <c r="J38" s="28">
        <v>1.6063356481481484E-2</v>
      </c>
      <c r="K38" s="30">
        <v>1462.5099563598633</v>
      </c>
      <c r="L38" s="28">
        <v>1.4533564814814815E-4</v>
      </c>
      <c r="M38" s="31">
        <v>8</v>
      </c>
      <c r="N38" s="28">
        <v>4.347662037037037E-3</v>
      </c>
      <c r="O38" s="28">
        <v>2.0718287037037039E-2</v>
      </c>
      <c r="P38" s="29">
        <v>24.853180885314941</v>
      </c>
      <c r="Q38" s="28">
        <v>5.3165162037037035E-3</v>
      </c>
      <c r="R38" s="32">
        <v>2.9408084695854472E-2</v>
      </c>
      <c r="S38" s="7">
        <f t="shared" si="1"/>
        <v>3400.4254623932229</v>
      </c>
    </row>
    <row r="39" spans="1:20" x14ac:dyDescent="0.3">
      <c r="C39">
        <f t="shared" ref="C39" si="2">D39*E39*F39</f>
        <v>-1</v>
      </c>
      <c r="D39" s="26">
        <v>-1</v>
      </c>
      <c r="E39" s="26">
        <v>-1</v>
      </c>
      <c r="F39" s="26">
        <v>-1</v>
      </c>
      <c r="G39" s="27">
        <v>9.8841435185185195E-3</v>
      </c>
      <c r="H39" s="29">
        <v>84511.389103889465</v>
      </c>
      <c r="I39" s="29">
        <v>84511.389103889465</v>
      </c>
      <c r="J39" s="28">
        <v>0</v>
      </c>
      <c r="K39" s="30">
        <v>0</v>
      </c>
      <c r="L39" s="28">
        <v>0</v>
      </c>
      <c r="M39" s="31">
        <v>0</v>
      </c>
      <c r="N39" s="28">
        <v>0</v>
      </c>
      <c r="O39" s="27">
        <v>2.9875225694444396E-2</v>
      </c>
      <c r="P39" s="29">
        <v>84511.389103889465</v>
      </c>
      <c r="Q39" s="27">
        <v>3.9933229166666667E-2</v>
      </c>
      <c r="R39" s="32">
        <v>100</v>
      </c>
      <c r="S39" s="7">
        <f t="shared" ref="S39" si="3">H39/P39</f>
        <v>1</v>
      </c>
    </row>
    <row r="41" spans="1:20" x14ac:dyDescent="0.3">
      <c r="A41" t="s">
        <v>125</v>
      </c>
      <c r="B41" t="s">
        <v>128</v>
      </c>
      <c r="C41" t="s">
        <v>124</v>
      </c>
      <c r="D41" s="26" t="s">
        <v>40</v>
      </c>
      <c r="E41" s="26" t="s">
        <v>41</v>
      </c>
      <c r="F41" s="26" t="s">
        <v>42</v>
      </c>
      <c r="G41" s="27" t="s">
        <v>111</v>
      </c>
      <c r="H41" s="26" t="s">
        <v>112</v>
      </c>
      <c r="I41" s="26" t="s">
        <v>113</v>
      </c>
      <c r="J41" s="28" t="s">
        <v>114</v>
      </c>
      <c r="K41" s="28" t="s">
        <v>115</v>
      </c>
      <c r="L41" s="27" t="s">
        <v>116</v>
      </c>
      <c r="M41" s="27" t="s">
        <v>117</v>
      </c>
      <c r="N41" s="28" t="s">
        <v>118</v>
      </c>
      <c r="O41" s="27" t="s">
        <v>119</v>
      </c>
      <c r="P41" s="27" t="s">
        <v>120</v>
      </c>
      <c r="Q41" s="28" t="s">
        <v>121</v>
      </c>
      <c r="R41" s="28" t="s">
        <v>122</v>
      </c>
      <c r="S41" s="31" t="s">
        <v>123</v>
      </c>
      <c r="T41" s="28"/>
    </row>
    <row r="42" spans="1:20" x14ac:dyDescent="0.3">
      <c r="A42" t="s">
        <v>99</v>
      </c>
      <c r="B42" t="s">
        <v>129</v>
      </c>
      <c r="C42">
        <f t="shared" ref="C42:C68" si="4">D42*E42*F42/8/1024</f>
        <v>8</v>
      </c>
      <c r="D42" s="26">
        <v>65536</v>
      </c>
      <c r="E42" s="26">
        <v>1</v>
      </c>
      <c r="F42" s="26">
        <v>1</v>
      </c>
      <c r="G42" s="27">
        <v>7.7373958333333331E-3</v>
      </c>
      <c r="H42" s="29">
        <v>84511.389103889465</v>
      </c>
      <c r="I42" s="29">
        <v>85077.839715003967</v>
      </c>
      <c r="J42" s="27">
        <v>1.2282094907407407E-2</v>
      </c>
      <c r="K42" s="30">
        <v>2.1213912963867188</v>
      </c>
      <c r="L42" s="27">
        <v>9.777777777777778E-5</v>
      </c>
      <c r="M42" s="31">
        <v>0</v>
      </c>
      <c r="N42" s="27">
        <v>5.1185069444444446E-3</v>
      </c>
      <c r="O42" s="27">
        <v>1.9212569444444445E-2</v>
      </c>
      <c r="P42" s="29">
        <v>5160.5620460510254</v>
      </c>
      <c r="Q42" s="27">
        <v>8.6085763888888878E-3</v>
      </c>
      <c r="R42" s="32">
        <v>6.1063509909974023</v>
      </c>
      <c r="S42" s="7">
        <f t="shared" ref="S42:S68" si="5">H42/P42</f>
        <v>16.376392406435539</v>
      </c>
      <c r="T42" s="37"/>
    </row>
    <row r="43" spans="1:20" x14ac:dyDescent="0.3">
      <c r="A43" t="s">
        <v>100</v>
      </c>
      <c r="B43" t="s">
        <v>129</v>
      </c>
      <c r="C43">
        <f t="shared" si="4"/>
        <v>1024</v>
      </c>
      <c r="D43" s="26">
        <v>65536</v>
      </c>
      <c r="E43" s="26">
        <v>1</v>
      </c>
      <c r="F43" s="26">
        <v>128</v>
      </c>
      <c r="G43" s="27">
        <v>8.1954050925925927E-3</v>
      </c>
      <c r="H43" s="29">
        <v>84511.389103889465</v>
      </c>
      <c r="I43" s="29">
        <v>85077.839715003967</v>
      </c>
      <c r="J43" s="27">
        <v>1.4472766203703705E-2</v>
      </c>
      <c r="K43" s="30">
        <v>271.28737449645996</v>
      </c>
      <c r="L43" s="27">
        <v>7.4629629629629636E-5</v>
      </c>
      <c r="M43" s="31">
        <v>1</v>
      </c>
      <c r="N43" s="27">
        <v>4.8415277777777779E-3</v>
      </c>
      <c r="O43" s="27">
        <v>1.9091238425925926E-2</v>
      </c>
      <c r="P43" s="29">
        <v>37.712496757507324</v>
      </c>
      <c r="Q43" s="27">
        <v>7.2618287037037035E-3</v>
      </c>
      <c r="R43" s="32">
        <v>4.4624159130963431E-2</v>
      </c>
      <c r="S43" s="7">
        <f t="shared" si="5"/>
        <v>2240.9385845572797</v>
      </c>
      <c r="T43" s="37"/>
    </row>
    <row r="44" spans="1:20" x14ac:dyDescent="0.3">
      <c r="A44" t="s">
        <v>100</v>
      </c>
      <c r="B44" t="s">
        <v>129</v>
      </c>
      <c r="C44">
        <f t="shared" si="4"/>
        <v>2048</v>
      </c>
      <c r="D44" s="26">
        <v>65536</v>
      </c>
      <c r="E44" s="26">
        <v>1</v>
      </c>
      <c r="F44" s="26">
        <v>256</v>
      </c>
      <c r="G44" s="27">
        <v>6.5706365740740734E-3</v>
      </c>
      <c r="H44" s="29">
        <v>84511.389103889465</v>
      </c>
      <c r="I44" s="29">
        <v>85077.839715003967</v>
      </c>
      <c r="J44" s="27">
        <v>1.3068287037037038E-2</v>
      </c>
      <c r="K44" s="30">
        <v>542.57277488708496</v>
      </c>
      <c r="L44" s="27">
        <v>5.5752314814814812E-5</v>
      </c>
      <c r="M44" s="31">
        <v>2</v>
      </c>
      <c r="N44" s="27">
        <v>4.1694097222222219E-3</v>
      </c>
      <c r="O44" s="27">
        <v>1.5850474537037036E-2</v>
      </c>
      <c r="P44" s="29">
        <v>35.460676193237305</v>
      </c>
      <c r="Q44" s="27">
        <v>6.7780092592592588E-3</v>
      </c>
      <c r="R44" s="32">
        <v>4.1959641853295843E-2</v>
      </c>
      <c r="S44" s="7">
        <f t="shared" si="5"/>
        <v>2383.2424583039001</v>
      </c>
      <c r="T44" s="37"/>
    </row>
    <row r="45" spans="1:20" x14ac:dyDescent="0.3">
      <c r="A45" t="s">
        <v>100</v>
      </c>
      <c r="B45" t="s">
        <v>129</v>
      </c>
      <c r="C45">
        <f t="shared" si="4"/>
        <v>4096</v>
      </c>
      <c r="D45" s="26">
        <v>65536</v>
      </c>
      <c r="E45" s="26">
        <v>1</v>
      </c>
      <c r="F45" s="26">
        <v>512</v>
      </c>
      <c r="G45" s="27">
        <v>8.4129629629629624E-3</v>
      </c>
      <c r="H45" s="29">
        <v>84511.389103889465</v>
      </c>
      <c r="I45" s="29">
        <v>85077.839715003967</v>
      </c>
      <c r="J45" s="27">
        <v>1.3344583333333333E-2</v>
      </c>
      <c r="K45" s="30">
        <v>1085.143575668335</v>
      </c>
      <c r="L45" s="27">
        <v>9.1157407407407406E-5</v>
      </c>
      <c r="M45" s="31">
        <v>4</v>
      </c>
      <c r="N45" s="27">
        <v>4.9624305555555559E-3</v>
      </c>
      <c r="O45" s="27">
        <v>1.512546296296296E-2</v>
      </c>
      <c r="P45" s="29">
        <v>31.057791709899902</v>
      </c>
      <c r="Q45" s="27">
        <v>6.8334837962962967E-3</v>
      </c>
      <c r="R45" s="32">
        <v>3.6749829862245786E-2</v>
      </c>
      <c r="S45" s="7">
        <f t="shared" si="5"/>
        <v>2721.101032980102</v>
      </c>
      <c r="T45" s="37"/>
    </row>
    <row r="46" spans="1:20" x14ac:dyDescent="0.3">
      <c r="A46" t="s">
        <v>100</v>
      </c>
      <c r="B46" t="s">
        <v>129</v>
      </c>
      <c r="C46">
        <f t="shared" si="4"/>
        <v>8192</v>
      </c>
      <c r="D46" s="26">
        <v>65536</v>
      </c>
      <c r="E46" s="26">
        <v>1</v>
      </c>
      <c r="F46" s="26">
        <v>1024</v>
      </c>
      <c r="G46" s="27">
        <v>8.0579282407407405E-3</v>
      </c>
      <c r="H46" s="29">
        <v>84511.389103889465</v>
      </c>
      <c r="I46" s="29">
        <v>85077.839715003967</v>
      </c>
      <c r="J46" s="28">
        <v>1.2906261574074075E-2</v>
      </c>
      <c r="K46" s="30">
        <v>2170.285177230835</v>
      </c>
      <c r="L46" s="28">
        <v>2.7899305555555555E-4</v>
      </c>
      <c r="M46" s="31">
        <v>8</v>
      </c>
      <c r="N46" s="28">
        <v>3.8824421296296294E-3</v>
      </c>
      <c r="O46" s="28">
        <v>1.5286620370370369E-2</v>
      </c>
      <c r="P46" s="29">
        <v>25.531716346740723</v>
      </c>
      <c r="Q46" s="28">
        <v>5.8600578703703714E-3</v>
      </c>
      <c r="R46" s="32">
        <v>3.0210977026249919E-2</v>
      </c>
      <c r="S46" s="7">
        <f t="shared" si="5"/>
        <v>3310.0551469458046</v>
      </c>
      <c r="T46" s="37"/>
    </row>
    <row r="47" spans="1:20" x14ac:dyDescent="0.3">
      <c r="A47" t="s">
        <v>102</v>
      </c>
      <c r="B47" t="s">
        <v>129</v>
      </c>
      <c r="C47">
        <f t="shared" si="4"/>
        <v>1024</v>
      </c>
      <c r="D47" s="26">
        <v>65536</v>
      </c>
      <c r="E47" s="26">
        <v>128</v>
      </c>
      <c r="F47" s="26">
        <v>1</v>
      </c>
      <c r="G47" s="27">
        <v>8.6677083333333346E-3</v>
      </c>
      <c r="H47" s="29">
        <v>84511.389103889465</v>
      </c>
      <c r="I47" s="29">
        <v>97718.623924255371</v>
      </c>
      <c r="J47" s="28">
        <v>1.6170787037037036E-2</v>
      </c>
      <c r="K47" s="30">
        <v>180.71308135986328</v>
      </c>
      <c r="L47" s="28">
        <v>6.7106481481481479E-5</v>
      </c>
      <c r="M47" s="31">
        <v>1</v>
      </c>
      <c r="N47" s="28">
        <v>4.8640624999999995E-3</v>
      </c>
      <c r="O47" s="28">
        <v>2.2266331018518517E-2</v>
      </c>
      <c r="P47" s="29">
        <v>4220.0609912872314</v>
      </c>
      <c r="Q47" s="28">
        <v>8.321840277777777E-3</v>
      </c>
      <c r="R47" s="32">
        <v>4.9934819863149214</v>
      </c>
      <c r="S47" s="7">
        <f t="shared" si="5"/>
        <v>20.026106086706399</v>
      </c>
      <c r="T47" s="37"/>
    </row>
    <row r="48" spans="1:20" x14ac:dyDescent="0.3">
      <c r="A48" t="s">
        <v>102</v>
      </c>
      <c r="B48" t="s">
        <v>129</v>
      </c>
      <c r="C48">
        <f t="shared" si="4"/>
        <v>2048</v>
      </c>
      <c r="D48" s="26">
        <v>65536</v>
      </c>
      <c r="E48" s="26">
        <v>256</v>
      </c>
      <c r="F48" s="26">
        <v>1</v>
      </c>
      <c r="G48" s="27">
        <v>7.9148958333333328E-3</v>
      </c>
      <c r="H48" s="29">
        <v>84511.389103889465</v>
      </c>
      <c r="I48" s="29">
        <v>97718.623924255371</v>
      </c>
      <c r="J48" s="28">
        <v>1.5972858796296296E-2</v>
      </c>
      <c r="K48" s="30">
        <v>360.71308135986328</v>
      </c>
      <c r="L48" s="28">
        <v>1.1144675925925927E-4</v>
      </c>
      <c r="M48" s="31">
        <v>2</v>
      </c>
      <c r="N48" s="28">
        <v>4.6456249999999996E-3</v>
      </c>
      <c r="O48" s="28">
        <v>2.1157777777777775E-2</v>
      </c>
      <c r="P48" s="29">
        <v>4002.5531978607178</v>
      </c>
      <c r="Q48" s="28">
        <v>8.8752777777777788E-3</v>
      </c>
      <c r="R48" s="32">
        <v>4.7361110026725477</v>
      </c>
      <c r="S48" s="7">
        <f t="shared" si="5"/>
        <v>21.114369984903401</v>
      </c>
      <c r="T48" s="37"/>
    </row>
    <row r="49" spans="1:20" x14ac:dyDescent="0.3">
      <c r="A49" t="s">
        <v>102</v>
      </c>
      <c r="B49" t="s">
        <v>129</v>
      </c>
      <c r="C49">
        <f t="shared" si="4"/>
        <v>4096</v>
      </c>
      <c r="D49" s="26">
        <v>65536</v>
      </c>
      <c r="E49" s="26">
        <v>512</v>
      </c>
      <c r="F49" s="26">
        <v>1</v>
      </c>
      <c r="G49" s="27">
        <v>1.0240995370370371E-2</v>
      </c>
      <c r="H49" s="29">
        <v>84511.389103889465</v>
      </c>
      <c r="I49" s="29">
        <v>97718.623924255371</v>
      </c>
      <c r="J49" s="28">
        <v>1.6789548611111111E-2</v>
      </c>
      <c r="K49" s="30">
        <v>720.71308135986328</v>
      </c>
      <c r="L49" s="28">
        <v>1.5834490740740742E-4</v>
      </c>
      <c r="M49" s="31">
        <v>4</v>
      </c>
      <c r="N49" s="28">
        <v>4.1055324074074076E-3</v>
      </c>
      <c r="O49" s="28">
        <v>2.0096944444444442E-2</v>
      </c>
      <c r="P49" s="29">
        <v>3885.4930458068848</v>
      </c>
      <c r="Q49" s="28">
        <v>8.0530208333333322E-3</v>
      </c>
      <c r="R49" s="32">
        <v>4.5975969475906568</v>
      </c>
      <c r="S49" s="7">
        <f t="shared" si="5"/>
        <v>21.750492950976142</v>
      </c>
      <c r="T49" s="37"/>
    </row>
    <row r="50" spans="1:20" x14ac:dyDescent="0.3">
      <c r="A50" t="s">
        <v>102</v>
      </c>
      <c r="B50" t="s">
        <v>129</v>
      </c>
      <c r="C50">
        <f t="shared" si="4"/>
        <v>8192</v>
      </c>
      <c r="D50" s="26">
        <v>65536</v>
      </c>
      <c r="E50" s="26">
        <v>1024</v>
      </c>
      <c r="F50" s="26">
        <v>1</v>
      </c>
      <c r="G50" s="27">
        <v>8.3089120370370365E-3</v>
      </c>
      <c r="H50" s="29">
        <v>84511.389103889465</v>
      </c>
      <c r="I50" s="29">
        <v>97718.623924255371</v>
      </c>
      <c r="J50" s="28">
        <v>1.5758159722222224E-2</v>
      </c>
      <c r="K50" s="30">
        <v>1440.7130813598633</v>
      </c>
      <c r="L50" s="28">
        <v>1.8883101851851854E-4</v>
      </c>
      <c r="M50" s="31">
        <v>8</v>
      </c>
      <c r="N50" s="28">
        <v>4.5023263888888882E-3</v>
      </c>
      <c r="O50" s="28">
        <v>2.0437638888888891E-2</v>
      </c>
      <c r="P50" s="29">
        <v>3751.5425291061401</v>
      </c>
      <c r="Q50" s="28">
        <v>7.3865624999999999E-3</v>
      </c>
      <c r="R50" s="32">
        <v>4.4390969890394132</v>
      </c>
      <c r="S50" s="7">
        <f t="shared" si="5"/>
        <v>22.527104104035185</v>
      </c>
      <c r="T50" s="37"/>
    </row>
    <row r="51" spans="1:20" x14ac:dyDescent="0.3">
      <c r="A51" t="s">
        <v>99</v>
      </c>
      <c r="B51" t="s">
        <v>130</v>
      </c>
      <c r="C51">
        <f t="shared" si="4"/>
        <v>64</v>
      </c>
      <c r="D51" s="26">
        <v>524288</v>
      </c>
      <c r="E51" s="26">
        <v>1</v>
      </c>
      <c r="F51" s="26">
        <v>1</v>
      </c>
      <c r="G51" s="27">
        <v>1.0276666666666668E-2</v>
      </c>
      <c r="H51" s="29">
        <v>84511.389103889465</v>
      </c>
      <c r="I51" s="29">
        <v>85077.839715003967</v>
      </c>
      <c r="J51" s="27">
        <v>1.305880787037037E-2</v>
      </c>
      <c r="K51" s="30">
        <v>16.887016296386719</v>
      </c>
      <c r="L51" s="27">
        <v>9.1585648148148147E-5</v>
      </c>
      <c r="M51" s="31">
        <v>0.1</v>
      </c>
      <c r="N51" s="27">
        <v>4.9099421296296296E-3</v>
      </c>
      <c r="O51" s="27">
        <v>1.7745335648148147E-2</v>
      </c>
      <c r="P51" s="29">
        <v>62.425055503845215</v>
      </c>
      <c r="Q51" s="27">
        <v>7.8232638888888883E-3</v>
      </c>
      <c r="R51" s="32">
        <v>7.3865849521306981E-2</v>
      </c>
      <c r="S51" s="7">
        <f t="shared" si="5"/>
        <v>1353.8055901077059</v>
      </c>
      <c r="T51" s="37"/>
    </row>
    <row r="52" spans="1:20" x14ac:dyDescent="0.3">
      <c r="A52" t="s">
        <v>100</v>
      </c>
      <c r="B52" t="s">
        <v>130</v>
      </c>
      <c r="C52">
        <f t="shared" si="4"/>
        <v>1024</v>
      </c>
      <c r="D52" s="26">
        <v>524288</v>
      </c>
      <c r="E52" s="26">
        <v>1</v>
      </c>
      <c r="F52" s="26">
        <v>16</v>
      </c>
      <c r="G52" s="27">
        <v>8.6755092592592595E-3</v>
      </c>
      <c r="H52" s="29">
        <v>84511.389103889465</v>
      </c>
      <c r="I52" s="29">
        <v>85077.839715003967</v>
      </c>
      <c r="J52" s="27">
        <v>1.4444560185185184E-2</v>
      </c>
      <c r="K52" s="30">
        <v>270.16264915466309</v>
      </c>
      <c r="L52" s="27">
        <v>2.414583333333333E-4</v>
      </c>
      <c r="M52" s="31">
        <v>1</v>
      </c>
      <c r="N52" s="27">
        <v>4.4429629629629628E-3</v>
      </c>
      <c r="O52" s="27">
        <v>1.6623472222222224E-2</v>
      </c>
      <c r="P52" s="29">
        <v>30.328051567077637</v>
      </c>
      <c r="Q52" s="27">
        <v>7.8734375000000002E-3</v>
      </c>
      <c r="R52" s="32">
        <v>3.5886348442096365E-2</v>
      </c>
      <c r="S52" s="7">
        <f t="shared" si="5"/>
        <v>2786.5749607083267</v>
      </c>
      <c r="T52" s="37"/>
    </row>
    <row r="53" spans="1:20" x14ac:dyDescent="0.3">
      <c r="A53" t="s">
        <v>100</v>
      </c>
      <c r="B53" t="s">
        <v>130</v>
      </c>
      <c r="C53">
        <f t="shared" si="4"/>
        <v>2048</v>
      </c>
      <c r="D53" s="26">
        <v>524288</v>
      </c>
      <c r="E53" s="26">
        <v>1</v>
      </c>
      <c r="F53" s="26">
        <v>32</v>
      </c>
      <c r="G53" s="27">
        <v>6.8840856481481479E-3</v>
      </c>
      <c r="H53" s="29">
        <v>84511.389103889465</v>
      </c>
      <c r="I53" s="29">
        <v>85077.839715003967</v>
      </c>
      <c r="J53" s="27">
        <v>1.4368171296296297E-2</v>
      </c>
      <c r="K53" s="30">
        <v>540.32332420349121</v>
      </c>
      <c r="L53" s="27">
        <v>8.4259259259259251E-5</v>
      </c>
      <c r="M53" s="31">
        <v>2</v>
      </c>
      <c r="N53" s="27">
        <v>3.7886805555555556E-3</v>
      </c>
      <c r="O53" s="27">
        <v>1.5205590277777778E-2</v>
      </c>
      <c r="P53" s="29">
        <v>27.173450469970703</v>
      </c>
      <c r="Q53" s="27">
        <v>6.2649884259259265E-3</v>
      </c>
      <c r="R53" s="32">
        <v>3.2153595814839231E-2</v>
      </c>
      <c r="S53" s="7">
        <f t="shared" si="5"/>
        <v>3110.0720608625961</v>
      </c>
      <c r="T53" s="37"/>
    </row>
    <row r="54" spans="1:20" x14ac:dyDescent="0.3">
      <c r="A54" t="s">
        <v>100</v>
      </c>
      <c r="B54" t="s">
        <v>130</v>
      </c>
      <c r="C54">
        <f t="shared" si="4"/>
        <v>4096</v>
      </c>
      <c r="D54" s="26">
        <v>524288</v>
      </c>
      <c r="E54" s="26">
        <v>1</v>
      </c>
      <c r="F54" s="26">
        <v>64</v>
      </c>
      <c r="G54" s="27">
        <v>6.671099537037037E-3</v>
      </c>
      <c r="H54" s="29">
        <v>84511.389103889465</v>
      </c>
      <c r="I54" s="29">
        <v>85077.839715003967</v>
      </c>
      <c r="J54" s="27">
        <v>1.2986643518518519E-2</v>
      </c>
      <c r="K54" s="30">
        <v>1080.6446743011475</v>
      </c>
      <c r="L54" s="27">
        <v>7.9432870370370361E-5</v>
      </c>
      <c r="M54" s="31">
        <v>4</v>
      </c>
      <c r="N54" s="27">
        <v>4.3373032407407405E-3</v>
      </c>
      <c r="O54" s="27">
        <v>1.5158368055555557E-2</v>
      </c>
      <c r="P54" s="29">
        <v>23.4619140625</v>
      </c>
      <c r="Q54" s="27">
        <v>5.4876041666666667E-3</v>
      </c>
      <c r="R54" s="32">
        <v>2.7761836968101868E-2</v>
      </c>
      <c r="S54" s="7">
        <f t="shared" si="5"/>
        <v>3602.06711518763</v>
      </c>
      <c r="T54" s="37"/>
    </row>
    <row r="55" spans="1:20" x14ac:dyDescent="0.3">
      <c r="A55" t="s">
        <v>100</v>
      </c>
      <c r="B55" t="s">
        <v>130</v>
      </c>
      <c r="C55">
        <f t="shared" si="4"/>
        <v>8192</v>
      </c>
      <c r="D55" s="26">
        <v>524288</v>
      </c>
      <c r="E55" s="26">
        <v>1</v>
      </c>
      <c r="F55" s="26">
        <v>128</v>
      </c>
      <c r="G55" s="27">
        <v>6.1829861111111105E-3</v>
      </c>
      <c r="H55" s="29">
        <v>84511.389103889465</v>
      </c>
      <c r="I55" s="29">
        <v>85077.839715003967</v>
      </c>
      <c r="J55" s="28">
        <v>1.2200613425925926E-2</v>
      </c>
      <c r="K55" s="30">
        <v>2161.28737449646</v>
      </c>
      <c r="L55" s="28">
        <v>1.8975694444444443E-4</v>
      </c>
      <c r="M55" s="31">
        <v>8</v>
      </c>
      <c r="N55" s="28">
        <v>3.8875231481481482E-3</v>
      </c>
      <c r="O55" s="28">
        <v>1.5376817129629629E-2</v>
      </c>
      <c r="P55" s="29">
        <v>19.999507904052734</v>
      </c>
      <c r="Q55" s="28">
        <v>5.225185185185186E-3</v>
      </c>
      <c r="R55" s="32">
        <v>2.3664867086100584E-2</v>
      </c>
      <c r="S55" s="7">
        <f t="shared" si="5"/>
        <v>4225.6734270328689</v>
      </c>
      <c r="T55" s="37"/>
    </row>
    <row r="56" spans="1:20" x14ac:dyDescent="0.3">
      <c r="A56" t="s">
        <v>102</v>
      </c>
      <c r="B56" t="s">
        <v>130</v>
      </c>
      <c r="C56">
        <f t="shared" si="4"/>
        <v>1024</v>
      </c>
      <c r="D56" s="26">
        <v>524288</v>
      </c>
      <c r="E56" s="26">
        <v>16</v>
      </c>
      <c r="F56" s="26">
        <v>1</v>
      </c>
      <c r="G56" s="27">
        <v>7.3361689814814808E-3</v>
      </c>
      <c r="H56" s="29">
        <v>84511.389103889465</v>
      </c>
      <c r="I56" s="29">
        <v>97718.623924255371</v>
      </c>
      <c r="J56" s="28">
        <v>1.6130810185185186E-2</v>
      </c>
      <c r="K56" s="30">
        <v>185.63495635986328</v>
      </c>
      <c r="L56" s="28">
        <v>4.2187499999999995E-5</v>
      </c>
      <c r="M56" s="31">
        <v>1</v>
      </c>
      <c r="N56" s="28">
        <v>5.2570949074074074E-3</v>
      </c>
      <c r="O56" s="28">
        <v>2.047125E-2</v>
      </c>
      <c r="P56" s="29">
        <v>50.819143295288086</v>
      </c>
      <c r="Q56" s="28">
        <v>6.5067824074074082E-3</v>
      </c>
      <c r="R56" s="32">
        <v>6.0132893133275023E-2</v>
      </c>
      <c r="S56" s="7">
        <f t="shared" si="5"/>
        <v>1662.9833488697418</v>
      </c>
      <c r="T56" s="37"/>
    </row>
    <row r="57" spans="1:20" x14ac:dyDescent="0.3">
      <c r="A57" t="s">
        <v>102</v>
      </c>
      <c r="B57" t="s">
        <v>130</v>
      </c>
      <c r="C57">
        <f t="shared" si="4"/>
        <v>2048</v>
      </c>
      <c r="D57" s="26">
        <v>524288</v>
      </c>
      <c r="E57" s="26">
        <v>32</v>
      </c>
      <c r="F57" s="26">
        <v>1</v>
      </c>
      <c r="G57" s="27">
        <v>8.5435648148148146E-3</v>
      </c>
      <c r="H57" s="29">
        <v>84511.389103889465</v>
      </c>
      <c r="I57" s="29">
        <v>97718.623924255371</v>
      </c>
      <c r="J57" s="28">
        <v>1.6290844907407408E-2</v>
      </c>
      <c r="K57" s="30">
        <v>365.63495635986328</v>
      </c>
      <c r="L57" s="28">
        <v>9.6793981481481489E-5</v>
      </c>
      <c r="M57" s="31">
        <v>2</v>
      </c>
      <c r="N57" s="28">
        <v>4.6843402777777777E-3</v>
      </c>
      <c r="O57" s="28">
        <v>2.1972164351851852E-2</v>
      </c>
      <c r="P57" s="29">
        <v>41.992179870605469</v>
      </c>
      <c r="Q57" s="28">
        <v>6.9220601851851847E-3</v>
      </c>
      <c r="R57" s="32">
        <v>4.9688190332529823E-2</v>
      </c>
      <c r="S57" s="7">
        <f t="shared" si="5"/>
        <v>2012.5506550101118</v>
      </c>
      <c r="T57" s="37"/>
    </row>
    <row r="58" spans="1:20" x14ac:dyDescent="0.3">
      <c r="A58" t="s">
        <v>102</v>
      </c>
      <c r="B58" t="s">
        <v>130</v>
      </c>
      <c r="C58">
        <f t="shared" si="4"/>
        <v>4096</v>
      </c>
      <c r="D58" s="26">
        <v>524288</v>
      </c>
      <c r="E58" s="26">
        <v>64</v>
      </c>
      <c r="F58" s="26">
        <v>1</v>
      </c>
      <c r="G58" s="27">
        <v>7.3182754629629631E-3</v>
      </c>
      <c r="H58" s="29">
        <v>84511.389103889465</v>
      </c>
      <c r="I58" s="29">
        <v>97718.623924255371</v>
      </c>
      <c r="J58" s="28">
        <v>1.541644675925926E-2</v>
      </c>
      <c r="K58" s="30">
        <v>725.63495635986328</v>
      </c>
      <c r="L58" s="28">
        <v>9.9733796296296292E-5</v>
      </c>
      <c r="M58" s="31">
        <v>4</v>
      </c>
      <c r="N58" s="28">
        <v>4.3148148148148147E-3</v>
      </c>
      <c r="O58" s="28">
        <v>2.0660787037037037E-2</v>
      </c>
      <c r="P58" s="29">
        <v>37.425771713256836</v>
      </c>
      <c r="Q58" s="28">
        <v>5.2829513888888882E-3</v>
      </c>
      <c r="R58" s="32">
        <v>4.4284885280076874E-2</v>
      </c>
      <c r="S58" s="7">
        <f t="shared" si="5"/>
        <v>2258.1067867186853</v>
      </c>
      <c r="T58" s="37"/>
    </row>
    <row r="59" spans="1:20" x14ac:dyDescent="0.3">
      <c r="A59" t="s">
        <v>102</v>
      </c>
      <c r="B59" t="s">
        <v>130</v>
      </c>
      <c r="C59">
        <f t="shared" si="4"/>
        <v>8192</v>
      </c>
      <c r="D59" s="26">
        <v>524288</v>
      </c>
      <c r="E59" s="26">
        <v>128</v>
      </c>
      <c r="F59" s="26">
        <v>1</v>
      </c>
      <c r="G59" s="27">
        <v>7.7265509259259258E-3</v>
      </c>
      <c r="H59" s="29">
        <v>84511.389103889465</v>
      </c>
      <c r="I59" s="29">
        <v>97718.623924255371</v>
      </c>
      <c r="J59" s="28">
        <v>1.5226770833333333E-2</v>
      </c>
      <c r="K59" s="30">
        <v>1445.6349563598633</v>
      </c>
      <c r="L59" s="28">
        <v>1.5949074074074072E-4</v>
      </c>
      <c r="M59" s="31">
        <v>8</v>
      </c>
      <c r="N59" s="28">
        <v>3.8546064814814819E-3</v>
      </c>
      <c r="O59" s="28">
        <v>1.8935671296296298E-2</v>
      </c>
      <c r="P59" s="29">
        <v>32.986869812011719</v>
      </c>
      <c r="Q59" s="28">
        <v>6.1850694444444444E-3</v>
      </c>
      <c r="R59" s="32">
        <v>3.9032454870030722E-2</v>
      </c>
      <c r="S59" s="7">
        <f t="shared" si="5"/>
        <v>2561.9705532992339</v>
      </c>
      <c r="T59" s="37"/>
    </row>
    <row r="60" spans="1:20" x14ac:dyDescent="0.3">
      <c r="A60" t="s">
        <v>99</v>
      </c>
      <c r="B60" t="s">
        <v>131</v>
      </c>
      <c r="C60">
        <f t="shared" si="4"/>
        <v>256</v>
      </c>
      <c r="D60" s="26">
        <v>2097152</v>
      </c>
      <c r="E60" s="26">
        <v>1</v>
      </c>
      <c r="F60" s="26">
        <v>1</v>
      </c>
      <c r="G60" s="27">
        <v>8.378402777777778E-3</v>
      </c>
      <c r="H60" s="29">
        <v>84511.389103889465</v>
      </c>
      <c r="I60" s="29">
        <v>85077.839715003967</v>
      </c>
      <c r="J60" s="27">
        <v>1.2615092592592593E-2</v>
      </c>
      <c r="K60" s="30">
        <v>67.512016296386719</v>
      </c>
      <c r="L60" s="27">
        <v>3.4515046296296296E-4</v>
      </c>
      <c r="M60" s="31">
        <v>0.3</v>
      </c>
      <c r="N60" s="27">
        <v>3.6908912037037036E-3</v>
      </c>
      <c r="O60" s="27">
        <v>1.6398576388888888E-2</v>
      </c>
      <c r="P60" s="29">
        <v>45.310124397277832</v>
      </c>
      <c r="Q60" s="27">
        <v>6.735810185185185E-3</v>
      </c>
      <c r="R60" s="32">
        <v>5.3614222742899544E-2</v>
      </c>
      <c r="S60" s="7">
        <f t="shared" si="5"/>
        <v>1865.1767177440543</v>
      </c>
      <c r="T60" s="37"/>
    </row>
    <row r="61" spans="1:20" x14ac:dyDescent="0.3">
      <c r="A61" t="s">
        <v>100</v>
      </c>
      <c r="B61" t="s">
        <v>131</v>
      </c>
      <c r="C61">
        <f t="shared" si="4"/>
        <v>1024</v>
      </c>
      <c r="D61" s="26">
        <v>2097152</v>
      </c>
      <c r="E61" s="26">
        <v>1</v>
      </c>
      <c r="F61" s="26">
        <v>4</v>
      </c>
      <c r="G61" s="27">
        <v>9.5509375000000004E-3</v>
      </c>
      <c r="H61" s="29">
        <v>84511.389103889465</v>
      </c>
      <c r="I61" s="29">
        <v>85077.839715003967</v>
      </c>
      <c r="J61" s="27">
        <v>1.4613622685185184E-2</v>
      </c>
      <c r="K61" s="30">
        <v>270.04214286804199</v>
      </c>
      <c r="L61" s="27">
        <v>7.0162037037037035E-5</v>
      </c>
      <c r="M61" s="31">
        <v>1</v>
      </c>
      <c r="N61" s="27">
        <v>3.9662268518518519E-3</v>
      </c>
      <c r="O61" s="27">
        <v>1.6620844907407409E-2</v>
      </c>
      <c r="P61" s="29">
        <v>34.80946159362793</v>
      </c>
      <c r="Q61" s="27">
        <v>6.8863310185185191E-3</v>
      </c>
      <c r="R61" s="32">
        <v>4.1189077546503014E-2</v>
      </c>
      <c r="S61" s="7">
        <f t="shared" si="5"/>
        <v>2427.8281029017626</v>
      </c>
      <c r="T61" s="37"/>
    </row>
    <row r="62" spans="1:20" x14ac:dyDescent="0.3">
      <c r="A62" t="s">
        <v>100</v>
      </c>
      <c r="B62" t="s">
        <v>131</v>
      </c>
      <c r="C62">
        <f t="shared" si="4"/>
        <v>2048</v>
      </c>
      <c r="D62" s="26">
        <v>2097152</v>
      </c>
      <c r="E62" s="26">
        <v>1</v>
      </c>
      <c r="F62" s="26">
        <v>8</v>
      </c>
      <c r="G62" s="27">
        <v>6.5728125000000005E-3</v>
      </c>
      <c r="H62" s="29">
        <v>84511.389103889465</v>
      </c>
      <c r="I62" s="29">
        <v>85077.839715003967</v>
      </c>
      <c r="J62" s="27">
        <v>1.3665555555555556E-2</v>
      </c>
      <c r="K62" s="30">
        <v>540.08231163024902</v>
      </c>
      <c r="L62" s="27">
        <v>1.0542824074074073E-4</v>
      </c>
      <c r="M62" s="31">
        <v>2</v>
      </c>
      <c r="N62" s="27">
        <v>4.314259259259259E-3</v>
      </c>
      <c r="O62" s="27">
        <v>1.627375E-2</v>
      </c>
      <c r="P62" s="29">
        <v>29.575642585754395</v>
      </c>
      <c r="Q62" s="27">
        <v>6.3230439814814807E-3</v>
      </c>
      <c r="R62" s="32">
        <v>3.4996043609456226E-2</v>
      </c>
      <c r="S62" s="7">
        <f t="shared" si="5"/>
        <v>2857.4658643121347</v>
      </c>
      <c r="T62" s="37"/>
    </row>
    <row r="63" spans="1:20" x14ac:dyDescent="0.3">
      <c r="A63" t="s">
        <v>100</v>
      </c>
      <c r="B63" t="s">
        <v>131</v>
      </c>
      <c r="C63">
        <f t="shared" si="4"/>
        <v>4096</v>
      </c>
      <c r="D63" s="26">
        <v>2097152</v>
      </c>
      <c r="E63" s="26">
        <v>1</v>
      </c>
      <c r="F63" s="26">
        <v>16</v>
      </c>
      <c r="G63" s="27">
        <v>8.5539351851851835E-3</v>
      </c>
      <c r="H63" s="29">
        <v>84511.389103889465</v>
      </c>
      <c r="I63" s="29">
        <v>85077.839715003967</v>
      </c>
      <c r="J63" s="28">
        <v>1.3209895833333332E-2</v>
      </c>
      <c r="K63" s="30">
        <v>1080.1626491546631</v>
      </c>
      <c r="L63" s="28">
        <v>1.9042824074074076E-4</v>
      </c>
      <c r="M63" s="31">
        <v>4</v>
      </c>
      <c r="N63" s="28">
        <v>3.7925115740740744E-3</v>
      </c>
      <c r="O63" s="28">
        <v>1.6052349537037037E-2</v>
      </c>
      <c r="P63" s="29">
        <v>24.707845687866211</v>
      </c>
      <c r="Q63" s="28">
        <v>6.1076851851851856E-3</v>
      </c>
      <c r="R63" s="32">
        <v>2.9236113558011652E-2</v>
      </c>
      <c r="S63" s="7">
        <f t="shared" si="5"/>
        <v>3420.4272671733661</v>
      </c>
      <c r="T63" s="37"/>
    </row>
    <row r="64" spans="1:20" x14ac:dyDescent="0.3">
      <c r="A64" t="s">
        <v>100</v>
      </c>
      <c r="B64" t="s">
        <v>131</v>
      </c>
      <c r="C64">
        <f t="shared" si="4"/>
        <v>8192</v>
      </c>
      <c r="D64" s="26">
        <v>2097152</v>
      </c>
      <c r="E64" s="26">
        <v>1</v>
      </c>
      <c r="F64" s="26">
        <v>32</v>
      </c>
      <c r="G64" s="27">
        <v>7.1098611111111119E-3</v>
      </c>
      <c r="H64" s="29">
        <v>84511.389103889465</v>
      </c>
      <c r="I64" s="29">
        <v>85077.839715003967</v>
      </c>
      <c r="J64" s="28">
        <v>1.3368854166666666E-2</v>
      </c>
      <c r="K64" s="30">
        <v>2160.3233242034912</v>
      </c>
      <c r="L64" s="28">
        <v>2.4175925925925927E-4</v>
      </c>
      <c r="M64" s="31">
        <v>8</v>
      </c>
      <c r="N64" s="28">
        <v>3.4462731481481484E-3</v>
      </c>
      <c r="O64" s="28">
        <v>1.6041099537037036E-2</v>
      </c>
      <c r="P64" s="29">
        <v>22.987637519836426</v>
      </c>
      <c r="Q64" s="28">
        <v>5.7067361111111112E-3</v>
      </c>
      <c r="R64" s="32">
        <v>2.7200638592720122E-2</v>
      </c>
      <c r="S64" s="7">
        <f t="shared" si="5"/>
        <v>3676.3842752854939</v>
      </c>
      <c r="T64" s="37"/>
    </row>
    <row r="65" spans="1:20" x14ac:dyDescent="0.3">
      <c r="A65" t="s">
        <v>102</v>
      </c>
      <c r="B65" t="s">
        <v>131</v>
      </c>
      <c r="C65">
        <f t="shared" si="4"/>
        <v>1024</v>
      </c>
      <c r="D65" s="26">
        <v>2097152</v>
      </c>
      <c r="E65" s="26">
        <v>4</v>
      </c>
      <c r="F65" s="26">
        <v>1</v>
      </c>
      <c r="G65" s="27">
        <v>8.6058101851851851E-3</v>
      </c>
      <c r="H65" s="29">
        <v>84511.389103889465</v>
      </c>
      <c r="I65" s="29">
        <v>97718.623924255371</v>
      </c>
      <c r="J65" s="28">
        <v>1.7315162037037039E-2</v>
      </c>
      <c r="K65" s="30">
        <v>202.50995635986328</v>
      </c>
      <c r="L65" s="28">
        <v>9.8159722222222233E-5</v>
      </c>
      <c r="M65" s="31">
        <v>1</v>
      </c>
      <c r="N65" s="28">
        <v>3.6709490740740743E-3</v>
      </c>
      <c r="O65" s="28">
        <v>1.9142557870370371E-2</v>
      </c>
      <c r="P65" s="29">
        <v>43.995394706726074</v>
      </c>
      <c r="Q65" s="28">
        <v>5.8612037037037044E-3</v>
      </c>
      <c r="R65" s="32">
        <v>5.2058539296570706E-2</v>
      </c>
      <c r="S65" s="7">
        <f t="shared" si="5"/>
        <v>1920.9144426875491</v>
      </c>
      <c r="T65" s="37"/>
    </row>
    <row r="66" spans="1:20" x14ac:dyDescent="0.3">
      <c r="A66" t="s">
        <v>102</v>
      </c>
      <c r="B66" t="s">
        <v>131</v>
      </c>
      <c r="C66">
        <f t="shared" si="4"/>
        <v>2048</v>
      </c>
      <c r="D66" s="26">
        <v>2097152</v>
      </c>
      <c r="E66" s="26">
        <v>8</v>
      </c>
      <c r="F66" s="26">
        <v>1</v>
      </c>
      <c r="G66" s="27">
        <v>7.7392824074074065E-3</v>
      </c>
      <c r="H66" s="29">
        <v>84511.389103889465</v>
      </c>
      <c r="I66" s="29">
        <v>97718.623924255371</v>
      </c>
      <c r="J66" s="28">
        <v>1.5656782407407407E-2</v>
      </c>
      <c r="K66" s="30">
        <v>382.50995635986328</v>
      </c>
      <c r="L66" s="28">
        <v>1.2054398148148147E-4</v>
      </c>
      <c r="M66" s="31">
        <v>2</v>
      </c>
      <c r="N66" s="28">
        <v>4.1937499999999996E-3</v>
      </c>
      <c r="O66" s="28">
        <v>1.9046493055555554E-2</v>
      </c>
      <c r="P66" s="29">
        <v>39.529181480407715</v>
      </c>
      <c r="Q66" s="28">
        <v>6.8203124999999991E-3</v>
      </c>
      <c r="R66" s="32">
        <v>4.6773792147487565E-2</v>
      </c>
      <c r="S66" s="7">
        <f t="shared" si="5"/>
        <v>2137.9493816682439</v>
      </c>
      <c r="T66" s="37"/>
    </row>
    <row r="67" spans="1:20" x14ac:dyDescent="0.3">
      <c r="A67" t="s">
        <v>102</v>
      </c>
      <c r="B67" t="s">
        <v>131</v>
      </c>
      <c r="C67">
        <f t="shared" si="4"/>
        <v>4096</v>
      </c>
      <c r="D67" s="26">
        <v>2097152</v>
      </c>
      <c r="E67" s="26">
        <v>16</v>
      </c>
      <c r="F67" s="26">
        <v>1</v>
      </c>
      <c r="G67" s="27">
        <v>7.504027777777777E-3</v>
      </c>
      <c r="H67" s="29">
        <v>84511.389103889465</v>
      </c>
      <c r="I67" s="29">
        <v>97718.623924255371</v>
      </c>
      <c r="J67" s="28">
        <v>1.5750312499999999E-2</v>
      </c>
      <c r="K67" s="30">
        <v>742.50995635986328</v>
      </c>
      <c r="L67" s="28">
        <v>8.3310185185185193E-5</v>
      </c>
      <c r="M67" s="31">
        <v>4</v>
      </c>
      <c r="N67" s="28">
        <v>3.9903009259259258E-3</v>
      </c>
      <c r="O67" s="28">
        <v>1.8915405092592593E-2</v>
      </c>
      <c r="P67" s="29">
        <v>32.653670310974121</v>
      </c>
      <c r="Q67" s="28">
        <v>5.7275578703703698E-3</v>
      </c>
      <c r="R67" s="32">
        <v>3.8638189073940218E-2</v>
      </c>
      <c r="S67" s="7">
        <f t="shared" si="5"/>
        <v>2588.1130145264924</v>
      </c>
      <c r="T67" s="37"/>
    </row>
    <row r="68" spans="1:20" x14ac:dyDescent="0.3">
      <c r="A68" t="s">
        <v>102</v>
      </c>
      <c r="B68" t="s">
        <v>131</v>
      </c>
      <c r="C68">
        <f t="shared" si="4"/>
        <v>8192</v>
      </c>
      <c r="D68" s="26">
        <v>2097152</v>
      </c>
      <c r="E68" s="26">
        <v>32</v>
      </c>
      <c r="F68" s="26">
        <v>1</v>
      </c>
      <c r="G68" s="27">
        <v>8.7624189814814821E-3</v>
      </c>
      <c r="H68" s="29">
        <v>84511.389103889465</v>
      </c>
      <c r="I68" s="29">
        <v>97718.623924255371</v>
      </c>
      <c r="J68" s="28">
        <v>1.6063356481481484E-2</v>
      </c>
      <c r="K68" s="30">
        <v>1462.5099563598633</v>
      </c>
      <c r="L68" s="28">
        <v>1.4533564814814815E-4</v>
      </c>
      <c r="M68" s="31">
        <v>8</v>
      </c>
      <c r="N68" s="28">
        <v>4.347662037037037E-3</v>
      </c>
      <c r="O68" s="28">
        <v>2.0718287037037039E-2</v>
      </c>
      <c r="P68" s="29">
        <v>24.853180885314941</v>
      </c>
      <c r="Q68" s="28">
        <v>5.3165162037037035E-3</v>
      </c>
      <c r="R68" s="32">
        <v>2.9408084695854472E-2</v>
      </c>
      <c r="S68" s="7">
        <f t="shared" si="5"/>
        <v>3400.4254623932229</v>
      </c>
      <c r="T68" s="37"/>
    </row>
  </sheetData>
  <sortState ref="A42:S68">
    <sortCondition ref="D42:D68"/>
    <sortCondition ref="E42:E68"/>
    <sortCondition ref="F42:F68"/>
    <sortCondition ref="C42:C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C29" sqref="C29"/>
    </sheetView>
  </sheetViews>
  <sheetFormatPr defaultRowHeight="14.4" x14ac:dyDescent="0.3"/>
  <cols>
    <col min="1" max="1" width="14" customWidth="1"/>
    <col min="2" max="2" width="15.5546875" customWidth="1"/>
    <col min="3" max="3" width="21.77734375" customWidth="1"/>
    <col min="4" max="4" width="12" customWidth="1"/>
    <col min="5" max="5" width="14" customWidth="1"/>
    <col min="6" max="6" width="27.33203125" bestFit="1" customWidth="1"/>
    <col min="7" max="7" width="19.21875" customWidth="1"/>
    <col min="8" max="8" width="12.88671875" customWidth="1"/>
    <col min="9" max="9" width="26.33203125" customWidth="1"/>
    <col min="10" max="10" width="18.21875" customWidth="1"/>
    <col min="11" max="17" width="12" customWidth="1"/>
    <col min="18" max="18" width="12" bestFit="1" customWidth="1"/>
    <col min="19" max="19" width="12.6640625" bestFit="1" customWidth="1"/>
    <col min="20" max="24" width="12" bestFit="1" customWidth="1"/>
  </cols>
  <sheetData>
    <row r="3" spans="1:4" x14ac:dyDescent="0.3">
      <c r="A3" s="33" t="s">
        <v>87</v>
      </c>
      <c r="B3" s="33" t="s">
        <v>127</v>
      </c>
    </row>
    <row r="4" spans="1:4" x14ac:dyDescent="0.3">
      <c r="A4" s="33" t="s">
        <v>126</v>
      </c>
      <c r="B4" t="s">
        <v>100</v>
      </c>
      <c r="C4" t="s">
        <v>102</v>
      </c>
      <c r="D4" t="s">
        <v>99</v>
      </c>
    </row>
    <row r="5" spans="1:4" x14ac:dyDescent="0.3">
      <c r="A5" s="34" t="s">
        <v>129</v>
      </c>
      <c r="B5" s="35"/>
      <c r="C5" s="35"/>
      <c r="D5" s="35"/>
    </row>
    <row r="6" spans="1:4" x14ac:dyDescent="0.3">
      <c r="A6" s="36">
        <v>8</v>
      </c>
      <c r="B6" s="35"/>
      <c r="C6" s="35"/>
      <c r="D6" s="35">
        <v>16.376392406435539</v>
      </c>
    </row>
    <row r="7" spans="1:4" x14ac:dyDescent="0.3">
      <c r="A7" s="36">
        <v>1024</v>
      </c>
      <c r="B7" s="35">
        <v>2240.9385845572797</v>
      </c>
      <c r="C7" s="35">
        <v>20.026106086706399</v>
      </c>
      <c r="D7" s="35"/>
    </row>
    <row r="8" spans="1:4" x14ac:dyDescent="0.3">
      <c r="A8" s="36">
        <v>2048</v>
      </c>
      <c r="B8" s="35">
        <v>2383.2424583039001</v>
      </c>
      <c r="C8" s="35">
        <v>21.114369984903401</v>
      </c>
      <c r="D8" s="35"/>
    </row>
    <row r="9" spans="1:4" x14ac:dyDescent="0.3">
      <c r="A9" s="36">
        <v>4096</v>
      </c>
      <c r="B9" s="35">
        <v>2721.101032980102</v>
      </c>
      <c r="C9" s="35">
        <v>21.750492950976142</v>
      </c>
      <c r="D9" s="35"/>
    </row>
    <row r="10" spans="1:4" x14ac:dyDescent="0.3">
      <c r="A10" s="36">
        <v>8192</v>
      </c>
      <c r="B10" s="35">
        <v>3310.0551469458046</v>
      </c>
      <c r="C10" s="35">
        <v>22.527104104035185</v>
      </c>
      <c r="D10" s="35"/>
    </row>
    <row r="11" spans="1:4" x14ac:dyDescent="0.3">
      <c r="A11" s="34" t="s">
        <v>130</v>
      </c>
      <c r="B11" s="35"/>
      <c r="C11" s="35"/>
      <c r="D11" s="35"/>
    </row>
    <row r="12" spans="1:4" x14ac:dyDescent="0.3">
      <c r="A12" s="36">
        <v>64</v>
      </c>
      <c r="B12" s="35"/>
      <c r="C12" s="35"/>
      <c r="D12" s="35">
        <v>1353.8055901077059</v>
      </c>
    </row>
    <row r="13" spans="1:4" x14ac:dyDescent="0.3">
      <c r="A13" s="36">
        <v>1024</v>
      </c>
      <c r="B13" s="35">
        <v>2786.5749607083267</v>
      </c>
      <c r="C13" s="35">
        <v>1662.9833488697418</v>
      </c>
      <c r="D13" s="35"/>
    </row>
    <row r="14" spans="1:4" x14ac:dyDescent="0.3">
      <c r="A14" s="36">
        <v>2048</v>
      </c>
      <c r="B14" s="35">
        <v>3110.0720608625961</v>
      </c>
      <c r="C14" s="35">
        <v>2012.5506550101118</v>
      </c>
      <c r="D14" s="35"/>
    </row>
    <row r="15" spans="1:4" x14ac:dyDescent="0.3">
      <c r="A15" s="36">
        <v>4096</v>
      </c>
      <c r="B15" s="35">
        <v>3602.06711518763</v>
      </c>
      <c r="C15" s="35">
        <v>2258.1067867186853</v>
      </c>
      <c r="D15" s="35"/>
    </row>
    <row r="16" spans="1:4" x14ac:dyDescent="0.3">
      <c r="A16" s="36">
        <v>8192</v>
      </c>
      <c r="B16" s="35">
        <v>4225.6734270328689</v>
      </c>
      <c r="C16" s="35">
        <v>2561.9705532992339</v>
      </c>
      <c r="D16" s="35"/>
    </row>
    <row r="17" spans="1:4" x14ac:dyDescent="0.3">
      <c r="A17" s="34" t="s">
        <v>131</v>
      </c>
      <c r="B17" s="35"/>
      <c r="C17" s="35"/>
      <c r="D17" s="35"/>
    </row>
    <row r="18" spans="1:4" x14ac:dyDescent="0.3">
      <c r="A18" s="36">
        <v>256</v>
      </c>
      <c r="B18" s="35"/>
      <c r="C18" s="35"/>
      <c r="D18" s="35">
        <v>1865.1767177440543</v>
      </c>
    </row>
    <row r="19" spans="1:4" x14ac:dyDescent="0.3">
      <c r="A19" s="36">
        <v>1024</v>
      </c>
      <c r="B19" s="35">
        <v>2427.8281029017626</v>
      </c>
      <c r="C19" s="35">
        <v>1920.9144426875491</v>
      </c>
      <c r="D19" s="35"/>
    </row>
    <row r="20" spans="1:4" x14ac:dyDescent="0.3">
      <c r="A20" s="36">
        <v>2048</v>
      </c>
      <c r="B20" s="35">
        <v>2857.4658643121347</v>
      </c>
      <c r="C20" s="35">
        <v>2137.9493816682439</v>
      </c>
      <c r="D20" s="35"/>
    </row>
    <row r="21" spans="1:4" x14ac:dyDescent="0.3">
      <c r="A21" s="36">
        <v>4096</v>
      </c>
      <c r="B21" s="35">
        <v>3420.4272671733661</v>
      </c>
      <c r="C21" s="35">
        <v>2588.1130145264924</v>
      </c>
      <c r="D21" s="35"/>
    </row>
    <row r="22" spans="1:4" x14ac:dyDescent="0.3">
      <c r="A22" s="36">
        <v>8192</v>
      </c>
      <c r="B22" s="35">
        <v>3676.3842752854939</v>
      </c>
      <c r="C22" s="35">
        <v>3400.4254623932229</v>
      </c>
      <c r="D22" s="3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H43" sqref="H43"/>
    </sheetView>
  </sheetViews>
  <sheetFormatPr defaultRowHeight="14.4" x14ac:dyDescent="0.3"/>
  <cols>
    <col min="1" max="1" width="15" customWidth="1"/>
    <col min="2" max="2" width="15.5546875" customWidth="1"/>
    <col min="3" max="3" width="21.77734375" customWidth="1"/>
    <col min="4" max="4" width="8.44140625" customWidth="1"/>
    <col min="5" max="5" width="10.77734375" customWidth="1"/>
    <col min="6" max="6" width="8.44140625" customWidth="1"/>
    <col min="7" max="7" width="8.6640625" customWidth="1"/>
    <col min="8" max="8" width="21.77734375" customWidth="1"/>
    <col min="9" max="9" width="13.6640625" bestFit="1" customWidth="1"/>
    <col min="10" max="10" width="9.6640625" bestFit="1" customWidth="1"/>
    <col min="11" max="11" width="21.77734375" bestFit="1" customWidth="1"/>
    <col min="12" max="12" width="13.6640625" bestFit="1" customWidth="1"/>
    <col min="13" max="13" width="9.6640625" bestFit="1" customWidth="1"/>
    <col min="14" max="14" width="21.77734375" bestFit="1" customWidth="1"/>
    <col min="15" max="15" width="13.6640625" bestFit="1" customWidth="1"/>
    <col min="16" max="16" width="9.6640625" bestFit="1" customWidth="1"/>
    <col min="17" max="17" width="21.77734375" bestFit="1" customWidth="1"/>
    <col min="18" max="18" width="13.6640625" bestFit="1" customWidth="1"/>
    <col min="19" max="19" width="9.6640625" bestFit="1" customWidth="1"/>
    <col min="20" max="20" width="10.77734375" bestFit="1" customWidth="1"/>
  </cols>
  <sheetData>
    <row r="3" spans="1:4" x14ac:dyDescent="0.3">
      <c r="A3" s="33" t="s">
        <v>132</v>
      </c>
      <c r="B3" s="33" t="s">
        <v>127</v>
      </c>
    </row>
    <row r="4" spans="1:4" x14ac:dyDescent="0.3">
      <c r="A4" s="33" t="s">
        <v>126</v>
      </c>
      <c r="B4" t="s">
        <v>100</v>
      </c>
      <c r="C4" t="s">
        <v>102</v>
      </c>
      <c r="D4" t="s">
        <v>99</v>
      </c>
    </row>
    <row r="5" spans="1:4" x14ac:dyDescent="0.3">
      <c r="A5" s="34" t="s">
        <v>129</v>
      </c>
      <c r="B5" s="6"/>
      <c r="C5" s="6"/>
      <c r="D5" s="6"/>
    </row>
    <row r="6" spans="1:4" x14ac:dyDescent="0.3">
      <c r="A6" s="36">
        <v>8</v>
      </c>
      <c r="B6" s="6"/>
      <c r="C6" s="6"/>
      <c r="D6" s="6">
        <v>7.743055555555556E-3</v>
      </c>
    </row>
    <row r="7" spans="1:4" x14ac:dyDescent="0.3">
      <c r="A7" s="36">
        <v>1024</v>
      </c>
      <c r="B7" s="6">
        <v>8.1944444444444452E-3</v>
      </c>
      <c r="C7" s="6">
        <v>8.6689814814814806E-3</v>
      </c>
      <c r="D7" s="6"/>
    </row>
    <row r="8" spans="1:4" x14ac:dyDescent="0.3">
      <c r="A8" s="36">
        <v>2048</v>
      </c>
      <c r="B8" s="6">
        <v>6.5740740740740733E-3</v>
      </c>
      <c r="C8" s="6">
        <v>7.9166666666666673E-3</v>
      </c>
      <c r="D8" s="6"/>
    </row>
    <row r="9" spans="1:4" x14ac:dyDescent="0.3">
      <c r="A9" s="36">
        <v>4096</v>
      </c>
      <c r="B9" s="6">
        <v>8.4143518518518517E-3</v>
      </c>
      <c r="C9" s="6">
        <v>1.0243055555555556E-2</v>
      </c>
      <c r="D9" s="6"/>
    </row>
    <row r="10" spans="1:4" x14ac:dyDescent="0.3">
      <c r="A10" s="36">
        <v>8192</v>
      </c>
      <c r="B10" s="6">
        <v>8.0555555555555554E-3</v>
      </c>
      <c r="C10" s="6">
        <v>8.3101851851851861E-3</v>
      </c>
      <c r="D10" s="6"/>
    </row>
    <row r="11" spans="1:4" x14ac:dyDescent="0.3">
      <c r="A11" s="34" t="s">
        <v>130</v>
      </c>
      <c r="B11" s="6"/>
      <c r="C11" s="6"/>
      <c r="D11" s="6"/>
    </row>
    <row r="12" spans="1:4" x14ac:dyDescent="0.3">
      <c r="A12" s="36">
        <v>64</v>
      </c>
      <c r="B12" s="6"/>
      <c r="C12" s="6"/>
      <c r="D12" s="6">
        <v>1.0277777777777778E-2</v>
      </c>
    </row>
    <row r="13" spans="1:4" x14ac:dyDescent="0.3">
      <c r="A13" s="36">
        <v>1024</v>
      </c>
      <c r="B13" s="6">
        <v>8.6805555555555559E-3</v>
      </c>
      <c r="C13" s="6">
        <v>7.3379629629629628E-3</v>
      </c>
      <c r="D13" s="6"/>
    </row>
    <row r="14" spans="1:4" x14ac:dyDescent="0.3">
      <c r="A14" s="36">
        <v>2048</v>
      </c>
      <c r="B14" s="6">
        <v>6.8865740740740736E-3</v>
      </c>
      <c r="C14" s="6">
        <v>8.5416666666666679E-3</v>
      </c>
      <c r="D14" s="6"/>
    </row>
    <row r="15" spans="1:4" x14ac:dyDescent="0.3">
      <c r="A15" s="36">
        <v>4096</v>
      </c>
      <c r="B15" s="6">
        <v>6.6666666666666671E-3</v>
      </c>
      <c r="C15" s="6">
        <v>7.3148148148148148E-3</v>
      </c>
      <c r="D15" s="6"/>
    </row>
    <row r="16" spans="1:4" x14ac:dyDescent="0.3">
      <c r="A16" s="36">
        <v>8192</v>
      </c>
      <c r="B16" s="6">
        <v>6.1805555555555563E-3</v>
      </c>
      <c r="C16" s="6">
        <v>7.7314814814814815E-3</v>
      </c>
      <c r="D16" s="6"/>
    </row>
    <row r="17" spans="1:4" x14ac:dyDescent="0.3">
      <c r="A17" s="34" t="s">
        <v>131</v>
      </c>
      <c r="B17" s="6"/>
      <c r="C17" s="6"/>
      <c r="D17" s="6"/>
    </row>
    <row r="18" spans="1:4" x14ac:dyDescent="0.3">
      <c r="A18" s="36">
        <v>256</v>
      </c>
      <c r="B18" s="6"/>
      <c r="C18" s="6"/>
      <c r="D18" s="6">
        <v>8.3796296296296292E-3</v>
      </c>
    </row>
    <row r="19" spans="1:4" x14ac:dyDescent="0.3">
      <c r="A19" s="36">
        <v>1024</v>
      </c>
      <c r="B19" s="6">
        <v>9.5486111111111101E-3</v>
      </c>
      <c r="C19" s="6">
        <v>8.611111111111111E-3</v>
      </c>
      <c r="D19" s="6"/>
    </row>
    <row r="20" spans="1:4" x14ac:dyDescent="0.3">
      <c r="A20" s="36">
        <v>2048</v>
      </c>
      <c r="B20" s="6">
        <v>6.5740740740740733E-3</v>
      </c>
      <c r="C20" s="6">
        <v>7.743055555555556E-3</v>
      </c>
      <c r="D20" s="6"/>
    </row>
    <row r="21" spans="1:4" x14ac:dyDescent="0.3">
      <c r="A21" s="36">
        <v>4096</v>
      </c>
      <c r="B21" s="6">
        <v>8.5532407407407415E-3</v>
      </c>
      <c r="C21" s="6">
        <v>7.5000000000000006E-3</v>
      </c>
      <c r="D21" s="6"/>
    </row>
    <row r="22" spans="1:4" x14ac:dyDescent="0.3">
      <c r="A22" s="36">
        <v>8192</v>
      </c>
      <c r="B22" s="6">
        <v>7.106481481481481E-3</v>
      </c>
      <c r="C22" s="6">
        <v>8.7615740740740744E-3</v>
      </c>
      <c r="D22" s="6"/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3"/>
  <sheetViews>
    <sheetView workbookViewId="0">
      <selection activeCell="C26" sqref="C26"/>
    </sheetView>
  </sheetViews>
  <sheetFormatPr defaultRowHeight="14.4" x14ac:dyDescent="0.3"/>
  <cols>
    <col min="2" max="3" width="12.5546875" customWidth="1"/>
    <col min="12" max="12" width="13.77734375" customWidth="1"/>
    <col min="16" max="16" width="14" customWidth="1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  <c r="S1" s="6"/>
      <c r="AA1" s="6"/>
      <c r="AE1" s="6"/>
      <c r="AM1" s="6"/>
      <c r="AQ1" s="6"/>
      <c r="AU1" s="6"/>
      <c r="AY1" s="6"/>
    </row>
    <row r="2" spans="1:69" x14ac:dyDescent="0.3">
      <c r="A2" t="s">
        <v>0</v>
      </c>
      <c r="B2">
        <v>5</v>
      </c>
      <c r="C2" t="s">
        <v>34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2" si="0">M$2/M2</f>
        <v>1</v>
      </c>
      <c r="J2" s="7">
        <f t="shared" si="0"/>
        <v>1</v>
      </c>
      <c r="L2" s="5">
        <f t="shared" ref="L2:L5" si="1">AR2</f>
        <v>1460920948507</v>
      </c>
      <c r="M2" s="6">
        <v>1.0088003240740739</v>
      </c>
      <c r="N2" s="1">
        <v>1.4917824074074075E-2</v>
      </c>
      <c r="P2" s="5">
        <v>2398652686145</v>
      </c>
      <c r="Q2">
        <v>1460990798831</v>
      </c>
      <c r="R2" t="s">
        <v>2</v>
      </c>
      <c r="S2" s="6">
        <v>0.77563991898148155</v>
      </c>
      <c r="T2">
        <v>937730461363</v>
      </c>
      <c r="U2">
        <v>1460920948507</v>
      </c>
      <c r="AA2" s="6"/>
      <c r="AE2" s="6"/>
      <c r="AM2" s="6"/>
      <c r="AP2" t="s">
        <v>3</v>
      </c>
      <c r="AQ2" s="6">
        <v>0.23304940972222221</v>
      </c>
      <c r="AR2">
        <v>1460920948507</v>
      </c>
      <c r="AS2">
        <v>69826366</v>
      </c>
      <c r="AT2" t="s">
        <v>4</v>
      </c>
      <c r="AU2" s="6">
        <v>1.1100694444444444E-4</v>
      </c>
      <c r="AV2">
        <v>1276275</v>
      </c>
      <c r="AW2">
        <v>23958</v>
      </c>
      <c r="AY2" s="6"/>
      <c r="BC2" s="2"/>
      <c r="BF2" t="s">
        <v>5</v>
      </c>
      <c r="BG2" s="1">
        <v>0</v>
      </c>
      <c r="BH2">
        <v>11593083650</v>
      </c>
      <c r="BI2">
        <v>1460922397162</v>
      </c>
      <c r="BJ2" t="s">
        <v>6</v>
      </c>
      <c r="BK2" s="2">
        <v>0</v>
      </c>
      <c r="BL2">
        <v>11437579071</v>
      </c>
      <c r="BM2">
        <v>0</v>
      </c>
      <c r="BN2" t="s">
        <v>7</v>
      </c>
      <c r="BO2" s="1">
        <v>0</v>
      </c>
      <c r="BP2">
        <v>2375622023424</v>
      </c>
      <c r="BQ2">
        <v>68401669</v>
      </c>
    </row>
    <row r="3" spans="1:69" x14ac:dyDescent="0.3">
      <c r="A3" t="s">
        <v>0</v>
      </c>
      <c r="B3">
        <v>5</v>
      </c>
      <c r="C3" t="s">
        <v>34</v>
      </c>
      <c r="D3">
        <v>15</v>
      </c>
      <c r="E3">
        <v>524288</v>
      </c>
      <c r="F3">
        <v>1</v>
      </c>
      <c r="G3">
        <v>1</v>
      </c>
      <c r="H3" s="7">
        <f t="shared" ref="H3:H5" si="2">L$2/L3</f>
        <v>39.349611225531916</v>
      </c>
      <c r="I3" s="7">
        <f t="shared" ref="I3:I5" si="3">M$2/M3</f>
        <v>1.5962238578181176</v>
      </c>
      <c r="J3" s="7">
        <f t="shared" ref="J3:J5" si="4">N$2/N3</f>
        <v>1.2567142903108488</v>
      </c>
      <c r="L3" s="5">
        <f t="shared" si="1"/>
        <v>37126693327</v>
      </c>
      <c r="M3" s="6">
        <v>0.63199175925925932</v>
      </c>
      <c r="N3" s="1">
        <v>1.1870497685185185E-2</v>
      </c>
      <c r="P3" s="5">
        <v>3903901886449</v>
      </c>
      <c r="Q3">
        <v>1501667903412</v>
      </c>
      <c r="R3" t="s">
        <v>8</v>
      </c>
      <c r="S3" s="6">
        <v>0.47133412037037042</v>
      </c>
      <c r="T3">
        <v>937730461363</v>
      </c>
      <c r="U3">
        <v>1464496973447</v>
      </c>
      <c r="V3" t="s">
        <v>9</v>
      </c>
      <c r="W3" s="2">
        <v>0</v>
      </c>
      <c r="X3">
        <v>0</v>
      </c>
      <c r="Y3">
        <v>0</v>
      </c>
      <c r="Z3" t="s">
        <v>10</v>
      </c>
      <c r="AA3" s="6">
        <v>6.0416782407407409E-2</v>
      </c>
      <c r="AB3">
        <v>1464496973447</v>
      </c>
      <c r="AC3">
        <v>30492220</v>
      </c>
      <c r="AD3" t="s">
        <v>4</v>
      </c>
      <c r="AE3" s="6">
        <v>3.0289351851851851E-5</v>
      </c>
      <c r="AF3">
        <v>30492220</v>
      </c>
      <c r="AG3">
        <v>65580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8.6557187500000007E-2</v>
      </c>
      <c r="AN3">
        <v>1464507138347</v>
      </c>
      <c r="AO3">
        <v>37126693327</v>
      </c>
      <c r="AP3" t="s">
        <v>13</v>
      </c>
      <c r="AQ3" s="6">
        <v>6.4329398148148149E-3</v>
      </c>
      <c r="AR3">
        <v>37126693327</v>
      </c>
      <c r="AS3">
        <v>3758048</v>
      </c>
      <c r="AT3" t="s">
        <v>14</v>
      </c>
      <c r="AU3" s="6">
        <v>1.3893518518518519E-4</v>
      </c>
      <c r="AV3">
        <v>225165</v>
      </c>
      <c r="AW3">
        <v>18210</v>
      </c>
      <c r="AX3" t="s">
        <v>31</v>
      </c>
      <c r="AY3" s="6">
        <v>7.0815162037037036E-3</v>
      </c>
      <c r="AZ3">
        <v>9902580</v>
      </c>
      <c r="BA3">
        <v>9902580</v>
      </c>
      <c r="BB3" t="s">
        <v>32</v>
      </c>
      <c r="BC3" s="2">
        <v>0</v>
      </c>
      <c r="BD3">
        <v>0</v>
      </c>
      <c r="BE3">
        <v>0</v>
      </c>
      <c r="BF3" t="s">
        <v>5</v>
      </c>
      <c r="BG3" s="2">
        <v>0</v>
      </c>
      <c r="BH3">
        <v>2554049081223</v>
      </c>
      <c r="BI3">
        <v>1501664382739</v>
      </c>
      <c r="BJ3" t="s">
        <v>6</v>
      </c>
      <c r="BK3" s="2">
        <v>0</v>
      </c>
      <c r="BL3">
        <v>241217857353</v>
      </c>
      <c r="BM3">
        <v>0</v>
      </c>
      <c r="BN3" t="s">
        <v>7</v>
      </c>
      <c r="BO3" s="2">
        <v>0</v>
      </c>
      <c r="BP3">
        <v>1108634947873</v>
      </c>
      <c r="BQ3">
        <v>3520673</v>
      </c>
    </row>
    <row r="4" spans="1:69" x14ac:dyDescent="0.3">
      <c r="A4" t="s">
        <v>0</v>
      </c>
      <c r="B4">
        <v>5</v>
      </c>
      <c r="C4" t="s">
        <v>34</v>
      </c>
      <c r="D4">
        <v>15</v>
      </c>
      <c r="E4">
        <v>524288</v>
      </c>
      <c r="F4">
        <v>1</v>
      </c>
      <c r="G4">
        <v>64</v>
      </c>
      <c r="H4" s="7">
        <f t="shared" si="2"/>
        <v>2911.0827099828657</v>
      </c>
      <c r="I4" s="7">
        <f t="shared" si="3"/>
        <v>1.5621848254065582</v>
      </c>
      <c r="J4" s="7">
        <f t="shared" si="4"/>
        <v>1.2961180815964106</v>
      </c>
      <c r="L4" s="5">
        <f t="shared" si="1"/>
        <v>501847970</v>
      </c>
      <c r="M4" s="6">
        <v>0.64576246527777781</v>
      </c>
      <c r="N4" s="1">
        <v>1.1509618055555554E-2</v>
      </c>
      <c r="P4" s="5">
        <v>3870440845463</v>
      </c>
      <c r="Q4">
        <v>1467569013184</v>
      </c>
      <c r="R4" t="s">
        <v>8</v>
      </c>
      <c r="S4" s="6">
        <v>0.48131217592592596</v>
      </c>
      <c r="T4">
        <v>937730461363</v>
      </c>
      <c r="U4">
        <v>1464496973447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6.807666666666666E-2</v>
      </c>
      <c r="AB4">
        <v>1464496973447</v>
      </c>
      <c r="AC4">
        <v>1951277485</v>
      </c>
      <c r="AD4" t="s">
        <v>4</v>
      </c>
      <c r="AE4" s="6">
        <v>1.4921296296296294E-4</v>
      </c>
      <c r="AF4">
        <v>1951277485</v>
      </c>
      <c r="AG4">
        <v>4196301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8.9046134259259266E-2</v>
      </c>
      <c r="AN4">
        <v>1465147400102</v>
      </c>
      <c r="AO4">
        <v>501847970</v>
      </c>
      <c r="AP4" t="s">
        <v>13</v>
      </c>
      <c r="AQ4" s="6">
        <v>8.5467592592592583E-4</v>
      </c>
      <c r="AR4">
        <v>501847970</v>
      </c>
      <c r="AS4">
        <v>2039829</v>
      </c>
      <c r="AT4" t="s">
        <v>14</v>
      </c>
      <c r="AU4" s="6">
        <v>6.4108796296296293E-5</v>
      </c>
      <c r="AV4">
        <v>225150</v>
      </c>
      <c r="AW4">
        <v>18206</v>
      </c>
      <c r="AX4" t="s">
        <v>31</v>
      </c>
      <c r="AY4" s="6">
        <v>6.2594907407407417E-3</v>
      </c>
      <c r="AZ4">
        <v>612659946</v>
      </c>
      <c r="BA4">
        <v>612659946</v>
      </c>
      <c r="BB4" t="s">
        <v>32</v>
      </c>
      <c r="BC4" s="2">
        <v>0</v>
      </c>
      <c r="BD4">
        <v>0</v>
      </c>
      <c r="BE4">
        <v>0</v>
      </c>
      <c r="BF4" t="s">
        <v>5</v>
      </c>
      <c r="BG4" s="2">
        <v>0</v>
      </c>
      <c r="BH4">
        <v>2644195799745</v>
      </c>
      <c r="BI4">
        <v>1467567210719</v>
      </c>
      <c r="BJ4" t="s">
        <v>6</v>
      </c>
      <c r="BK4" s="2">
        <v>0</v>
      </c>
      <c r="BL4">
        <v>282591542008</v>
      </c>
      <c r="BM4">
        <v>0</v>
      </c>
      <c r="BN4" t="s">
        <v>7</v>
      </c>
      <c r="BO4" s="2">
        <v>0</v>
      </c>
      <c r="BP4">
        <v>943653503710</v>
      </c>
      <c r="BQ4">
        <v>1802465</v>
      </c>
    </row>
    <row r="5" spans="1:69" x14ac:dyDescent="0.3">
      <c r="A5" t="s">
        <v>0</v>
      </c>
      <c r="B5">
        <v>5</v>
      </c>
      <c r="C5" t="s">
        <v>34</v>
      </c>
      <c r="D5">
        <v>15</v>
      </c>
      <c r="E5">
        <v>524288</v>
      </c>
      <c r="F5">
        <v>64</v>
      </c>
      <c r="G5">
        <v>1</v>
      </c>
      <c r="H5" s="7">
        <f t="shared" si="2"/>
        <v>46.813895018852598</v>
      </c>
      <c r="I5" s="7">
        <f t="shared" si="3"/>
        <v>1.3937010050933043</v>
      </c>
      <c r="J5" s="7">
        <f t="shared" si="4"/>
        <v>1.0266062177816577</v>
      </c>
      <c r="L5" s="5">
        <f t="shared" si="1"/>
        <v>31206994161</v>
      </c>
      <c r="M5" s="6">
        <v>0.7238283680555555</v>
      </c>
      <c r="N5" s="1">
        <v>1.4531203703703704E-2</v>
      </c>
      <c r="P5" s="5">
        <v>4060334784575</v>
      </c>
      <c r="Q5">
        <v>1577560314456</v>
      </c>
      <c r="R5" t="s">
        <v>8</v>
      </c>
      <c r="S5" s="6">
        <v>0.5144091666666667</v>
      </c>
      <c r="T5">
        <v>937730461363</v>
      </c>
      <c r="U5">
        <v>1544401611549</v>
      </c>
      <c r="V5" t="s">
        <v>9</v>
      </c>
      <c r="W5" s="1">
        <v>0</v>
      </c>
      <c r="X5">
        <v>0</v>
      </c>
      <c r="Y5">
        <v>0</v>
      </c>
      <c r="Z5" t="s">
        <v>10</v>
      </c>
      <c r="AA5" s="6">
        <v>8.504074074074075E-2</v>
      </c>
      <c r="AB5">
        <v>1544401611549</v>
      </c>
      <c r="AC5">
        <v>1310410300</v>
      </c>
      <c r="AD5" t="s">
        <v>4</v>
      </c>
      <c r="AE5" s="6">
        <v>1.5900462962962963E-4</v>
      </c>
      <c r="AF5">
        <v>1310410300</v>
      </c>
      <c r="AG5">
        <v>4194348</v>
      </c>
      <c r="AH5" t="s">
        <v>11</v>
      </c>
      <c r="AI5" s="2">
        <v>0</v>
      </c>
      <c r="AJ5">
        <v>0</v>
      </c>
      <c r="AK5">
        <v>0</v>
      </c>
      <c r="AL5" t="s">
        <v>12</v>
      </c>
      <c r="AM5" s="6">
        <v>0.11105174768518518</v>
      </c>
      <c r="AN5">
        <v>1545051735489</v>
      </c>
      <c r="AO5">
        <v>31206994161</v>
      </c>
      <c r="AP5" t="s">
        <v>13</v>
      </c>
      <c r="AQ5" s="6">
        <v>6.5000810185185179E-3</v>
      </c>
      <c r="AR5">
        <v>31206994161</v>
      </c>
      <c r="AS5">
        <v>3739340</v>
      </c>
      <c r="AT5" t="s">
        <v>14</v>
      </c>
      <c r="AU5" s="6">
        <v>9.8067129629629643E-5</v>
      </c>
      <c r="AV5">
        <v>225165</v>
      </c>
      <c r="AW5">
        <v>18210</v>
      </c>
      <c r="AX5" t="s">
        <v>31</v>
      </c>
      <c r="AY5" s="6">
        <v>6.5695717592592594E-3</v>
      </c>
      <c r="AZ5">
        <v>633346548</v>
      </c>
      <c r="BA5">
        <v>633346548</v>
      </c>
      <c r="BB5" t="s">
        <v>32</v>
      </c>
      <c r="BC5" s="2">
        <v>0</v>
      </c>
      <c r="BD5">
        <v>0</v>
      </c>
      <c r="BE5">
        <v>0</v>
      </c>
      <c r="BF5" t="s">
        <v>5</v>
      </c>
      <c r="BG5" s="2">
        <v>0</v>
      </c>
      <c r="BH5">
        <v>2624627332522</v>
      </c>
      <c r="BI5">
        <v>1577556812491</v>
      </c>
      <c r="BJ5" t="s">
        <v>6</v>
      </c>
      <c r="BK5" s="2">
        <v>0</v>
      </c>
      <c r="BL5">
        <v>319340244268</v>
      </c>
      <c r="BM5">
        <v>0</v>
      </c>
      <c r="BN5" t="s">
        <v>7</v>
      </c>
      <c r="BO5" s="2">
        <v>0</v>
      </c>
      <c r="BP5">
        <v>1116367207785</v>
      </c>
      <c r="BQ5">
        <v>3501965</v>
      </c>
    </row>
    <row r="6" spans="1:69" x14ac:dyDescent="0.3">
      <c r="A6" t="s">
        <v>0</v>
      </c>
      <c r="B6">
        <v>5</v>
      </c>
      <c r="C6" t="s">
        <v>34</v>
      </c>
      <c r="D6">
        <v>15</v>
      </c>
      <c r="E6">
        <v>524288</v>
      </c>
      <c r="F6">
        <v>8</v>
      </c>
      <c r="G6">
        <v>8</v>
      </c>
      <c r="H6" s="7">
        <f>L$2/L6</f>
        <v>359.61629377621523</v>
      </c>
      <c r="I6" s="7">
        <f>M$2/M6</f>
        <v>1.3723416693887185</v>
      </c>
      <c r="J6" s="7">
        <f>N$2/N6</f>
        <v>1.1545900081248592</v>
      </c>
      <c r="L6" s="5">
        <f>AR6</f>
        <v>4062443704</v>
      </c>
      <c r="M6" s="6">
        <v>0.73509414351851854</v>
      </c>
      <c r="N6" s="1">
        <v>1.2920451388888891E-2</v>
      </c>
      <c r="P6" s="5">
        <v>4033257313405</v>
      </c>
      <c r="Q6">
        <v>1550481478528</v>
      </c>
      <c r="R6" t="s">
        <v>8</v>
      </c>
      <c r="S6" s="6">
        <v>0.51758550925925928</v>
      </c>
      <c r="T6">
        <v>937730461363</v>
      </c>
      <c r="U6">
        <v>1544401611549</v>
      </c>
      <c r="V6" t="s">
        <v>9</v>
      </c>
      <c r="W6" s="2">
        <v>0</v>
      </c>
      <c r="X6">
        <v>0</v>
      </c>
      <c r="Y6">
        <v>0</v>
      </c>
      <c r="Z6" t="s">
        <v>10</v>
      </c>
      <c r="AA6" s="6">
        <v>8.9700937500000008E-2</v>
      </c>
      <c r="AB6">
        <v>1544401611549</v>
      </c>
      <c r="AC6">
        <v>1381617765</v>
      </c>
      <c r="AD6" t="s">
        <v>4</v>
      </c>
      <c r="AE6" s="6">
        <v>2.88275462962963E-4</v>
      </c>
      <c r="AF6">
        <v>1381617765</v>
      </c>
      <c r="AG6">
        <v>4194565</v>
      </c>
      <c r="AH6" t="s">
        <v>11</v>
      </c>
      <c r="AI6" s="2">
        <v>0</v>
      </c>
      <c r="AJ6">
        <v>0</v>
      </c>
      <c r="AK6">
        <v>0</v>
      </c>
      <c r="AL6" t="s">
        <v>12</v>
      </c>
      <c r="AM6" s="6">
        <v>0.11812153935185184</v>
      </c>
      <c r="AN6">
        <v>1545051769124</v>
      </c>
      <c r="AO6">
        <v>4062443704</v>
      </c>
      <c r="AP6" t="s">
        <v>13</v>
      </c>
      <c r="AQ6" s="6">
        <v>2.0687384259259257E-3</v>
      </c>
      <c r="AR6">
        <v>4062443704</v>
      </c>
      <c r="AS6">
        <v>2407989</v>
      </c>
      <c r="AT6" t="s">
        <v>14</v>
      </c>
      <c r="AU6" s="6">
        <v>2.9283564814814813E-4</v>
      </c>
      <c r="AV6">
        <v>225150</v>
      </c>
      <c r="AW6">
        <v>18206</v>
      </c>
      <c r="AX6" t="s">
        <v>31</v>
      </c>
      <c r="AY6" s="6">
        <v>7.0363078703703707E-3</v>
      </c>
      <c r="AZ6">
        <v>629184750</v>
      </c>
      <c r="BA6">
        <v>629184750</v>
      </c>
      <c r="BB6" t="s">
        <v>32</v>
      </c>
      <c r="BC6" s="2">
        <v>0</v>
      </c>
      <c r="BD6">
        <v>0</v>
      </c>
      <c r="BE6">
        <v>0</v>
      </c>
      <c r="BF6" t="s">
        <v>5</v>
      </c>
      <c r="BG6" s="2">
        <v>0</v>
      </c>
      <c r="BH6">
        <v>2622692923167</v>
      </c>
      <c r="BI6">
        <v>1550479307903</v>
      </c>
      <c r="BJ6" t="s">
        <v>6</v>
      </c>
      <c r="BK6" s="2">
        <v>0</v>
      </c>
      <c r="BL6">
        <v>292204745639</v>
      </c>
      <c r="BM6">
        <v>0</v>
      </c>
      <c r="BN6" t="s">
        <v>7</v>
      </c>
      <c r="BO6" s="2">
        <v>0</v>
      </c>
      <c r="BP6">
        <v>1118359644599</v>
      </c>
      <c r="BQ6">
        <v>2170625</v>
      </c>
    </row>
    <row r="9" spans="1:69" ht="43.2" x14ac:dyDescent="0.3">
      <c r="B9" s="25" t="s">
        <v>110</v>
      </c>
      <c r="C9" s="25" t="s">
        <v>109</v>
      </c>
      <c r="D9" t="s">
        <v>99</v>
      </c>
      <c r="E9" t="s">
        <v>103</v>
      </c>
    </row>
    <row r="10" spans="1:69" x14ac:dyDescent="0.3">
      <c r="A10" t="s">
        <v>104</v>
      </c>
      <c r="B10" s="6">
        <v>0.5144091666666667</v>
      </c>
      <c r="C10" s="6">
        <v>0.48131217592592596</v>
      </c>
      <c r="D10" s="6">
        <v>0.47133412037037042</v>
      </c>
      <c r="E10" s="6">
        <v>0.77563991898148155</v>
      </c>
    </row>
    <row r="11" spans="1:69" x14ac:dyDescent="0.3">
      <c r="A11" t="s">
        <v>105</v>
      </c>
      <c r="B11" s="6">
        <v>8.504074074074075E-2</v>
      </c>
      <c r="C11" s="6">
        <v>6.807666666666666E-2</v>
      </c>
      <c r="D11" s="6">
        <v>6.0416782407407409E-2</v>
      </c>
      <c r="E11" s="2">
        <v>0</v>
      </c>
    </row>
    <row r="12" spans="1:69" x14ac:dyDescent="0.3">
      <c r="A12" t="s">
        <v>106</v>
      </c>
      <c r="B12" s="6">
        <v>6.7361111111111103E-3</v>
      </c>
      <c r="C12" s="6">
        <v>6.4120370370370364E-3</v>
      </c>
      <c r="D12" s="6">
        <v>7.1180555555555554E-3</v>
      </c>
      <c r="E12" s="2">
        <v>0</v>
      </c>
    </row>
    <row r="13" spans="1:69" x14ac:dyDescent="0.3">
      <c r="A13" t="s">
        <v>107</v>
      </c>
      <c r="B13" s="6">
        <v>0.11105174768518518</v>
      </c>
      <c r="C13" s="6">
        <v>8.9046134259259266E-2</v>
      </c>
      <c r="D13" s="6">
        <v>8.6557187500000007E-2</v>
      </c>
      <c r="E13" s="2">
        <v>0</v>
      </c>
    </row>
    <row r="14" spans="1:69" x14ac:dyDescent="0.3">
      <c r="A14" t="s">
        <v>108</v>
      </c>
      <c r="B14" s="6">
        <v>6.5000810185185179E-3</v>
      </c>
      <c r="C14" s="6">
        <v>8.5467592592592583E-4</v>
      </c>
      <c r="D14" s="6">
        <v>6.4329398148148149E-3</v>
      </c>
      <c r="E14" s="6">
        <v>0.23304940972222221</v>
      </c>
    </row>
    <row r="26" spans="1:69" x14ac:dyDescent="0.3">
      <c r="A26" t="s">
        <v>0</v>
      </c>
      <c r="B26">
        <v>5</v>
      </c>
      <c r="C26" t="s">
        <v>30</v>
      </c>
      <c r="D26">
        <v>85</v>
      </c>
      <c r="E26">
        <v>-1</v>
      </c>
      <c r="F26">
        <v>1</v>
      </c>
      <c r="G26">
        <v>1</v>
      </c>
      <c r="H26" s="7">
        <f>L$26/L26</f>
        <v>1</v>
      </c>
      <c r="I26" s="7">
        <f t="shared" ref="I26:J26" si="5">M$26/M26</f>
        <v>1</v>
      </c>
      <c r="J26" s="7">
        <f t="shared" si="5"/>
        <v>1</v>
      </c>
      <c r="L26" s="5">
        <f t="shared" ref="L26:L29" si="6">AR26</f>
        <v>512260293791</v>
      </c>
      <c r="M26" s="6">
        <v>0.27118453703703704</v>
      </c>
      <c r="N26" s="1">
        <v>1.0023668981481481E-2</v>
      </c>
      <c r="P26" s="5">
        <v>790678566551</v>
      </c>
      <c r="Q26">
        <v>512357512691</v>
      </c>
      <c r="R26" t="s">
        <v>2</v>
      </c>
      <c r="S26" s="6">
        <v>0.19238004629629632</v>
      </c>
      <c r="T26">
        <v>278416996315</v>
      </c>
      <c r="U26">
        <v>512260293791</v>
      </c>
      <c r="AA26" s="6"/>
      <c r="AE26" s="6"/>
      <c r="AM26" s="6"/>
      <c r="AP26" t="s">
        <v>3</v>
      </c>
      <c r="AQ26" s="6">
        <v>7.8691562499999992E-2</v>
      </c>
      <c r="AR26">
        <v>512260293791</v>
      </c>
      <c r="AS26">
        <v>97194942</v>
      </c>
      <c r="AT26" t="s">
        <v>4</v>
      </c>
      <c r="AU26" s="6">
        <v>1.1292824074074074E-4</v>
      </c>
      <c r="AV26">
        <v>1276445</v>
      </c>
      <c r="AW26">
        <v>23958</v>
      </c>
      <c r="AY26" s="6"/>
      <c r="BF26" t="s">
        <v>5</v>
      </c>
      <c r="BG26" s="2">
        <v>0</v>
      </c>
      <c r="BH26">
        <v>4526245278</v>
      </c>
      <c r="BI26">
        <v>512261742616</v>
      </c>
      <c r="BJ26" t="s">
        <v>6</v>
      </c>
      <c r="BK26" s="2">
        <v>0</v>
      </c>
      <c r="BL26">
        <v>14133006557</v>
      </c>
      <c r="BM26">
        <v>0</v>
      </c>
      <c r="BN26" t="s">
        <v>7</v>
      </c>
      <c r="BO26" s="2">
        <v>0</v>
      </c>
      <c r="BP26">
        <v>772019314716</v>
      </c>
      <c r="BQ26">
        <v>95770075</v>
      </c>
    </row>
    <row r="27" spans="1:69" x14ac:dyDescent="0.3">
      <c r="A27" t="s">
        <v>0</v>
      </c>
      <c r="B27">
        <v>5</v>
      </c>
      <c r="C27" t="s">
        <v>30</v>
      </c>
      <c r="D27">
        <v>10</v>
      </c>
      <c r="E27">
        <v>524288</v>
      </c>
      <c r="F27">
        <v>1</v>
      </c>
      <c r="G27">
        <v>1</v>
      </c>
      <c r="H27" s="7">
        <f t="shared" ref="H27:H30" si="7">L$26/L27</f>
        <v>4.5677795834539339</v>
      </c>
      <c r="I27" s="7">
        <f t="shared" ref="I27:I30" si="8">M$26/M27</f>
        <v>1.326020538358698</v>
      </c>
      <c r="J27" s="7">
        <f t="shared" ref="J27:J30" si="9">N$26/N27</f>
        <v>0.74712960989955679</v>
      </c>
      <c r="L27" s="5">
        <f t="shared" si="6"/>
        <v>112146456376</v>
      </c>
      <c r="M27" s="6">
        <v>0.20451005787037038</v>
      </c>
      <c r="N27" s="1">
        <v>1.3416238425925925E-2</v>
      </c>
      <c r="P27" s="5">
        <v>1418128137427</v>
      </c>
      <c r="Q27">
        <v>625948476258</v>
      </c>
      <c r="R27" t="s">
        <v>8</v>
      </c>
      <c r="S27" s="6">
        <v>0.11673600694444446</v>
      </c>
      <c r="T27">
        <v>278416996315</v>
      </c>
      <c r="U27">
        <v>513769545387</v>
      </c>
      <c r="V27" t="s">
        <v>9</v>
      </c>
      <c r="W27" s="2">
        <v>0</v>
      </c>
      <c r="X27">
        <v>0</v>
      </c>
      <c r="Y27">
        <v>0</v>
      </c>
      <c r="Z27" t="s">
        <v>10</v>
      </c>
      <c r="AA27" s="6">
        <v>1.9753067129629629E-2</v>
      </c>
      <c r="AB27">
        <v>513769545387</v>
      </c>
      <c r="AC27">
        <v>15344472</v>
      </c>
      <c r="AD27" t="s">
        <v>4</v>
      </c>
      <c r="AE27" s="6">
        <v>4.5987268518518512E-4</v>
      </c>
      <c r="AF27">
        <v>15344472</v>
      </c>
      <c r="AG27">
        <v>65580</v>
      </c>
      <c r="AH27" t="s">
        <v>11</v>
      </c>
      <c r="AI27" s="2">
        <v>0</v>
      </c>
      <c r="AJ27">
        <v>0</v>
      </c>
      <c r="AK27">
        <v>0</v>
      </c>
      <c r="AL27" t="s">
        <v>12</v>
      </c>
      <c r="AM27" s="6">
        <v>4.9151423611111113E-2</v>
      </c>
      <c r="AN27">
        <v>513774660627</v>
      </c>
      <c r="AO27">
        <v>112146456376</v>
      </c>
      <c r="AP27" t="s">
        <v>13</v>
      </c>
      <c r="AQ27" s="6">
        <v>1.4766886574074073E-2</v>
      </c>
      <c r="AR27">
        <v>112146456376</v>
      </c>
      <c r="AS27">
        <v>12062561</v>
      </c>
      <c r="AT27" t="s">
        <v>14</v>
      </c>
      <c r="AU27" s="6">
        <v>2.9340277777777779E-4</v>
      </c>
      <c r="AV27">
        <v>150170</v>
      </c>
      <c r="AW27">
        <v>17802</v>
      </c>
      <c r="AX27" t="s">
        <v>31</v>
      </c>
      <c r="AY27" s="6">
        <v>3.3493865740740741E-3</v>
      </c>
      <c r="AZ27">
        <v>4984080</v>
      </c>
      <c r="BA27">
        <v>4984080</v>
      </c>
      <c r="BB27" t="s">
        <v>32</v>
      </c>
      <c r="BC27" s="2">
        <v>0</v>
      </c>
      <c r="BD27">
        <v>0</v>
      </c>
      <c r="BE27">
        <v>0</v>
      </c>
      <c r="BF27" t="s">
        <v>5</v>
      </c>
      <c r="BG27" s="2">
        <v>0</v>
      </c>
      <c r="BH27">
        <v>942667456339</v>
      </c>
      <c r="BI27">
        <v>625936566345</v>
      </c>
      <c r="BJ27" t="s">
        <v>6</v>
      </c>
      <c r="BK27" s="2">
        <v>0</v>
      </c>
      <c r="BL27">
        <v>73516389304</v>
      </c>
      <c r="BM27">
        <v>0</v>
      </c>
      <c r="BN27" t="s">
        <v>7</v>
      </c>
      <c r="BO27" s="2">
        <v>0</v>
      </c>
      <c r="BP27">
        <v>401944291784</v>
      </c>
      <c r="BQ27">
        <v>11909913</v>
      </c>
    </row>
    <row r="28" spans="1:69" x14ac:dyDescent="0.3">
      <c r="A28" t="s">
        <v>0</v>
      </c>
      <c r="B28">
        <v>5</v>
      </c>
      <c r="C28" t="s">
        <v>30</v>
      </c>
      <c r="D28">
        <v>10</v>
      </c>
      <c r="E28">
        <v>524288</v>
      </c>
      <c r="F28">
        <v>1</v>
      </c>
      <c r="G28">
        <v>64</v>
      </c>
      <c r="H28" s="7">
        <f t="shared" si="7"/>
        <v>26.782709631839793</v>
      </c>
      <c r="I28" s="7">
        <f t="shared" si="8"/>
        <v>1.4671306814161542</v>
      </c>
      <c r="J28" s="7">
        <f t="shared" si="9"/>
        <v>0.96397202622847167</v>
      </c>
      <c r="L28" s="5">
        <f t="shared" si="6"/>
        <v>19126529796</v>
      </c>
      <c r="M28" s="6">
        <v>0.18484006944444445</v>
      </c>
      <c r="N28" s="1">
        <v>1.0398298611111112E-2</v>
      </c>
      <c r="P28" s="5">
        <v>1326719323167</v>
      </c>
      <c r="Q28">
        <v>534212624022</v>
      </c>
      <c r="R28" t="s">
        <v>8</v>
      </c>
      <c r="S28" s="6">
        <v>0.11797833333333334</v>
      </c>
      <c r="T28">
        <v>278416996315</v>
      </c>
      <c r="U28">
        <v>513769545387</v>
      </c>
      <c r="V28" t="s">
        <v>9</v>
      </c>
      <c r="W28" s="2">
        <v>0</v>
      </c>
      <c r="X28">
        <v>0</v>
      </c>
      <c r="Y28">
        <v>0</v>
      </c>
      <c r="Z28" t="s">
        <v>10</v>
      </c>
      <c r="AA28" s="6">
        <v>2.2556990740740742E-2</v>
      </c>
      <c r="AB28">
        <v>513769545387</v>
      </c>
      <c r="AC28">
        <v>981933186</v>
      </c>
      <c r="AD28" t="s">
        <v>4</v>
      </c>
      <c r="AE28" s="6">
        <v>1.4229166666666668E-4</v>
      </c>
      <c r="AF28">
        <v>981933186</v>
      </c>
      <c r="AG28">
        <v>4196301</v>
      </c>
      <c r="AH28" t="s">
        <v>11</v>
      </c>
      <c r="AI28" s="2">
        <v>0</v>
      </c>
      <c r="AJ28">
        <v>0</v>
      </c>
      <c r="AK28">
        <v>0</v>
      </c>
      <c r="AL28" t="s">
        <v>12</v>
      </c>
      <c r="AM28" s="6">
        <v>3.5900613425925924E-2</v>
      </c>
      <c r="AN28">
        <v>514096856865</v>
      </c>
      <c r="AO28">
        <v>19126529796</v>
      </c>
      <c r="AP28" t="s">
        <v>13</v>
      </c>
      <c r="AQ28" s="6">
        <v>4.3712962962962967E-3</v>
      </c>
      <c r="AR28">
        <v>19126529796</v>
      </c>
      <c r="AS28">
        <v>3090075</v>
      </c>
      <c r="AT28" t="s">
        <v>14</v>
      </c>
      <c r="AU28" s="6">
        <v>7.5636574074074077E-5</v>
      </c>
      <c r="AV28">
        <v>150140</v>
      </c>
      <c r="AW28">
        <v>17799</v>
      </c>
      <c r="AX28" t="s">
        <v>31</v>
      </c>
      <c r="AY28" s="6">
        <v>3.8149074074074075E-3</v>
      </c>
      <c r="AZ28">
        <v>327311478</v>
      </c>
      <c r="BA28">
        <v>327311478</v>
      </c>
      <c r="BB28" t="s">
        <v>32</v>
      </c>
      <c r="BC28" s="2">
        <v>0</v>
      </c>
      <c r="BD28">
        <v>0</v>
      </c>
      <c r="BE28">
        <v>0</v>
      </c>
      <c r="BF28" t="s">
        <v>5</v>
      </c>
      <c r="BG28" s="2">
        <v>0</v>
      </c>
      <c r="BH28">
        <v>900594331249</v>
      </c>
      <c r="BI28">
        <v>534209686568</v>
      </c>
      <c r="BJ28" t="s">
        <v>6</v>
      </c>
      <c r="BK28" s="2">
        <v>0</v>
      </c>
      <c r="BL28">
        <v>91852084871</v>
      </c>
      <c r="BM28">
        <v>0</v>
      </c>
      <c r="BN28" t="s">
        <v>7</v>
      </c>
      <c r="BO28" s="2">
        <v>0</v>
      </c>
      <c r="BP28">
        <v>334272907047</v>
      </c>
      <c r="BQ28">
        <v>2937454</v>
      </c>
    </row>
    <row r="29" spans="1:69" x14ac:dyDescent="0.3">
      <c r="A29" t="s">
        <v>0</v>
      </c>
      <c r="B29">
        <v>5</v>
      </c>
      <c r="C29" t="s">
        <v>30</v>
      </c>
      <c r="D29">
        <v>10</v>
      </c>
      <c r="E29">
        <v>524288</v>
      </c>
      <c r="F29">
        <v>64</v>
      </c>
      <c r="G29">
        <v>1</v>
      </c>
      <c r="H29" s="7">
        <f t="shared" si="7"/>
        <v>112.64134677059641</v>
      </c>
      <c r="I29" s="7">
        <f t="shared" si="8"/>
        <v>1.39859813934859</v>
      </c>
      <c r="J29" s="7">
        <f t="shared" si="9"/>
        <v>0.8787802838739005</v>
      </c>
      <c r="L29" s="5">
        <f t="shared" si="6"/>
        <v>4547711018</v>
      </c>
      <c r="M29" s="6">
        <v>0.19389739583333332</v>
      </c>
      <c r="N29" s="1">
        <v>1.1406342592592593E-2</v>
      </c>
      <c r="P29" s="5">
        <v>1340475491783</v>
      </c>
      <c r="Q29">
        <v>533638028781</v>
      </c>
      <c r="R29" t="s">
        <v>8</v>
      </c>
      <c r="S29" s="6">
        <v>0.12319030092592592</v>
      </c>
      <c r="T29">
        <v>278416996315</v>
      </c>
      <c r="U29">
        <v>528100539045</v>
      </c>
      <c r="V29" t="s">
        <v>9</v>
      </c>
      <c r="W29" s="1">
        <v>0</v>
      </c>
      <c r="X29">
        <v>0</v>
      </c>
      <c r="Y29">
        <v>0</v>
      </c>
      <c r="Z29" t="s">
        <v>10</v>
      </c>
      <c r="AA29" s="6">
        <v>2.7754756944444445E-2</v>
      </c>
      <c r="AB29">
        <v>528100539045</v>
      </c>
      <c r="AC29">
        <v>659432280</v>
      </c>
      <c r="AD29" t="s">
        <v>4</v>
      </c>
      <c r="AE29" s="6">
        <v>1.7057870370370369E-4</v>
      </c>
      <c r="AF29">
        <v>659432280</v>
      </c>
      <c r="AG29">
        <v>4194348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3.7447083333333332E-2</v>
      </c>
      <c r="AN29">
        <v>528427698189</v>
      </c>
      <c r="AO29">
        <v>4547711018</v>
      </c>
      <c r="AP29" t="s">
        <v>13</v>
      </c>
      <c r="AQ29" s="6">
        <v>1.7222453703703703E-3</v>
      </c>
      <c r="AR29">
        <v>4547711018</v>
      </c>
      <c r="AS29">
        <v>3169495</v>
      </c>
      <c r="AT29" t="s">
        <v>14</v>
      </c>
      <c r="AU29" s="6">
        <v>1.4322916666666667E-4</v>
      </c>
      <c r="AV29">
        <v>150140</v>
      </c>
      <c r="AW29">
        <v>17799</v>
      </c>
      <c r="AX29" t="s">
        <v>31</v>
      </c>
      <c r="AY29" s="6">
        <v>3.4692013888888884E-3</v>
      </c>
      <c r="AZ29">
        <v>322964796</v>
      </c>
      <c r="BA29">
        <v>322964796</v>
      </c>
      <c r="BB29" t="s">
        <v>32</v>
      </c>
      <c r="BC29" s="2">
        <v>0</v>
      </c>
      <c r="BD29">
        <v>0</v>
      </c>
      <c r="BE29">
        <v>0</v>
      </c>
      <c r="BF29" t="s">
        <v>5</v>
      </c>
      <c r="BG29" s="2">
        <v>0</v>
      </c>
      <c r="BH29">
        <v>957306776310</v>
      </c>
      <c r="BI29">
        <v>533635011907</v>
      </c>
      <c r="BJ29" t="s">
        <v>6</v>
      </c>
      <c r="BK29" s="2">
        <v>0</v>
      </c>
      <c r="BL29">
        <v>60269938570</v>
      </c>
      <c r="BM29">
        <v>0</v>
      </c>
      <c r="BN29" t="s">
        <v>7</v>
      </c>
      <c r="BO29" s="2">
        <v>0</v>
      </c>
      <c r="BP29">
        <v>322898776903</v>
      </c>
      <c r="BQ29">
        <v>3016874</v>
      </c>
    </row>
    <row r="30" spans="1:69" x14ac:dyDescent="0.3">
      <c r="A30" t="s">
        <v>0</v>
      </c>
      <c r="B30">
        <v>5</v>
      </c>
      <c r="C30" t="s">
        <v>30</v>
      </c>
      <c r="D30">
        <v>10</v>
      </c>
      <c r="E30">
        <v>524288</v>
      </c>
      <c r="F30">
        <v>8</v>
      </c>
      <c r="G30">
        <v>8</v>
      </c>
      <c r="H30" s="7">
        <f t="shared" si="7"/>
        <v>49.331827683242366</v>
      </c>
      <c r="I30" s="7">
        <f t="shared" si="8"/>
        <v>1.4868588483365321</v>
      </c>
      <c r="J30" s="7">
        <f t="shared" si="9"/>
        <v>1.2510689872357146</v>
      </c>
      <c r="L30" s="5">
        <f>AR30</f>
        <v>10383971522</v>
      </c>
      <c r="M30" s="6">
        <v>0.1823875462962963</v>
      </c>
      <c r="N30" s="1">
        <v>8.0120833333333329E-3</v>
      </c>
      <c r="P30" s="5">
        <v>1346343424791</v>
      </c>
      <c r="Q30">
        <v>539505883615</v>
      </c>
      <c r="R30" t="s">
        <v>8</v>
      </c>
      <c r="S30" s="6">
        <v>0.11453668981481481</v>
      </c>
      <c r="T30">
        <v>278416996315</v>
      </c>
      <c r="U30">
        <v>528100539045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2.4636296296296295E-2</v>
      </c>
      <c r="AB30">
        <v>528100539045</v>
      </c>
      <c r="AC30">
        <v>695265714</v>
      </c>
      <c r="AD30" t="s">
        <v>4</v>
      </c>
      <c r="AE30" s="6">
        <v>6.4664351851851856E-5</v>
      </c>
      <c r="AF30">
        <v>695265714</v>
      </c>
      <c r="AG30">
        <v>4194565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3.7386469907407412E-2</v>
      </c>
      <c r="AN30">
        <v>528427715115</v>
      </c>
      <c r="AO30">
        <v>10383971522</v>
      </c>
      <c r="AP30" t="s">
        <v>13</v>
      </c>
      <c r="AQ30" s="6">
        <v>2.3639120370370372E-3</v>
      </c>
      <c r="AR30">
        <v>10383971522</v>
      </c>
      <c r="AS30">
        <v>3108030</v>
      </c>
      <c r="AT30" t="s">
        <v>14</v>
      </c>
      <c r="AU30" s="6">
        <v>6.9780092592592596E-5</v>
      </c>
      <c r="AV30">
        <v>150140</v>
      </c>
      <c r="AW30">
        <v>17799</v>
      </c>
      <c r="AX30" t="s">
        <v>31</v>
      </c>
      <c r="AY30" s="6">
        <v>3.3297453703703701E-3</v>
      </c>
      <c r="AZ30">
        <v>318786940</v>
      </c>
      <c r="BA30">
        <v>318786940</v>
      </c>
      <c r="BB30" t="s">
        <v>32</v>
      </c>
      <c r="BC30" s="2">
        <v>0</v>
      </c>
      <c r="BD30">
        <v>0</v>
      </c>
      <c r="BE30">
        <v>0</v>
      </c>
      <c r="BF30" t="s">
        <v>5</v>
      </c>
      <c r="BG30" s="2">
        <v>0</v>
      </c>
      <c r="BH30">
        <v>1017877825588</v>
      </c>
      <c r="BI30">
        <v>539502928206</v>
      </c>
      <c r="BJ30" t="s">
        <v>6</v>
      </c>
      <c r="BK30" s="2">
        <v>0</v>
      </c>
      <c r="BL30">
        <v>17665468185</v>
      </c>
      <c r="BM30">
        <v>0</v>
      </c>
      <c r="BN30" t="s">
        <v>7</v>
      </c>
      <c r="BO30" s="2">
        <v>0</v>
      </c>
      <c r="BP30">
        <v>310800131018</v>
      </c>
      <c r="BQ30">
        <v>2955409</v>
      </c>
    </row>
    <row r="33" spans="1:6" x14ac:dyDescent="0.3">
      <c r="B33" s="6"/>
      <c r="C33" s="6"/>
      <c r="D33" s="6"/>
      <c r="E33" s="6"/>
      <c r="F33" s="6"/>
    </row>
    <row r="34" spans="1:6" x14ac:dyDescent="0.3">
      <c r="B34" s="6"/>
      <c r="C34" s="6"/>
      <c r="D34" s="6"/>
      <c r="E34" s="6"/>
      <c r="F34" s="6"/>
    </row>
    <row r="35" spans="1:6" x14ac:dyDescent="0.3">
      <c r="B35" s="6"/>
      <c r="C35" s="6"/>
      <c r="D35" s="6"/>
      <c r="E35" s="6"/>
      <c r="F35" s="6"/>
    </row>
    <row r="36" spans="1:6" x14ac:dyDescent="0.3">
      <c r="B36" s="6"/>
      <c r="C36" s="2"/>
      <c r="D36" s="2"/>
      <c r="E36" s="2"/>
      <c r="F36" s="6"/>
    </row>
    <row r="38" spans="1:6" ht="43.2" x14ac:dyDescent="0.3">
      <c r="B38" s="25" t="s">
        <v>110</v>
      </c>
      <c r="C38" s="25" t="s">
        <v>109</v>
      </c>
      <c r="D38" t="s">
        <v>99</v>
      </c>
      <c r="E38" t="s">
        <v>103</v>
      </c>
    </row>
    <row r="39" spans="1:6" x14ac:dyDescent="0.3">
      <c r="A39" t="s">
        <v>104</v>
      </c>
      <c r="B39" s="6">
        <v>0.12319030092592592</v>
      </c>
      <c r="C39" s="6">
        <v>0.11797833333333334</v>
      </c>
      <c r="D39" s="6">
        <v>0.11673600694444446</v>
      </c>
      <c r="E39" s="6">
        <v>0.19238004629629632</v>
      </c>
    </row>
    <row r="40" spans="1:6" x14ac:dyDescent="0.3">
      <c r="A40" t="s">
        <v>105</v>
      </c>
      <c r="B40" s="6">
        <v>2.7754756944444445E-2</v>
      </c>
      <c r="C40" s="6">
        <v>2.2556990740740742E-2</v>
      </c>
      <c r="D40" s="6">
        <v>1.9753067129629629E-2</v>
      </c>
      <c r="E40" s="2">
        <v>0</v>
      </c>
    </row>
    <row r="41" spans="1:6" x14ac:dyDescent="0.3">
      <c r="A41" t="s">
        <v>106</v>
      </c>
      <c r="B41" s="6">
        <v>3.645833333333333E-3</v>
      </c>
      <c r="C41" s="6">
        <v>3.9583333333333337E-3</v>
      </c>
      <c r="D41" s="6">
        <v>3.8078703703703707E-3</v>
      </c>
      <c r="E41" s="2">
        <v>0</v>
      </c>
    </row>
    <row r="42" spans="1:6" x14ac:dyDescent="0.3">
      <c r="A42" t="s">
        <v>107</v>
      </c>
      <c r="B42" s="6">
        <v>3.7447083333333332E-2</v>
      </c>
      <c r="C42" s="6">
        <v>3.5900613425925924E-2</v>
      </c>
      <c r="D42" s="6">
        <v>4.9151423611111113E-2</v>
      </c>
      <c r="E42" s="2">
        <v>0</v>
      </c>
    </row>
    <row r="43" spans="1:6" x14ac:dyDescent="0.3">
      <c r="A43" t="s">
        <v>108</v>
      </c>
      <c r="B43" s="6">
        <v>1.7222453703703703E-3</v>
      </c>
      <c r="C43" s="6">
        <v>4.3712962962962967E-3</v>
      </c>
      <c r="D43" s="6">
        <v>1.4766886574074073E-2</v>
      </c>
      <c r="E43" s="6">
        <v>7.8691562499999992E-2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RAW+PattMatch</vt:lpstr>
      <vt:lpstr>Tradeoff</vt:lpstr>
      <vt:lpstr>DataRedTradeoff</vt:lpstr>
      <vt:lpstr>LatencyTradeoff</vt:lpstr>
      <vt:lpstr>A5-A3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2016-07-22T15:43:39Z</dcterms:modified>
</cp:coreProperties>
</file>