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aniel\OneDrive - danielmaangi.com\Desktop\Personal Projects\kcm_dashboard\kcm_app\metadata\krcs_hiv\"/>
    </mc:Choice>
  </mc:AlternateContent>
  <xr:revisionPtr revIDLastSave="0" documentId="13_ncr:1_{B23010F2-E2B1-4746-A19B-2AB0763885B9}" xr6:coauthVersionLast="47" xr6:coauthVersionMax="47" xr10:uidLastSave="{00000000-0000-0000-0000-000000000000}"/>
  <bookViews>
    <workbookView xWindow="-38510" yWindow="-3630" windowWidth="38620" windowHeight="21100" xr2:uid="{5015CFCC-62DD-42DE-B40C-6D306761CF00}"/>
  </bookViews>
  <sheets>
    <sheet name="Coverage1" sheetId="3" r:id="rId1"/>
    <sheet name="Coverage" sheetId="1" r:id="rId2"/>
    <sheet name="Outcomes" sheetId="2" r:id="rId3"/>
    <sheet name="Sheet1"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4" l="1"/>
  <c r="N58" i="3"/>
  <c r="K58" i="3"/>
  <c r="I58" i="3"/>
  <c r="C58" i="3"/>
  <c r="D58" i="3" s="1"/>
  <c r="N57" i="3"/>
  <c r="K57" i="3"/>
  <c r="I57" i="3"/>
  <c r="H57" i="3"/>
  <c r="F57" i="3"/>
  <c r="G57" i="3" s="1"/>
  <c r="P57" i="3" s="1"/>
  <c r="C57" i="3"/>
  <c r="D57" i="3" s="1"/>
  <c r="N56" i="3"/>
  <c r="K56" i="3"/>
  <c r="I56" i="3"/>
  <c r="H56" i="3"/>
  <c r="C56" i="3"/>
  <c r="F56" i="3" s="1"/>
  <c r="N55" i="3"/>
  <c r="K55" i="3"/>
  <c r="I55" i="3"/>
  <c r="C55" i="3"/>
  <c r="H55" i="3" s="1"/>
  <c r="N54" i="3"/>
  <c r="K54" i="3"/>
  <c r="I54" i="3"/>
  <c r="C54" i="3"/>
  <c r="D54" i="3" s="1"/>
  <c r="N53" i="3"/>
  <c r="K53" i="3"/>
  <c r="I53" i="3"/>
  <c r="H53" i="3"/>
  <c r="F53" i="3"/>
  <c r="G53" i="3" s="1"/>
  <c r="P53" i="3" s="1"/>
  <c r="C53" i="3"/>
  <c r="D53" i="3" s="1"/>
  <c r="N52" i="3"/>
  <c r="K52" i="3"/>
  <c r="I52" i="3"/>
  <c r="H52" i="3"/>
  <c r="C52" i="3"/>
  <c r="F52" i="3" s="1"/>
  <c r="N51" i="3"/>
  <c r="K51" i="3"/>
  <c r="I51" i="3"/>
  <c r="C51" i="3"/>
  <c r="H51" i="3" s="1"/>
  <c r="N50" i="3"/>
  <c r="K50" i="3"/>
  <c r="I50" i="3"/>
  <c r="C50" i="3"/>
  <c r="D50" i="3" s="1"/>
  <c r="N49" i="3"/>
  <c r="K49" i="3"/>
  <c r="I49" i="3"/>
  <c r="H49" i="3"/>
  <c r="F49" i="3"/>
  <c r="G49" i="3" s="1"/>
  <c r="P49" i="3" s="1"/>
  <c r="C49" i="3"/>
  <c r="D49" i="3" s="1"/>
  <c r="N48" i="3"/>
  <c r="K48" i="3"/>
  <c r="I48" i="3"/>
  <c r="H48" i="3"/>
  <c r="C48" i="3"/>
  <c r="F48" i="3" s="1"/>
  <c r="N47" i="3"/>
  <c r="K47" i="3"/>
  <c r="I47" i="3"/>
  <c r="C47" i="3"/>
  <c r="H47" i="3" s="1"/>
  <c r="N46" i="3"/>
  <c r="K46" i="3"/>
  <c r="I46" i="3"/>
  <c r="C46" i="3"/>
  <c r="D46" i="3" s="1"/>
  <c r="N45" i="3"/>
  <c r="K45" i="3"/>
  <c r="I45" i="3"/>
  <c r="H45" i="3"/>
  <c r="F45" i="3"/>
  <c r="G45" i="3" s="1"/>
  <c r="P45" i="3" s="1"/>
  <c r="C45" i="3"/>
  <c r="D45" i="3" s="1"/>
  <c r="N44" i="3"/>
  <c r="K44" i="3"/>
  <c r="I44" i="3"/>
  <c r="H44" i="3"/>
  <c r="C44" i="3"/>
  <c r="F44" i="3" s="1"/>
  <c r="N43" i="3"/>
  <c r="K43" i="3"/>
  <c r="I43" i="3"/>
  <c r="C43" i="3"/>
  <c r="H43" i="3" s="1"/>
  <c r="N42" i="3"/>
  <c r="K42" i="3"/>
  <c r="I42" i="3"/>
  <c r="C42" i="3"/>
  <c r="D42" i="3" s="1"/>
  <c r="N41" i="3"/>
  <c r="K41" i="3"/>
  <c r="I41" i="3"/>
  <c r="H41" i="3"/>
  <c r="F41" i="3"/>
  <c r="G41" i="3" s="1"/>
  <c r="P41" i="3" s="1"/>
  <c r="C41" i="3"/>
  <c r="D41" i="3" s="1"/>
  <c r="N40" i="3"/>
  <c r="K40" i="3"/>
  <c r="I40" i="3"/>
  <c r="C40" i="3"/>
  <c r="F40" i="3" s="1"/>
  <c r="F3" i="3"/>
  <c r="F4" i="3"/>
  <c r="F5" i="3"/>
  <c r="F6" i="3"/>
  <c r="F7" i="3"/>
  <c r="F8" i="3"/>
  <c r="F9" i="3"/>
  <c r="F10" i="3"/>
  <c r="F11" i="3"/>
  <c r="F12" i="3"/>
  <c r="F13" i="3"/>
  <c r="F14" i="3"/>
  <c r="F15" i="3"/>
  <c r="F16" i="3"/>
  <c r="F17" i="3"/>
  <c r="F18" i="3"/>
  <c r="F19" i="3"/>
  <c r="F20" i="3"/>
  <c r="F22" i="3"/>
  <c r="F23" i="3"/>
  <c r="F24" i="3"/>
  <c r="G24" i="3" s="1"/>
  <c r="P24" i="3" s="1"/>
  <c r="F25" i="3"/>
  <c r="F26" i="3"/>
  <c r="F27" i="3"/>
  <c r="F28" i="3"/>
  <c r="F29" i="3"/>
  <c r="F30" i="3"/>
  <c r="F31" i="3"/>
  <c r="F32" i="3"/>
  <c r="G32" i="3" s="1"/>
  <c r="P32" i="3" s="1"/>
  <c r="F33" i="3"/>
  <c r="F34" i="3"/>
  <c r="F35" i="3"/>
  <c r="F36" i="3"/>
  <c r="F37" i="3"/>
  <c r="F38" i="3"/>
  <c r="F39" i="3"/>
  <c r="N39" i="3"/>
  <c r="K39" i="3"/>
  <c r="I39" i="3"/>
  <c r="H39" i="3"/>
  <c r="O39" i="3"/>
  <c r="C39" i="3"/>
  <c r="D39" i="3" s="1"/>
  <c r="N38" i="3"/>
  <c r="K38" i="3"/>
  <c r="I38" i="3"/>
  <c r="C38" i="3"/>
  <c r="N37" i="3"/>
  <c r="K37" i="3"/>
  <c r="I37" i="3"/>
  <c r="C37" i="3"/>
  <c r="H37" i="3" s="1"/>
  <c r="N36" i="3"/>
  <c r="K36" i="3"/>
  <c r="I36" i="3"/>
  <c r="G36" i="3"/>
  <c r="P36" i="3" s="1"/>
  <c r="C36" i="3"/>
  <c r="H36" i="3" s="1"/>
  <c r="N35" i="3"/>
  <c r="K35" i="3"/>
  <c r="I35" i="3"/>
  <c r="H35" i="3"/>
  <c r="O35" i="3"/>
  <c r="C35" i="3"/>
  <c r="D35" i="3" s="1"/>
  <c r="N34" i="3"/>
  <c r="K34" i="3"/>
  <c r="I34" i="3"/>
  <c r="H34" i="3"/>
  <c r="C34" i="3"/>
  <c r="N33" i="3"/>
  <c r="K33" i="3"/>
  <c r="I33" i="3"/>
  <c r="C33" i="3"/>
  <c r="H33" i="3" s="1"/>
  <c r="N32" i="3"/>
  <c r="K32" i="3"/>
  <c r="I32" i="3"/>
  <c r="C32" i="3"/>
  <c r="H32" i="3" s="1"/>
  <c r="N31" i="3"/>
  <c r="K31" i="3"/>
  <c r="I31" i="3"/>
  <c r="H31" i="3"/>
  <c r="O31" i="3"/>
  <c r="C31" i="3"/>
  <c r="D31" i="3" s="1"/>
  <c r="N30" i="3"/>
  <c r="K30" i="3"/>
  <c r="I30" i="3"/>
  <c r="H30" i="3"/>
  <c r="C30" i="3"/>
  <c r="N29" i="3"/>
  <c r="K29" i="3"/>
  <c r="I29" i="3"/>
  <c r="C29" i="3"/>
  <c r="H29" i="3" s="1"/>
  <c r="N28" i="3"/>
  <c r="K28" i="3"/>
  <c r="I28" i="3"/>
  <c r="G28" i="3"/>
  <c r="P28" i="3" s="1"/>
  <c r="C28" i="3"/>
  <c r="H28" i="3" s="1"/>
  <c r="N27" i="3"/>
  <c r="K27" i="3"/>
  <c r="I27" i="3"/>
  <c r="H27" i="3"/>
  <c r="O27" i="3"/>
  <c r="C27" i="3"/>
  <c r="D27" i="3" s="1"/>
  <c r="N26" i="3"/>
  <c r="K26" i="3"/>
  <c r="I26" i="3"/>
  <c r="H26" i="3"/>
  <c r="C26" i="3"/>
  <c r="N25" i="3"/>
  <c r="K25" i="3"/>
  <c r="I25" i="3"/>
  <c r="C25" i="3"/>
  <c r="H25" i="3" s="1"/>
  <c r="N24" i="3"/>
  <c r="K24" i="3"/>
  <c r="I24" i="3"/>
  <c r="C24" i="3"/>
  <c r="H24" i="3" s="1"/>
  <c r="N23" i="3"/>
  <c r="K23" i="3"/>
  <c r="I23" i="3"/>
  <c r="H23" i="3"/>
  <c r="O23" i="3"/>
  <c r="C23" i="3"/>
  <c r="D23" i="3" s="1"/>
  <c r="N22" i="3"/>
  <c r="K22" i="3"/>
  <c r="I22" i="3"/>
  <c r="H22" i="3"/>
  <c r="C22" i="3"/>
  <c r="N21" i="3"/>
  <c r="K21" i="3"/>
  <c r="I21" i="3"/>
  <c r="C21" i="3"/>
  <c r="H21" i="3" s="1"/>
  <c r="I3" i="3"/>
  <c r="K3" i="3"/>
  <c r="I4" i="3"/>
  <c r="K4" i="3"/>
  <c r="I5" i="3"/>
  <c r="K5" i="3"/>
  <c r="I6" i="3"/>
  <c r="K6" i="3"/>
  <c r="I7" i="3"/>
  <c r="K7" i="3"/>
  <c r="I8" i="3"/>
  <c r="K8" i="3"/>
  <c r="I9" i="3"/>
  <c r="K9" i="3"/>
  <c r="I10" i="3"/>
  <c r="K10" i="3"/>
  <c r="I11" i="3"/>
  <c r="K11" i="3"/>
  <c r="I12" i="3"/>
  <c r="K12" i="3"/>
  <c r="I13" i="3"/>
  <c r="K13" i="3"/>
  <c r="I14" i="3"/>
  <c r="K14" i="3"/>
  <c r="I15" i="3"/>
  <c r="K15" i="3"/>
  <c r="I16" i="3"/>
  <c r="K16" i="3"/>
  <c r="I17" i="3"/>
  <c r="K17" i="3"/>
  <c r="I18" i="3"/>
  <c r="K18" i="3"/>
  <c r="I19" i="3"/>
  <c r="K19" i="3"/>
  <c r="I20" i="3"/>
  <c r="K20" i="3"/>
  <c r="K2" i="3"/>
  <c r="I2" i="3"/>
  <c r="D10" i="3"/>
  <c r="D18" i="3"/>
  <c r="H13" i="3"/>
  <c r="G5" i="3"/>
  <c r="P5" i="3" s="1"/>
  <c r="G6" i="3"/>
  <c r="P6" i="3" s="1"/>
  <c r="C3" i="3"/>
  <c r="H3" i="3" s="1"/>
  <c r="C4" i="3"/>
  <c r="H4" i="3" s="1"/>
  <c r="C5" i="3"/>
  <c r="D5" i="3" s="1"/>
  <c r="C6" i="3"/>
  <c r="D6" i="3" s="1"/>
  <c r="C7" i="3"/>
  <c r="H7" i="3" s="1"/>
  <c r="C8" i="3"/>
  <c r="C9" i="3"/>
  <c r="G9" i="3" s="1"/>
  <c r="C10" i="3"/>
  <c r="C11" i="3"/>
  <c r="H11" i="3" s="1"/>
  <c r="C12" i="3"/>
  <c r="H12" i="3" s="1"/>
  <c r="C13" i="3"/>
  <c r="D13" i="3" s="1"/>
  <c r="C14" i="3"/>
  <c r="D14" i="3" s="1"/>
  <c r="C15" i="3"/>
  <c r="H15" i="3" s="1"/>
  <c r="C16" i="3"/>
  <c r="C17" i="3"/>
  <c r="G17" i="3" s="1"/>
  <c r="C18" i="3"/>
  <c r="C19" i="3"/>
  <c r="G19" i="3" s="1"/>
  <c r="C20" i="3"/>
  <c r="H20" i="3" s="1"/>
  <c r="C2" i="3"/>
  <c r="D2" i="3" s="1"/>
  <c r="N12" i="3"/>
  <c r="N13" i="3"/>
  <c r="N14" i="3"/>
  <c r="N5" i="3"/>
  <c r="N6" i="3"/>
  <c r="N7" i="3"/>
  <c r="K62" i="2"/>
  <c r="C62" i="2"/>
  <c r="F62" i="2" s="1"/>
  <c r="D62" i="2"/>
  <c r="M62" i="2" s="1"/>
  <c r="C63" i="2"/>
  <c r="E63" i="2" s="1"/>
  <c r="D63" i="2"/>
  <c r="M63" i="2" s="1"/>
  <c r="K63" i="2"/>
  <c r="C64" i="2"/>
  <c r="F64" i="2" s="1"/>
  <c r="D64" i="2"/>
  <c r="M64" i="2" s="1"/>
  <c r="K64" i="2"/>
  <c r="C65" i="2"/>
  <c r="E65" i="2" s="1"/>
  <c r="D65" i="2"/>
  <c r="M65" i="2" s="1"/>
  <c r="K65" i="2"/>
  <c r="C66" i="2"/>
  <c r="L66" i="2" s="1"/>
  <c r="D66" i="2"/>
  <c r="M66" i="2" s="1"/>
  <c r="K66" i="2"/>
  <c r="K103" i="1"/>
  <c r="K104" i="1"/>
  <c r="L104" i="1"/>
  <c r="M104" i="1"/>
  <c r="K105" i="1"/>
  <c r="K106" i="1"/>
  <c r="K107" i="1"/>
  <c r="L107" i="1"/>
  <c r="M107" i="1"/>
  <c r="C104" i="1"/>
  <c r="E104" i="1" s="1"/>
  <c r="D104" i="1"/>
  <c r="C105" i="1"/>
  <c r="F105" i="1" s="1"/>
  <c r="D105" i="1"/>
  <c r="M105" i="1" s="1"/>
  <c r="E105" i="1"/>
  <c r="C106" i="1"/>
  <c r="E106" i="1" s="1"/>
  <c r="D106" i="1"/>
  <c r="M106" i="1" s="1"/>
  <c r="C107" i="1"/>
  <c r="D107" i="1"/>
  <c r="E107" i="1"/>
  <c r="F107" i="1"/>
  <c r="H40" i="3" l="1"/>
  <c r="F21" i="3"/>
  <c r="F2" i="3"/>
  <c r="G2" i="3" s="1"/>
  <c r="G56" i="3"/>
  <c r="P56" i="3" s="1"/>
  <c r="O56" i="3"/>
  <c r="G48" i="3"/>
  <c r="P48" i="3" s="1"/>
  <c r="O48" i="3"/>
  <c r="G40" i="3"/>
  <c r="P40" i="3" s="1"/>
  <c r="O40" i="3"/>
  <c r="G52" i="3"/>
  <c r="P52" i="3" s="1"/>
  <c r="O52" i="3"/>
  <c r="G44" i="3"/>
  <c r="P44" i="3" s="1"/>
  <c r="O44" i="3"/>
  <c r="F58" i="3"/>
  <c r="D43" i="3"/>
  <c r="D47" i="3"/>
  <c r="D51" i="3"/>
  <c r="D55" i="3"/>
  <c r="F42" i="3"/>
  <c r="F50" i="3"/>
  <c r="H42" i="3"/>
  <c r="F43" i="3"/>
  <c r="H46" i="3"/>
  <c r="F47" i="3"/>
  <c r="H50" i="3"/>
  <c r="F51" i="3"/>
  <c r="H54" i="3"/>
  <c r="F55" i="3"/>
  <c r="H58" i="3"/>
  <c r="D40" i="3"/>
  <c r="D44" i="3"/>
  <c r="D48" i="3"/>
  <c r="D52" i="3"/>
  <c r="D56" i="3"/>
  <c r="O41" i="3"/>
  <c r="O45" i="3"/>
  <c r="O49" i="3"/>
  <c r="O53" i="3"/>
  <c r="O57" i="3"/>
  <c r="F46" i="3"/>
  <c r="F54" i="3"/>
  <c r="G18" i="3"/>
  <c r="G10" i="3"/>
  <c r="G16" i="3"/>
  <c r="G8" i="3"/>
  <c r="G22" i="3"/>
  <c r="P22" i="3" s="1"/>
  <c r="O22" i="3"/>
  <c r="G26" i="3"/>
  <c r="P26" i="3" s="1"/>
  <c r="O26" i="3"/>
  <c r="G34" i="3"/>
  <c r="P34" i="3" s="1"/>
  <c r="O34" i="3"/>
  <c r="G30" i="3"/>
  <c r="P30" i="3" s="1"/>
  <c r="O30" i="3"/>
  <c r="G38" i="3"/>
  <c r="P38" i="3" s="1"/>
  <c r="O38" i="3"/>
  <c r="O24" i="3"/>
  <c r="O28" i="3"/>
  <c r="O32" i="3"/>
  <c r="O36" i="3"/>
  <c r="H38" i="3"/>
  <c r="G23" i="3"/>
  <c r="P23" i="3" s="1"/>
  <c r="D24" i="3"/>
  <c r="G27" i="3"/>
  <c r="P27" i="3" s="1"/>
  <c r="D28" i="3"/>
  <c r="G31" i="3"/>
  <c r="P31" i="3" s="1"/>
  <c r="D32" i="3"/>
  <c r="G35" i="3"/>
  <c r="P35" i="3" s="1"/>
  <c r="D36" i="3"/>
  <c r="G39" i="3"/>
  <c r="P39" i="3" s="1"/>
  <c r="D21" i="3"/>
  <c r="D25" i="3"/>
  <c r="D29" i="3"/>
  <c r="D33" i="3"/>
  <c r="D37" i="3"/>
  <c r="D22" i="3"/>
  <c r="D26" i="3"/>
  <c r="D30" i="3"/>
  <c r="D34" i="3"/>
  <c r="D38" i="3"/>
  <c r="G11" i="3"/>
  <c r="H19" i="3"/>
  <c r="D20" i="3"/>
  <c r="D12" i="3"/>
  <c r="D4" i="3"/>
  <c r="G7" i="3"/>
  <c r="P7" i="3" s="1"/>
  <c r="H14" i="3"/>
  <c r="D19" i="3"/>
  <c r="D11" i="3"/>
  <c r="D3" i="3"/>
  <c r="D17" i="3"/>
  <c r="D9" i="3"/>
  <c r="G3" i="3"/>
  <c r="H6" i="3"/>
  <c r="D16" i="3"/>
  <c r="D8" i="3"/>
  <c r="G15" i="3"/>
  <c r="H5" i="3"/>
  <c r="D15" i="3"/>
  <c r="D7" i="3"/>
  <c r="G14" i="3"/>
  <c r="P14" i="3" s="1"/>
  <c r="G13" i="3"/>
  <c r="P13" i="3" s="1"/>
  <c r="H2" i="3"/>
  <c r="G20" i="3"/>
  <c r="G12" i="3"/>
  <c r="P12" i="3" s="1"/>
  <c r="G4" i="3"/>
  <c r="H18" i="3"/>
  <c r="H10" i="3"/>
  <c r="H17" i="3"/>
  <c r="H9" i="3"/>
  <c r="H16" i="3"/>
  <c r="H8" i="3"/>
  <c r="O14" i="3"/>
  <c r="O13" i="3"/>
  <c r="O7" i="3"/>
  <c r="O6" i="3"/>
  <c r="O5" i="3"/>
  <c r="E66" i="2"/>
  <c r="F66" i="2"/>
  <c r="L65" i="2"/>
  <c r="F65" i="2"/>
  <c r="E64" i="2"/>
  <c r="E62" i="2"/>
  <c r="L62" i="2"/>
  <c r="L63" i="2"/>
  <c r="L64" i="2"/>
  <c r="F63" i="2"/>
  <c r="L106" i="1"/>
  <c r="L105" i="1"/>
  <c r="F106" i="1"/>
  <c r="F104" i="1"/>
  <c r="G51" i="3" l="1"/>
  <c r="P51" i="3" s="1"/>
  <c r="O51" i="3"/>
  <c r="O55" i="3"/>
  <c r="G55" i="3"/>
  <c r="P55" i="3" s="1"/>
  <c r="O42" i="3"/>
  <c r="G42" i="3"/>
  <c r="P42" i="3" s="1"/>
  <c r="G47" i="3"/>
  <c r="P47" i="3" s="1"/>
  <c r="O47" i="3"/>
  <c r="O50" i="3"/>
  <c r="G50" i="3"/>
  <c r="P50" i="3" s="1"/>
  <c r="G46" i="3"/>
  <c r="P46" i="3" s="1"/>
  <c r="O46" i="3"/>
  <c r="O58" i="3"/>
  <c r="G58" i="3"/>
  <c r="P58" i="3" s="1"/>
  <c r="O54" i="3"/>
  <c r="G54" i="3"/>
  <c r="P54" i="3" s="1"/>
  <c r="G43" i="3"/>
  <c r="P43" i="3" s="1"/>
  <c r="O43" i="3"/>
  <c r="G29" i="3"/>
  <c r="P29" i="3" s="1"/>
  <c r="O29" i="3"/>
  <c r="G25" i="3"/>
  <c r="P25" i="3" s="1"/>
  <c r="O25" i="3"/>
  <c r="G21" i="3"/>
  <c r="P21" i="3" s="1"/>
  <c r="O21" i="3"/>
  <c r="O37" i="3"/>
  <c r="G37" i="3"/>
  <c r="P37" i="3" s="1"/>
  <c r="G33" i="3"/>
  <c r="P33" i="3" s="1"/>
  <c r="O33" i="3"/>
  <c r="O12" i="3"/>
  <c r="C103" i="1"/>
  <c r="D103" i="1"/>
  <c r="M103" i="1" s="1"/>
  <c r="K97" i="1"/>
  <c r="K98" i="1"/>
  <c r="K99" i="1"/>
  <c r="K100" i="1"/>
  <c r="K101" i="1"/>
  <c r="M101" i="1"/>
  <c r="K102" i="1"/>
  <c r="C98" i="1"/>
  <c r="E98" i="1" s="1"/>
  <c r="D98" i="1"/>
  <c r="M98" i="1" s="1"/>
  <c r="C99" i="1"/>
  <c r="E99" i="1" s="1"/>
  <c r="D99" i="1"/>
  <c r="M99" i="1" s="1"/>
  <c r="F99" i="1"/>
  <c r="C100" i="1"/>
  <c r="E100" i="1" s="1"/>
  <c r="D100" i="1"/>
  <c r="M100" i="1" s="1"/>
  <c r="C101" i="1"/>
  <c r="E101" i="1" s="1"/>
  <c r="D101" i="1"/>
  <c r="F101" i="1"/>
  <c r="C102" i="1"/>
  <c r="E102" i="1" s="1"/>
  <c r="D102" i="1"/>
  <c r="M102" i="1" s="1"/>
  <c r="C97" i="1"/>
  <c r="E97" i="1" s="1"/>
  <c r="D97" i="1"/>
  <c r="M97" i="1" s="1"/>
  <c r="K93" i="1"/>
  <c r="K94" i="1"/>
  <c r="K95" i="1"/>
  <c r="K96" i="1"/>
  <c r="C94" i="1"/>
  <c r="F94" i="1" s="1"/>
  <c r="D94" i="1"/>
  <c r="M94" i="1" s="1"/>
  <c r="E94" i="1"/>
  <c r="C95" i="1"/>
  <c r="E95" i="1" s="1"/>
  <c r="D95" i="1"/>
  <c r="M95" i="1" s="1"/>
  <c r="C96" i="1"/>
  <c r="F96" i="1" s="1"/>
  <c r="D96" i="1"/>
  <c r="M96" i="1" s="1"/>
  <c r="C93" i="1"/>
  <c r="E93" i="1" s="1"/>
  <c r="D93" i="1"/>
  <c r="M93" i="1" s="1"/>
  <c r="K88" i="1"/>
  <c r="K89" i="1"/>
  <c r="L89" i="1"/>
  <c r="K90" i="1"/>
  <c r="M90" i="1"/>
  <c r="K91" i="1"/>
  <c r="K92" i="1"/>
  <c r="M92" i="1"/>
  <c r="C89" i="1"/>
  <c r="E89" i="1" s="1"/>
  <c r="D89" i="1"/>
  <c r="M89" i="1" s="1"/>
  <c r="C90" i="1"/>
  <c r="E90" i="1" s="1"/>
  <c r="D90" i="1"/>
  <c r="C91" i="1"/>
  <c r="E91" i="1" s="1"/>
  <c r="D91" i="1"/>
  <c r="M91" i="1" s="1"/>
  <c r="C92" i="1"/>
  <c r="E92" i="1" s="1"/>
  <c r="D92" i="1"/>
  <c r="F92" i="1"/>
  <c r="C88" i="1"/>
  <c r="E88" i="1" s="1"/>
  <c r="D88" i="1"/>
  <c r="M88" i="1" s="1"/>
  <c r="K83" i="1"/>
  <c r="K84" i="1"/>
  <c r="M84" i="1"/>
  <c r="K85" i="1"/>
  <c r="K86" i="1"/>
  <c r="M86" i="1"/>
  <c r="K87" i="1"/>
  <c r="L87" i="1"/>
  <c r="M87" i="1"/>
  <c r="C87" i="1"/>
  <c r="E87" i="1" s="1"/>
  <c r="D87" i="1"/>
  <c r="C84" i="1"/>
  <c r="E84" i="1" s="1"/>
  <c r="D84" i="1"/>
  <c r="C85" i="1"/>
  <c r="E85" i="1" s="1"/>
  <c r="D85" i="1"/>
  <c r="M85" i="1" s="1"/>
  <c r="C86" i="1"/>
  <c r="E86" i="1" s="1"/>
  <c r="D86" i="1"/>
  <c r="C83" i="1"/>
  <c r="F83" i="1" s="1"/>
  <c r="D83" i="1"/>
  <c r="M83" i="1" s="1"/>
  <c r="K80" i="1"/>
  <c r="K81" i="1"/>
  <c r="L81" i="1"/>
  <c r="M81" i="1"/>
  <c r="K82" i="1"/>
  <c r="C81" i="1"/>
  <c r="E81" i="1" s="1"/>
  <c r="D81" i="1"/>
  <c r="C82" i="1"/>
  <c r="F82" i="1" s="1"/>
  <c r="D82" i="1"/>
  <c r="M82" i="1" s="1"/>
  <c r="E82" i="1"/>
  <c r="C80" i="1"/>
  <c r="F80" i="1" s="1"/>
  <c r="D80" i="1"/>
  <c r="M80" i="1" s="1"/>
  <c r="K75" i="1"/>
  <c r="K76" i="1"/>
  <c r="K77" i="1"/>
  <c r="K78" i="1"/>
  <c r="M78" i="1"/>
  <c r="K79" i="1"/>
  <c r="C76" i="1"/>
  <c r="E76" i="1" s="1"/>
  <c r="D76" i="1"/>
  <c r="M76" i="1" s="1"/>
  <c r="C77" i="1"/>
  <c r="E77" i="1" s="1"/>
  <c r="D77" i="1"/>
  <c r="M77" i="1" s="1"/>
  <c r="F77" i="1"/>
  <c r="C78" i="1"/>
  <c r="E78" i="1" s="1"/>
  <c r="D78" i="1"/>
  <c r="C79" i="1"/>
  <c r="E79" i="1" s="1"/>
  <c r="D79" i="1"/>
  <c r="M79" i="1" s="1"/>
  <c r="F79" i="1"/>
  <c r="C75" i="1"/>
  <c r="F75" i="1" s="1"/>
  <c r="D75" i="1"/>
  <c r="M75" i="1" s="1"/>
  <c r="K72" i="1"/>
  <c r="L72" i="1"/>
  <c r="M72" i="1"/>
  <c r="K73" i="1"/>
  <c r="L73" i="1"/>
  <c r="M73" i="1"/>
  <c r="K74" i="1"/>
  <c r="L74" i="1"/>
  <c r="M74" i="1"/>
  <c r="C74" i="1"/>
  <c r="E74" i="1" s="1"/>
  <c r="D74" i="1"/>
  <c r="C73" i="1"/>
  <c r="E73" i="1" s="1"/>
  <c r="D73" i="1"/>
  <c r="C72" i="1"/>
  <c r="F72" i="1" s="1"/>
  <c r="D72" i="1"/>
  <c r="K67" i="1"/>
  <c r="K68" i="1"/>
  <c r="K69" i="1"/>
  <c r="K70" i="1"/>
  <c r="L70" i="1"/>
  <c r="K71" i="1"/>
  <c r="C68" i="1"/>
  <c r="F68" i="1" s="1"/>
  <c r="D68" i="1"/>
  <c r="M68" i="1" s="1"/>
  <c r="C69" i="1"/>
  <c r="E69" i="1" s="1"/>
  <c r="D69" i="1"/>
  <c r="M69" i="1" s="1"/>
  <c r="C70" i="1"/>
  <c r="F70" i="1" s="1"/>
  <c r="D70" i="1"/>
  <c r="M70" i="1" s="1"/>
  <c r="E70" i="1"/>
  <c r="C71" i="1"/>
  <c r="E71" i="1" s="1"/>
  <c r="D71" i="1"/>
  <c r="M71" i="1" s="1"/>
  <c r="C67" i="1"/>
  <c r="F67" i="1" s="1"/>
  <c r="D67" i="1"/>
  <c r="M67" i="1" s="1"/>
  <c r="K62" i="1"/>
  <c r="K63" i="1"/>
  <c r="K64" i="1"/>
  <c r="K65" i="1"/>
  <c r="K66" i="1"/>
  <c r="L66" i="1"/>
  <c r="C66" i="1"/>
  <c r="F66" i="1" s="1"/>
  <c r="D66" i="1"/>
  <c r="M66" i="1" s="1"/>
  <c r="C64" i="1"/>
  <c r="E64" i="1" s="1"/>
  <c r="D64" i="1"/>
  <c r="M64" i="1" s="1"/>
  <c r="C65" i="1"/>
  <c r="E65" i="1" s="1"/>
  <c r="D65" i="1"/>
  <c r="M65" i="1" s="1"/>
  <c r="C3" i="1"/>
  <c r="E3" i="1" s="1"/>
  <c r="D3" i="1"/>
  <c r="M3" i="1" s="1"/>
  <c r="C4" i="1"/>
  <c r="E4" i="1" s="1"/>
  <c r="D4" i="1"/>
  <c r="C5" i="1"/>
  <c r="E5" i="1" s="1"/>
  <c r="D5" i="1"/>
  <c r="C6" i="1"/>
  <c r="E6" i="1" s="1"/>
  <c r="D6" i="1"/>
  <c r="F6" i="1"/>
  <c r="C7" i="1"/>
  <c r="E7" i="1" s="1"/>
  <c r="D7" i="1"/>
  <c r="C8" i="1"/>
  <c r="E8" i="1" s="1"/>
  <c r="D8" i="1"/>
  <c r="M8" i="1" s="1"/>
  <c r="F8" i="1"/>
  <c r="C9" i="1"/>
  <c r="E9" i="1" s="1"/>
  <c r="D9" i="1"/>
  <c r="M9" i="1" s="1"/>
  <c r="C10" i="1"/>
  <c r="E10" i="1" s="1"/>
  <c r="D10" i="1"/>
  <c r="F10" i="1"/>
  <c r="C11" i="1"/>
  <c r="E11" i="1" s="1"/>
  <c r="D11" i="1"/>
  <c r="C12" i="1"/>
  <c r="E12" i="1" s="1"/>
  <c r="D12" i="1"/>
  <c r="F12" i="1"/>
  <c r="C13" i="1"/>
  <c r="E13" i="1" s="1"/>
  <c r="D13" i="1"/>
  <c r="C14" i="1"/>
  <c r="E14" i="1" s="1"/>
  <c r="D14" i="1"/>
  <c r="M14" i="1" s="1"/>
  <c r="C15" i="1"/>
  <c r="E15" i="1" s="1"/>
  <c r="D15" i="1"/>
  <c r="C16" i="1"/>
  <c r="E16" i="1" s="1"/>
  <c r="D16" i="1"/>
  <c r="F16" i="1"/>
  <c r="C17" i="1"/>
  <c r="E17" i="1" s="1"/>
  <c r="D17" i="1"/>
  <c r="C18" i="1"/>
  <c r="E18" i="1" s="1"/>
  <c r="D18" i="1"/>
  <c r="F18" i="1"/>
  <c r="C19" i="1"/>
  <c r="E19" i="1" s="1"/>
  <c r="D19" i="1"/>
  <c r="C20" i="1"/>
  <c r="E20" i="1" s="1"/>
  <c r="D20" i="1"/>
  <c r="M20" i="1" s="1"/>
  <c r="C21" i="1"/>
  <c r="E21" i="1" s="1"/>
  <c r="D21" i="1"/>
  <c r="C22" i="1"/>
  <c r="E22" i="1" s="1"/>
  <c r="D22" i="1"/>
  <c r="F22" i="1"/>
  <c r="C23" i="1"/>
  <c r="E23" i="1" s="1"/>
  <c r="D23" i="1"/>
  <c r="C24" i="1"/>
  <c r="E24" i="1" s="1"/>
  <c r="D24" i="1"/>
  <c r="C25" i="1"/>
  <c r="E25" i="1" s="1"/>
  <c r="D25" i="1"/>
  <c r="M25" i="1" s="1"/>
  <c r="C26" i="1"/>
  <c r="E26" i="1" s="1"/>
  <c r="D26" i="1"/>
  <c r="F26" i="1"/>
  <c r="C27" i="1"/>
  <c r="E27" i="1" s="1"/>
  <c r="D27" i="1"/>
  <c r="C28" i="1"/>
  <c r="E28" i="1" s="1"/>
  <c r="D28" i="1"/>
  <c r="M28" i="1" s="1"/>
  <c r="C29" i="1"/>
  <c r="E29" i="1" s="1"/>
  <c r="D29" i="1"/>
  <c r="C30" i="1"/>
  <c r="E30" i="1" s="1"/>
  <c r="D30" i="1"/>
  <c r="M30" i="1" s="1"/>
  <c r="C31" i="1"/>
  <c r="E31" i="1" s="1"/>
  <c r="D31" i="1"/>
  <c r="C32" i="1"/>
  <c r="E32" i="1" s="1"/>
  <c r="D32" i="1"/>
  <c r="F32" i="1"/>
  <c r="C33" i="1"/>
  <c r="E33" i="1" s="1"/>
  <c r="D33" i="1"/>
  <c r="C34" i="1"/>
  <c r="L34" i="1" s="1"/>
  <c r="D34" i="1"/>
  <c r="C35" i="1"/>
  <c r="E35" i="1" s="1"/>
  <c r="D35" i="1"/>
  <c r="M35" i="1" s="1"/>
  <c r="C36" i="1"/>
  <c r="E36" i="1" s="1"/>
  <c r="D36" i="1"/>
  <c r="M36" i="1" s="1"/>
  <c r="F36" i="1"/>
  <c r="C37" i="1"/>
  <c r="E37" i="1" s="1"/>
  <c r="D37" i="1"/>
  <c r="C38" i="1"/>
  <c r="E38" i="1" s="1"/>
  <c r="D38" i="1"/>
  <c r="F38" i="1"/>
  <c r="C39" i="1"/>
  <c r="E39" i="1" s="1"/>
  <c r="D39" i="1"/>
  <c r="M39" i="1" s="1"/>
  <c r="C40" i="1"/>
  <c r="E40" i="1" s="1"/>
  <c r="D40" i="1"/>
  <c r="M40" i="1" s="1"/>
  <c r="C41" i="1"/>
  <c r="E41" i="1" s="1"/>
  <c r="D41" i="1"/>
  <c r="C42" i="1"/>
  <c r="L42" i="1" s="1"/>
  <c r="D42" i="1"/>
  <c r="F42" i="1"/>
  <c r="C43" i="1"/>
  <c r="E43" i="1" s="1"/>
  <c r="D43" i="1"/>
  <c r="C44" i="1"/>
  <c r="E44" i="1" s="1"/>
  <c r="D44" i="1"/>
  <c r="M44" i="1" s="1"/>
  <c r="F44" i="1"/>
  <c r="C45" i="1"/>
  <c r="E45" i="1" s="1"/>
  <c r="D45" i="1"/>
  <c r="C46" i="1"/>
  <c r="E46" i="1" s="1"/>
  <c r="D46" i="1"/>
  <c r="F46" i="1"/>
  <c r="C47" i="1"/>
  <c r="E47" i="1" s="1"/>
  <c r="D47" i="1"/>
  <c r="M47" i="1" s="1"/>
  <c r="C48" i="1"/>
  <c r="E48" i="1" s="1"/>
  <c r="D48" i="1"/>
  <c r="M48" i="1" s="1"/>
  <c r="C49" i="1"/>
  <c r="E49" i="1" s="1"/>
  <c r="D49" i="1"/>
  <c r="C50" i="1"/>
  <c r="L50" i="1" s="1"/>
  <c r="D50" i="1"/>
  <c r="F50" i="1"/>
  <c r="C51" i="1"/>
  <c r="E51" i="1" s="1"/>
  <c r="D51" i="1"/>
  <c r="C52" i="1"/>
  <c r="E52" i="1" s="1"/>
  <c r="D52" i="1"/>
  <c r="M52" i="1" s="1"/>
  <c r="F52" i="1"/>
  <c r="C53" i="1"/>
  <c r="E53" i="1" s="1"/>
  <c r="D53" i="1"/>
  <c r="C54" i="1"/>
  <c r="E54" i="1" s="1"/>
  <c r="D54" i="1"/>
  <c r="F54" i="1"/>
  <c r="C55" i="1"/>
  <c r="E55" i="1" s="1"/>
  <c r="D55" i="1"/>
  <c r="M55" i="1" s="1"/>
  <c r="C56" i="1"/>
  <c r="E56" i="1" s="1"/>
  <c r="D56" i="1"/>
  <c r="M56" i="1" s="1"/>
  <c r="F56" i="1"/>
  <c r="C57" i="1"/>
  <c r="E57" i="1" s="1"/>
  <c r="D57" i="1"/>
  <c r="C58" i="1"/>
  <c r="L58" i="1" s="1"/>
  <c r="D58" i="1"/>
  <c r="F58" i="1"/>
  <c r="C59" i="1"/>
  <c r="E59" i="1" s="1"/>
  <c r="D59" i="1"/>
  <c r="C60" i="1"/>
  <c r="E60" i="1" s="1"/>
  <c r="D60" i="1"/>
  <c r="M60" i="1" s="1"/>
  <c r="F60" i="1"/>
  <c r="C61" i="1"/>
  <c r="E61" i="1" s="1"/>
  <c r="D61" i="1"/>
  <c r="C62" i="1"/>
  <c r="E62" i="1" s="1"/>
  <c r="D62" i="1"/>
  <c r="M62" i="1" s="1"/>
  <c r="C63" i="1"/>
  <c r="E63" i="1" s="1"/>
  <c r="D63" i="1"/>
  <c r="M63" i="1" s="1"/>
  <c r="F2" i="1"/>
  <c r="D2" i="1"/>
  <c r="C2" i="1"/>
  <c r="E2" i="1" s="1"/>
  <c r="K57" i="2"/>
  <c r="K58" i="2"/>
  <c r="K59" i="2"/>
  <c r="L59" i="2"/>
  <c r="M59" i="2"/>
  <c r="K60" i="2"/>
  <c r="K61" i="2"/>
  <c r="C58" i="2"/>
  <c r="E58" i="2" s="1"/>
  <c r="D58" i="2"/>
  <c r="M58" i="2" s="1"/>
  <c r="C59" i="2"/>
  <c r="E59" i="2" s="1"/>
  <c r="D59" i="2"/>
  <c r="C60" i="2"/>
  <c r="E60" i="2" s="1"/>
  <c r="D60" i="2"/>
  <c r="M60" i="2" s="1"/>
  <c r="C61" i="2"/>
  <c r="E61" i="2" s="1"/>
  <c r="D61" i="2"/>
  <c r="M61" i="2" s="1"/>
  <c r="F61" i="2"/>
  <c r="C57" i="2"/>
  <c r="E57" i="2" s="1"/>
  <c r="D57" i="2"/>
  <c r="M57" i="2" s="1"/>
  <c r="N3" i="3"/>
  <c r="N4" i="3"/>
  <c r="N8" i="3"/>
  <c r="N9" i="3"/>
  <c r="N10" i="3"/>
  <c r="N11" i="3"/>
  <c r="N15" i="3"/>
  <c r="N16" i="3"/>
  <c r="N17" i="3"/>
  <c r="N18" i="3"/>
  <c r="N19" i="3"/>
  <c r="N20" i="3"/>
  <c r="N2" i="3"/>
  <c r="K3" i="1"/>
  <c r="K4" i="1"/>
  <c r="L4" i="1"/>
  <c r="M4" i="1"/>
  <c r="K5" i="1"/>
  <c r="L5" i="1"/>
  <c r="M5" i="1"/>
  <c r="K6" i="1"/>
  <c r="L6" i="1"/>
  <c r="M6" i="1"/>
  <c r="K7" i="1"/>
  <c r="L7" i="1"/>
  <c r="M7" i="1"/>
  <c r="K8" i="1"/>
  <c r="L8" i="1"/>
  <c r="K9" i="1"/>
  <c r="L9" i="1"/>
  <c r="K10" i="1"/>
  <c r="M10" i="1"/>
  <c r="K11" i="1"/>
  <c r="L11" i="1"/>
  <c r="M11" i="1"/>
  <c r="K12" i="1"/>
  <c r="L12" i="1"/>
  <c r="M12" i="1"/>
  <c r="K13" i="1"/>
  <c r="L13" i="1"/>
  <c r="M13" i="1"/>
  <c r="K14" i="1"/>
  <c r="K15" i="1"/>
  <c r="L15" i="1"/>
  <c r="M15" i="1"/>
  <c r="K16" i="1"/>
  <c r="L16" i="1"/>
  <c r="M16" i="1"/>
  <c r="K17" i="1"/>
  <c r="L17" i="1"/>
  <c r="M17" i="1"/>
  <c r="K18" i="1"/>
  <c r="L18" i="1"/>
  <c r="M18" i="1"/>
  <c r="K19" i="1"/>
  <c r="M19" i="1"/>
  <c r="K20" i="1"/>
  <c r="K21" i="1"/>
  <c r="L21" i="1"/>
  <c r="M21" i="1"/>
  <c r="K22" i="1"/>
  <c r="L22" i="1"/>
  <c r="M22" i="1"/>
  <c r="K23" i="1"/>
  <c r="L23" i="1"/>
  <c r="M23" i="1"/>
  <c r="K24" i="1"/>
  <c r="M24" i="1"/>
  <c r="K25" i="1"/>
  <c r="L25" i="1"/>
  <c r="K26" i="1"/>
  <c r="L26" i="1"/>
  <c r="M26" i="1"/>
  <c r="K27" i="1"/>
  <c r="L27" i="1"/>
  <c r="M27" i="1"/>
  <c r="K28" i="1"/>
  <c r="L28" i="1"/>
  <c r="K29" i="1"/>
  <c r="M29" i="1"/>
  <c r="K30" i="1"/>
  <c r="K31" i="1"/>
  <c r="M31" i="1"/>
  <c r="K32" i="1"/>
  <c r="L32" i="1"/>
  <c r="M32" i="1"/>
  <c r="K33" i="1"/>
  <c r="L33" i="1"/>
  <c r="M33" i="1"/>
  <c r="K34" i="1"/>
  <c r="M34" i="1"/>
  <c r="K35" i="1"/>
  <c r="K36" i="1"/>
  <c r="L36" i="1"/>
  <c r="K37" i="1"/>
  <c r="L37" i="1"/>
  <c r="M37" i="1"/>
  <c r="K38" i="1"/>
  <c r="L38" i="1"/>
  <c r="M38" i="1"/>
  <c r="K39" i="1"/>
  <c r="K40" i="1"/>
  <c r="K41" i="1"/>
  <c r="L41" i="1"/>
  <c r="M41" i="1"/>
  <c r="K42" i="1"/>
  <c r="M42" i="1"/>
  <c r="K43" i="1"/>
  <c r="M43" i="1"/>
  <c r="K44" i="1"/>
  <c r="L44" i="1"/>
  <c r="K45" i="1"/>
  <c r="L45" i="1"/>
  <c r="M45" i="1"/>
  <c r="K46" i="1"/>
  <c r="L46" i="1"/>
  <c r="M46" i="1"/>
  <c r="K47" i="1"/>
  <c r="K48" i="1"/>
  <c r="K49" i="1"/>
  <c r="L49" i="1"/>
  <c r="M49" i="1"/>
  <c r="K50" i="1"/>
  <c r="M50" i="1"/>
  <c r="K51" i="1"/>
  <c r="M51" i="1"/>
  <c r="K52" i="1"/>
  <c r="L52" i="1"/>
  <c r="K53" i="1"/>
  <c r="L53" i="1"/>
  <c r="M53" i="1"/>
  <c r="K54" i="1"/>
  <c r="L54" i="1"/>
  <c r="M54" i="1"/>
  <c r="K55" i="1"/>
  <c r="K56" i="1"/>
  <c r="L56" i="1"/>
  <c r="K57" i="1"/>
  <c r="L57" i="1"/>
  <c r="M57" i="1"/>
  <c r="K58" i="1"/>
  <c r="M58" i="1"/>
  <c r="K59" i="1"/>
  <c r="M59" i="1"/>
  <c r="K60" i="1"/>
  <c r="L60" i="1"/>
  <c r="K61" i="1"/>
  <c r="L61" i="1"/>
  <c r="M61" i="1"/>
  <c r="M2" i="1"/>
  <c r="L2" i="1"/>
  <c r="K2" i="1"/>
  <c r="K3" i="2"/>
  <c r="L3" i="2"/>
  <c r="M3" i="2"/>
  <c r="K4" i="2"/>
  <c r="L4" i="2"/>
  <c r="M4" i="2"/>
  <c r="K5" i="2"/>
  <c r="L5" i="2"/>
  <c r="M5" i="2"/>
  <c r="K6" i="2"/>
  <c r="L6" i="2"/>
  <c r="M6" i="2"/>
  <c r="K7" i="2"/>
  <c r="L7" i="2"/>
  <c r="M7" i="2"/>
  <c r="K8" i="2"/>
  <c r="L8" i="2"/>
  <c r="M8" i="2"/>
  <c r="K9" i="2"/>
  <c r="L9" i="2"/>
  <c r="M9" i="2"/>
  <c r="K10" i="2"/>
  <c r="L10" i="2"/>
  <c r="M10" i="2"/>
  <c r="K11" i="2"/>
  <c r="L11" i="2"/>
  <c r="M11" i="2"/>
  <c r="K12" i="2"/>
  <c r="L12" i="2"/>
  <c r="M12" i="2"/>
  <c r="K13" i="2"/>
  <c r="L13" i="2"/>
  <c r="M13" i="2"/>
  <c r="K14" i="2"/>
  <c r="L14" i="2"/>
  <c r="M14" i="2"/>
  <c r="K15" i="2"/>
  <c r="L15" i="2"/>
  <c r="M15" i="2"/>
  <c r="K16" i="2"/>
  <c r="L16" i="2"/>
  <c r="M16" i="2"/>
  <c r="K17" i="2"/>
  <c r="L17" i="2"/>
  <c r="M17" i="2"/>
  <c r="K18" i="2"/>
  <c r="L18" i="2"/>
  <c r="M18" i="2"/>
  <c r="K19" i="2"/>
  <c r="L19" i="2"/>
  <c r="M19" i="2"/>
  <c r="K20" i="2"/>
  <c r="L20" i="2"/>
  <c r="M20" i="2"/>
  <c r="K21" i="2"/>
  <c r="L21" i="2"/>
  <c r="M21" i="2"/>
  <c r="K22" i="2"/>
  <c r="L22" i="2"/>
  <c r="M22" i="2"/>
  <c r="K23" i="2"/>
  <c r="L23" i="2"/>
  <c r="M23" i="2"/>
  <c r="K24" i="2"/>
  <c r="L24" i="2"/>
  <c r="M24" i="2"/>
  <c r="K25" i="2"/>
  <c r="L25" i="2"/>
  <c r="M25" i="2"/>
  <c r="K26" i="2"/>
  <c r="L26" i="2"/>
  <c r="M26" i="2"/>
  <c r="K27" i="2"/>
  <c r="K28" i="2"/>
  <c r="K29" i="2"/>
  <c r="M29" i="2"/>
  <c r="K30" i="2"/>
  <c r="K31" i="2"/>
  <c r="K32" i="2"/>
  <c r="L32" i="2"/>
  <c r="M32" i="2"/>
  <c r="K33" i="2"/>
  <c r="L33" i="2"/>
  <c r="M33" i="2"/>
  <c r="K34" i="2"/>
  <c r="L34" i="2"/>
  <c r="M34" i="2"/>
  <c r="K35" i="2"/>
  <c r="L35" i="2"/>
  <c r="M35" i="2"/>
  <c r="K36" i="2"/>
  <c r="L36" i="2"/>
  <c r="M36" i="2"/>
  <c r="K37" i="2"/>
  <c r="L37" i="2"/>
  <c r="M37" i="2"/>
  <c r="K38" i="2"/>
  <c r="L38" i="2"/>
  <c r="M38" i="2"/>
  <c r="K39" i="2"/>
  <c r="L39" i="2"/>
  <c r="M39" i="2"/>
  <c r="K40" i="2"/>
  <c r="L40" i="2"/>
  <c r="M40" i="2"/>
  <c r="K41" i="2"/>
  <c r="L41" i="2"/>
  <c r="M41" i="2"/>
  <c r="K42" i="2"/>
  <c r="K43" i="2"/>
  <c r="K44" i="2"/>
  <c r="K45" i="2"/>
  <c r="M45" i="2"/>
  <c r="K46" i="2"/>
  <c r="K47" i="2"/>
  <c r="K48" i="2"/>
  <c r="K49" i="2"/>
  <c r="K50" i="2"/>
  <c r="K51" i="2"/>
  <c r="K52" i="2"/>
  <c r="K53" i="2"/>
  <c r="K54" i="2"/>
  <c r="K55" i="2"/>
  <c r="K56" i="2"/>
  <c r="M2" i="2"/>
  <c r="L2" i="2"/>
  <c r="K2" i="2"/>
  <c r="C56" i="2"/>
  <c r="E56" i="2" s="1"/>
  <c r="D56" i="2"/>
  <c r="M56" i="2" s="1"/>
  <c r="C52" i="2"/>
  <c r="E52" i="2" s="1"/>
  <c r="D52" i="2"/>
  <c r="M52" i="2" s="1"/>
  <c r="C53" i="2"/>
  <c r="E53" i="2" s="1"/>
  <c r="D53" i="2"/>
  <c r="M53" i="2" s="1"/>
  <c r="C54" i="2"/>
  <c r="E54" i="2" s="1"/>
  <c r="D54" i="2"/>
  <c r="M54" i="2" s="1"/>
  <c r="C55" i="2"/>
  <c r="E55" i="2" s="1"/>
  <c r="D55" i="2"/>
  <c r="M55" i="2" s="1"/>
  <c r="C48" i="2"/>
  <c r="E48" i="2" s="1"/>
  <c r="D48" i="2"/>
  <c r="M48" i="2" s="1"/>
  <c r="C49" i="2"/>
  <c r="E49" i="2" s="1"/>
  <c r="D49" i="2"/>
  <c r="M49" i="2" s="1"/>
  <c r="C50" i="2"/>
  <c r="E50" i="2" s="1"/>
  <c r="D50" i="2"/>
  <c r="M50" i="2" s="1"/>
  <c r="C51" i="2"/>
  <c r="E51" i="2" s="1"/>
  <c r="D51" i="2"/>
  <c r="M51" i="2" s="1"/>
  <c r="C47" i="2"/>
  <c r="E47" i="2" s="1"/>
  <c r="D47" i="2"/>
  <c r="M47" i="2" s="1"/>
  <c r="P18" i="3"/>
  <c r="P19" i="3"/>
  <c r="P20" i="3"/>
  <c r="P17" i="3"/>
  <c r="P16" i="3"/>
  <c r="P10" i="3"/>
  <c r="P11" i="3"/>
  <c r="P15" i="3"/>
  <c r="P2" i="3"/>
  <c r="P9" i="3"/>
  <c r="P4" i="3"/>
  <c r="P8" i="3"/>
  <c r="P3" i="3"/>
  <c r="C7" i="2"/>
  <c r="E7" i="2" s="1"/>
  <c r="D7" i="2"/>
  <c r="C8" i="2"/>
  <c r="E8" i="2" s="1"/>
  <c r="D8" i="2"/>
  <c r="C9" i="2"/>
  <c r="E9" i="2" s="1"/>
  <c r="D9" i="2"/>
  <c r="C10" i="2"/>
  <c r="E10" i="2" s="1"/>
  <c r="D10" i="2"/>
  <c r="F10" i="2"/>
  <c r="C11" i="2"/>
  <c r="E11" i="2" s="1"/>
  <c r="D11" i="2"/>
  <c r="C12" i="2"/>
  <c r="E12" i="2" s="1"/>
  <c r="D12" i="2"/>
  <c r="C13" i="2"/>
  <c r="E13" i="2" s="1"/>
  <c r="D13" i="2"/>
  <c r="C14" i="2"/>
  <c r="E14" i="2" s="1"/>
  <c r="D14" i="2"/>
  <c r="C15" i="2"/>
  <c r="E15" i="2" s="1"/>
  <c r="D15" i="2"/>
  <c r="C16" i="2"/>
  <c r="E16" i="2" s="1"/>
  <c r="D16" i="2"/>
  <c r="C17" i="2"/>
  <c r="E17" i="2" s="1"/>
  <c r="D17" i="2"/>
  <c r="C18" i="2"/>
  <c r="E18" i="2" s="1"/>
  <c r="D18" i="2"/>
  <c r="C19" i="2"/>
  <c r="E19" i="2" s="1"/>
  <c r="D19" i="2"/>
  <c r="C20" i="2"/>
  <c r="E20" i="2" s="1"/>
  <c r="D20" i="2"/>
  <c r="C21" i="2"/>
  <c r="E21" i="2" s="1"/>
  <c r="D21" i="2"/>
  <c r="C22" i="2"/>
  <c r="E22" i="2" s="1"/>
  <c r="D22" i="2"/>
  <c r="C23" i="2"/>
  <c r="E23" i="2" s="1"/>
  <c r="D23" i="2"/>
  <c r="C24" i="2"/>
  <c r="E24" i="2" s="1"/>
  <c r="D24" i="2"/>
  <c r="C25" i="2"/>
  <c r="E25" i="2" s="1"/>
  <c r="D25" i="2"/>
  <c r="C26" i="2"/>
  <c r="E26" i="2" s="1"/>
  <c r="D26" i="2"/>
  <c r="C27" i="2"/>
  <c r="E27" i="2" s="1"/>
  <c r="D27" i="2"/>
  <c r="M27" i="2" s="1"/>
  <c r="C28" i="2"/>
  <c r="E28" i="2" s="1"/>
  <c r="D28" i="2"/>
  <c r="M28" i="2" s="1"/>
  <c r="C29" i="2"/>
  <c r="E29" i="2" s="1"/>
  <c r="D29" i="2"/>
  <c r="C30" i="2"/>
  <c r="E30" i="2" s="1"/>
  <c r="D30" i="2"/>
  <c r="M30" i="2" s="1"/>
  <c r="C31" i="2"/>
  <c r="E31" i="2" s="1"/>
  <c r="D31" i="2"/>
  <c r="M31" i="2" s="1"/>
  <c r="C32" i="2"/>
  <c r="E32" i="2" s="1"/>
  <c r="D32" i="2"/>
  <c r="C33" i="2"/>
  <c r="E33" i="2" s="1"/>
  <c r="D33" i="2"/>
  <c r="C34" i="2"/>
  <c r="E34" i="2" s="1"/>
  <c r="D34" i="2"/>
  <c r="C35" i="2"/>
  <c r="E35" i="2" s="1"/>
  <c r="D35" i="2"/>
  <c r="C36" i="2"/>
  <c r="E36" i="2" s="1"/>
  <c r="D36" i="2"/>
  <c r="C37" i="2"/>
  <c r="E37" i="2" s="1"/>
  <c r="D37" i="2"/>
  <c r="C38" i="2"/>
  <c r="E38" i="2" s="1"/>
  <c r="D38" i="2"/>
  <c r="C39" i="2"/>
  <c r="E39" i="2" s="1"/>
  <c r="D39" i="2"/>
  <c r="C40" i="2"/>
  <c r="E40" i="2" s="1"/>
  <c r="D40" i="2"/>
  <c r="C41" i="2"/>
  <c r="E41" i="2" s="1"/>
  <c r="D41" i="2"/>
  <c r="C42" i="2"/>
  <c r="E42" i="2" s="1"/>
  <c r="D42" i="2"/>
  <c r="M42" i="2" s="1"/>
  <c r="C43" i="2"/>
  <c r="E43" i="2" s="1"/>
  <c r="D43" i="2"/>
  <c r="M43" i="2" s="1"/>
  <c r="C44" i="2"/>
  <c r="E44" i="2" s="1"/>
  <c r="D44" i="2"/>
  <c r="M44" i="2" s="1"/>
  <c r="C45" i="2"/>
  <c r="E45" i="2" s="1"/>
  <c r="D45" i="2"/>
  <c r="C46" i="2"/>
  <c r="E46" i="2" s="1"/>
  <c r="D46" i="2"/>
  <c r="M46" i="2" s="1"/>
  <c r="C3" i="2"/>
  <c r="E3" i="2" s="1"/>
  <c r="D3" i="2"/>
  <c r="C4" i="2"/>
  <c r="E4" i="2" s="1"/>
  <c r="D4" i="2"/>
  <c r="F4" i="2"/>
  <c r="C5" i="2"/>
  <c r="E5" i="2" s="1"/>
  <c r="D5" i="2"/>
  <c r="C6" i="2"/>
  <c r="E6" i="2" s="1"/>
  <c r="D6" i="2"/>
  <c r="C2" i="2"/>
  <c r="E2" i="2" s="1"/>
  <c r="D2" i="2"/>
  <c r="O11" i="3" l="1"/>
  <c r="O19" i="3"/>
  <c r="O8" i="3"/>
  <c r="O16" i="3"/>
  <c r="O10" i="3"/>
  <c r="O18" i="3"/>
  <c r="O4" i="3"/>
  <c r="O15" i="3"/>
  <c r="O20" i="3"/>
  <c r="O9" i="3"/>
  <c r="O17" i="3"/>
  <c r="O3" i="3"/>
  <c r="O2" i="3"/>
  <c r="F103" i="1"/>
  <c r="L103" i="1"/>
  <c r="E103" i="1"/>
  <c r="F28" i="1"/>
  <c r="L82" i="1"/>
  <c r="L80" i="1"/>
  <c r="L79" i="1"/>
  <c r="L85" i="1"/>
  <c r="L91" i="1"/>
  <c r="L102" i="1"/>
  <c r="L76" i="1"/>
  <c r="L88" i="1"/>
  <c r="L95" i="1"/>
  <c r="L99" i="1"/>
  <c r="L78" i="1"/>
  <c r="L84" i="1"/>
  <c r="L90" i="1"/>
  <c r="L101" i="1"/>
  <c r="L75" i="1"/>
  <c r="L94" i="1"/>
  <c r="L86" i="1"/>
  <c r="L92" i="1"/>
  <c r="L77" i="1"/>
  <c r="L83" i="1"/>
  <c r="L96" i="1"/>
  <c r="L100" i="1"/>
  <c r="L97" i="1"/>
  <c r="F90" i="1"/>
  <c r="F95" i="1"/>
  <c r="L93" i="1"/>
  <c r="L98" i="1"/>
  <c r="F102" i="1"/>
  <c r="F100" i="1"/>
  <c r="F98" i="1"/>
  <c r="F97" i="1"/>
  <c r="E96" i="1"/>
  <c r="F93" i="1"/>
  <c r="F91" i="1"/>
  <c r="F89" i="1"/>
  <c r="F88" i="1"/>
  <c r="F87" i="1"/>
  <c r="F85" i="1"/>
  <c r="F86" i="1"/>
  <c r="F84" i="1"/>
  <c r="E83" i="1"/>
  <c r="F81" i="1"/>
  <c r="E80" i="1"/>
  <c r="F78" i="1"/>
  <c r="F76" i="1"/>
  <c r="E75" i="1"/>
  <c r="L65" i="1"/>
  <c r="F62" i="1"/>
  <c r="L48" i="1"/>
  <c r="F48" i="1"/>
  <c r="F40" i="1"/>
  <c r="L40" i="1"/>
  <c r="F34" i="1"/>
  <c r="L30" i="1"/>
  <c r="F30" i="1"/>
  <c r="L29" i="1"/>
  <c r="L24" i="1"/>
  <c r="F24" i="1"/>
  <c r="L20" i="1"/>
  <c r="F20" i="1"/>
  <c r="L19" i="1"/>
  <c r="L14" i="1"/>
  <c r="F14" i="1"/>
  <c r="L10" i="1"/>
  <c r="F4" i="1"/>
  <c r="F74" i="1"/>
  <c r="F73" i="1"/>
  <c r="L3" i="1"/>
  <c r="L69" i="1"/>
  <c r="L67" i="1"/>
  <c r="E66" i="1"/>
  <c r="L62" i="1"/>
  <c r="L64" i="1"/>
  <c r="L63" i="1"/>
  <c r="L71" i="1"/>
  <c r="L68" i="1"/>
  <c r="E68" i="1"/>
  <c r="E72" i="1"/>
  <c r="F71" i="1"/>
  <c r="F69" i="1"/>
  <c r="E67" i="1"/>
  <c r="F65" i="1"/>
  <c r="F64" i="1"/>
  <c r="L59" i="1"/>
  <c r="L51" i="1"/>
  <c r="L43" i="1"/>
  <c r="L35" i="1"/>
  <c r="E58" i="1"/>
  <c r="E50" i="1"/>
  <c r="E42" i="1"/>
  <c r="E34" i="1"/>
  <c r="F63" i="1"/>
  <c r="F61" i="1"/>
  <c r="F59" i="1"/>
  <c r="F57" i="1"/>
  <c r="F55" i="1"/>
  <c r="F53" i="1"/>
  <c r="F51" i="1"/>
  <c r="F49" i="1"/>
  <c r="F47" i="1"/>
  <c r="F45" i="1"/>
  <c r="F43" i="1"/>
  <c r="F41" i="1"/>
  <c r="F39" i="1"/>
  <c r="F37" i="1"/>
  <c r="F35" i="1"/>
  <c r="F33" i="1"/>
  <c r="F31" i="1"/>
  <c r="F29" i="1"/>
  <c r="F27" i="1"/>
  <c r="F25" i="1"/>
  <c r="F23" i="1"/>
  <c r="F21" i="1"/>
  <c r="F19" i="1"/>
  <c r="F17" i="1"/>
  <c r="F15" i="1"/>
  <c r="F13" i="1"/>
  <c r="F11" i="1"/>
  <c r="F9" i="1"/>
  <c r="F7" i="1"/>
  <c r="F5" i="1"/>
  <c r="F3" i="1"/>
  <c r="L55" i="1"/>
  <c r="L47" i="1"/>
  <c r="L39" i="1"/>
  <c r="L31" i="1"/>
  <c r="L61" i="2"/>
  <c r="L58" i="2"/>
  <c r="L60" i="2"/>
  <c r="L57" i="2"/>
  <c r="F59" i="2"/>
  <c r="F60" i="2"/>
  <c r="F58" i="2"/>
  <c r="F57" i="2"/>
  <c r="L45" i="2"/>
  <c r="L29" i="2"/>
  <c r="L42" i="2"/>
  <c r="L31" i="2"/>
  <c r="L44" i="2"/>
  <c r="L28" i="2"/>
  <c r="L51" i="2"/>
  <c r="L46" i="2"/>
  <c r="L30" i="2"/>
  <c r="L43" i="2"/>
  <c r="L27" i="2"/>
  <c r="L53" i="2"/>
  <c r="L48" i="2"/>
  <c r="L56" i="2"/>
  <c r="F56" i="2"/>
  <c r="L50" i="2"/>
  <c r="L47" i="2"/>
  <c r="F49" i="2"/>
  <c r="L55" i="2"/>
  <c r="L52" i="2"/>
  <c r="L49" i="2"/>
  <c r="F51" i="2"/>
  <c r="L54" i="2"/>
  <c r="F55" i="2"/>
  <c r="F53" i="2"/>
  <c r="F54" i="2"/>
  <c r="F52" i="2"/>
  <c r="F50" i="2"/>
  <c r="F48" i="2"/>
  <c r="F47" i="2"/>
  <c r="F20" i="2"/>
  <c r="F6" i="2"/>
  <c r="F12" i="2"/>
  <c r="F42" i="2"/>
  <c r="F16" i="2"/>
  <c r="F8" i="2"/>
  <c r="F46" i="2"/>
  <c r="F44" i="2"/>
  <c r="F40" i="2"/>
  <c r="F38" i="2"/>
  <c r="F36" i="2"/>
  <c r="F34" i="2"/>
  <c r="F32" i="2"/>
  <c r="F30" i="2"/>
  <c r="F28" i="2"/>
  <c r="F26" i="2"/>
  <c r="F24" i="2"/>
  <c r="F22" i="2"/>
  <c r="F18" i="2"/>
  <c r="F14" i="2"/>
  <c r="F45" i="2"/>
  <c r="F43" i="2"/>
  <c r="F41" i="2"/>
  <c r="F39" i="2"/>
  <c r="F37" i="2"/>
  <c r="F35" i="2"/>
  <c r="F33" i="2"/>
  <c r="F31" i="2"/>
  <c r="F29" i="2"/>
  <c r="F27" i="2"/>
  <c r="F25" i="2"/>
  <c r="F23" i="2"/>
  <c r="F21" i="2"/>
  <c r="F19" i="2"/>
  <c r="F17" i="2"/>
  <c r="F15" i="2"/>
  <c r="F13" i="2"/>
  <c r="F11" i="2"/>
  <c r="F9" i="2"/>
  <c r="F7" i="2"/>
  <c r="F5" i="2"/>
  <c r="F3" i="2"/>
  <c r="F2" i="2"/>
</calcChain>
</file>

<file path=xl/sharedStrings.xml><?xml version="1.0" encoding="utf-8"?>
<sst xmlns="http://schemas.openxmlformats.org/spreadsheetml/2006/main" count="963" uniqueCount="231">
  <si>
    <t>name (delete percentage/ number of)</t>
  </si>
  <si>
    <t>id</t>
  </si>
  <si>
    <t>code</t>
  </si>
  <si>
    <t>shortName</t>
  </si>
  <si>
    <t>description</t>
  </si>
  <si>
    <t>formName</t>
  </si>
  <si>
    <t>domainType</t>
  </si>
  <si>
    <t>valueType</t>
  </si>
  <si>
    <t>aggregationoperator</t>
  </si>
  <si>
    <t>categoryCombo.id</t>
  </si>
  <si>
    <t>name_check</t>
  </si>
  <si>
    <t>code_check</t>
  </si>
  <si>
    <t>shortname_check</t>
  </si>
  <si>
    <t>Periodicity</t>
  </si>
  <si>
    <t>HTS-3a⁽ᴹ⁾ [N,Age,HIV Status] RESULT: men who have sex with men that have received an HIV test during the reporting period and know their results</t>
  </si>
  <si>
    <t>AGGREGATE</t>
  </si>
  <si>
    <t>l3oeRUi4mc7</t>
  </si>
  <si>
    <t>Quarterly</t>
  </si>
  <si>
    <t>HTS-3a⁽ᴹ⁾ NARRATIVE: men who have sex with men that have received an HIV test during the reporting period and know  their results</t>
  </si>
  <si>
    <t>LONG_TEXT</t>
  </si>
  <si>
    <t>HTS-3b⁽ᴹ⁾ [N,Age,HIV Status] RESULT: transgender people that have received an HIV test during the reporting period and know their results</t>
  </si>
  <si>
    <t>HTS-3b⁽ᴹ⁾ NARRATIVE: transgender people that have received an HIV test during the reporting period and know their TARGETs</t>
  </si>
  <si>
    <t>uRkIuCgGOdW</t>
  </si>
  <si>
    <t>q5i6C9zIHGt</t>
  </si>
  <si>
    <t>PUydBJ9IGKj</t>
  </si>
  <si>
    <t>EicYFLaJFam</t>
  </si>
  <si>
    <t>Q2gcspF804w</t>
  </si>
  <si>
    <t>Responsible</t>
  </si>
  <si>
    <t>KRCS</t>
  </si>
  <si>
    <t>HTS-3c⁽ᴹ⁾ [N,Age,Gender,HIV Status] RESULT: sex workers that have received an HIV test during the reporting period and know their results</t>
  </si>
  <si>
    <t>HTS-3c⁽ᴹ⁾ NARRATIVE: sex workers that have received an HIV test during the reporting period and know their TARGETs</t>
  </si>
  <si>
    <t>KP-1d⁽ᴹ⁾ [N,Age,Gender] RESULT: people who inject drugs reached with HIV prevention programs - defined package of services</t>
  </si>
  <si>
    <t>KP-1d⁽ᴹ⁾ [D,Age,Gender] RESULT: people who inject drugs reached with HIV prevention programs - defined package of services</t>
  </si>
  <si>
    <t>KP-1d⁽ᴹ⁾ NARRATIVE: people who inject drugs reached with HIV prevention programs - defined package of services</t>
  </si>
  <si>
    <t>YP-2 [N,Age] RESULT: adolescent girls and young women reached with HIV prevention programs- defined package of services</t>
  </si>
  <si>
    <t>YP-2 [D,Age] RESULT: adolescent girls and young women reached with HIV prevention programs- defined package of services</t>
  </si>
  <si>
    <t>YP-2 NARRATIVE: adolescent girls and young women reached with HIV prevention programs- defined package of services</t>
  </si>
  <si>
    <t>KP-1a⁽ᴹ⁾ [N,Age] RESULT: men who have sex with men reached with HIV prevention programs - defined package of services</t>
  </si>
  <si>
    <t>KP-1a⁽ᴹ⁾ NARRATIVE: men who have sex with men reached with HIV prevention programs - defined package of services</t>
  </si>
  <si>
    <t>KP-1b⁽ᴹ⁾ [N,Age] RESULT: transgender people reached with HIV prevention programs - defined package of services</t>
  </si>
  <si>
    <t>KP-1b⁽ᴹ⁾ [D,Age] RESULT: transgender people reached with HIV prevention programs - defined package of services</t>
  </si>
  <si>
    <t>KP-1b⁽ᴹ⁾ NARRATIVE: transgender people reached with HIV prevention programs - defined package of services</t>
  </si>
  <si>
    <t>KP-1c⁽ᴹ⁾ [N,Age] RESULT: sex workers reached with HIV prevention programs - defined package of services</t>
  </si>
  <si>
    <t>KP-1c⁽ᴹ⁾ [D,Age] RESULT: sex workers reached with HIV prevention programs - defined package of services</t>
  </si>
  <si>
    <t>KP-1c⁽ᴹ⁾ NARRATIVE: sex workers reached with HIV prevention programs - defined package of services</t>
  </si>
  <si>
    <t>YP-1b [N,Gender] RESULT: young people aged 10–24 years reached by comprehensive sexuality education and/or life skills–based HIV education out of schools</t>
  </si>
  <si>
    <t>YP-1b [D,Gender] RESULT: young people aged 10–24 years reached by comprehensive sexuality education and/or life skills–based HIV education out of schools</t>
  </si>
  <si>
    <t>YP-1b NARRATIVE: young people aged 10–24 years reached by comprehensive sexuality education and/or life skills–based HIV education out of schools</t>
  </si>
  <si>
    <t>KP-6a [N] RESULT: eligible men who have sex with men who initiated oral antiretroviral PrEP during the reporting period</t>
  </si>
  <si>
    <t>KP-6a [N] TARGET: eligible men who have sex with men who initiated oral antiretroviral PrEP during the reporting period</t>
  </si>
  <si>
    <t>KP-6a NARRATIVE: eligible men who have sex with men who initiated oral antiretroviral PrEP during the reporting period</t>
  </si>
  <si>
    <t>KP-6c [N] RESULT: eligible sex workers who initiated oral antiretroviral PrEP during the reporting period</t>
  </si>
  <si>
    <t>KP-6c [N] TARGET: eligible sex workers who initiated oral antiretroviral PrEP during the reporting period</t>
  </si>
  <si>
    <t>KP-6c NARRATIVE: eligible sex workers who initiated oral antiretroviral PrEP during the reporting period</t>
  </si>
  <si>
    <t>KP-5 [N] RESULT: individuals receiving Opioid Substitution Therapy who received treatment for at least 6 months</t>
  </si>
  <si>
    <t>KP-5 [N] TARGET: individuals receiving Opioid Substitution Therapy who received treatment for at least 6 months</t>
  </si>
  <si>
    <t>KP-5 NARATIVE: individuals receiving Opioid Substitution Therapy who received treatment for at least 6 months</t>
  </si>
  <si>
    <t>KP-4 [N] RESULT: needles and syringes distributed per person who injects drugs per year by needle and syringe programs</t>
  </si>
  <si>
    <t>KP-4 [N] TARGET: needles and syringes distributed per person who injects drugs per year by needle and syringe programs</t>
  </si>
  <si>
    <t>KP-4 NARRATIVE: needles and syringes distributed per person who injects drugs per year by needle and syringe programs</t>
  </si>
  <si>
    <t xml:space="preserve">TCS-Other [N] RESULT: PLHIV (Defaulter/lost to follow up) in need reached through community health networks.  </t>
  </si>
  <si>
    <t xml:space="preserve">TCS-Other [N] TARGET: PLHIV (Defaulter/lost to follow up) in need reached through community health networks.  </t>
  </si>
  <si>
    <t xml:space="preserve">TCS-Other NARRATIVE: PLHIV (Defaulter/lost to follow up) in need reached through community health networks.  </t>
  </si>
  <si>
    <t>Annually</t>
  </si>
  <si>
    <t>kwLX8LYQKj2</t>
  </si>
  <si>
    <t>HIV O-4a⁽ᴹ⁾ [N,Age] RESULT: men reporting the use of a condom the last time they had anal sex with a non regular partner</t>
  </si>
  <si>
    <t>HIV O-4a⁽ᴹ⁾ [D,Age] RESULT: men reporting the use of a condom the last time they had anal sex with a non regular partner</t>
  </si>
  <si>
    <t>HIV O-4a⁽ᴹ⁾ [N,Age] TARGET: men reporting the use of a condom the last time they had anal sex with a non regular partner</t>
  </si>
  <si>
    <t>HIV O-4a⁽ᴹ⁾ [D,Age] TARGET: men reporting the use of a condom the last time they had anal sex with a non regular partner</t>
  </si>
  <si>
    <t>HIV O-4a⁽ᴹ⁾NARRATIVE: men reporting the use of a condom the last time they had anal sex with a non regular partner</t>
  </si>
  <si>
    <t>HIV O-16a [N,Age] RESULT: men who have sex with men who avoid health care because of stigma and discrimination</t>
  </si>
  <si>
    <t>HIV O-16a [D,Age] RESULT: men who have sex with men who avoid health care because of stigma and discrimination</t>
  </si>
  <si>
    <t>HIV O-16a [N,Age] TARGET: men who have sex with men who avoid health care because of stigma and discrimination</t>
  </si>
  <si>
    <t>HIV O-16a [D,Age] TARGET: men who have sex with men who avoid health care because of stigma and discrimination</t>
  </si>
  <si>
    <t>HIV O-16a NARRATIVE: men who have sex with men who avoid health care because of stigma and discrimination</t>
  </si>
  <si>
    <t>HIV O-5⁽ᴹ⁾ [N,Age,Gender] RESULT: sex workers reporting the use of a condom with their most recent client</t>
  </si>
  <si>
    <t>HIV O-5⁽ᴹ⁾ [D,Age,Gender] RESULT: sex workers reporting the use of a condom with their most recent client</t>
  </si>
  <si>
    <t>HIV O-5⁽ᴹ⁾ [N,Age,Gender] TARGET: sex workers reporting the use of a condom with their most recent client</t>
  </si>
  <si>
    <t>HIV O-5⁽ᴹ⁾ [D,Age,Gender] TARGET: sex workers reporting the use of a condom with their most recent client</t>
  </si>
  <si>
    <t>HIV O-5⁽ᴹ⁾ NARRATIVE: sex workers reporting the use of a condom with their most recent client</t>
  </si>
  <si>
    <t>HIV O-16c [N,Age,Gender] RESULT: sex workers who avoid health care because of stigma and discrimination</t>
  </si>
  <si>
    <t>HIV O-16c [D,Age,Gender] RESULT: sex workers who avoid health care because of stigma and discrimination</t>
  </si>
  <si>
    <t>HIV O-16c [N,Age,Gender] TARGET: sex workers who avoid health care because of stigma and discrimination</t>
  </si>
  <si>
    <t>HIV O-16c [D,Age,Gender] TARGET: sex workers who avoid health care because of stigma and discrimination</t>
  </si>
  <si>
    <t>HIV O-16c NARRATIVE: sex workers who avoid health care because of stigma and discrimination</t>
  </si>
  <si>
    <t>HIV O-6⁽ᴹ⁾ [N,Age,Gender] RESULT: people who inject drugs reporting the use of sterile injecting equipment the last time they injected</t>
  </si>
  <si>
    <t>HIV O-6⁽ᴹ⁾ [D,Age,Gender] RESULT: people who inject drugs reporting the use of sterile injecting equipment the last time they injected</t>
  </si>
  <si>
    <t>HIV O-6⁽ᴹ⁾ [N,Age,Gender] TARGET: people who inject drugs reporting the use of sterile injecting equipment the last time they injected</t>
  </si>
  <si>
    <t>HIV O-6⁽ᴹ⁾ [D,Age,Gender] TARGET: people who inject drugs reporting the use of sterile injecting equipment the last time they injected</t>
  </si>
  <si>
    <t>HIV O-6⁽ᴹ⁾ NARRATIVE: people who inject drugs reporting the use of sterile injecting equipment the last time they injected</t>
  </si>
  <si>
    <t>HIV O-20 [N] RESULT: females aged 15-24 who dropped out of school in the last year</t>
  </si>
  <si>
    <t>HIV O-20 [D] RESULT: females aged 15-24 who dropped out of school in the last year</t>
  </si>
  <si>
    <t>HIV O-20 [N] TARGET: females aged 15-24 who dropped out of school in the last year</t>
  </si>
  <si>
    <t>HIV O-20 [D] TARGET: females aged 15-24 who dropped out of school in the last year</t>
  </si>
  <si>
    <t>HIV O-20 NARRATIVE: females aged 15-24 who dropped out of school in the last year</t>
  </si>
  <si>
    <t>HIV O-13 [N,Age] RESULT: ever-married or partnered women aged 15-49 who experienced physical or sexual violence from a male intimate partner in the past 12 months</t>
  </si>
  <si>
    <t>HIV O-13 [D,Age] RESULT: ever-married or partnered women aged 15-49 who experienced physical or sexual violence from a male intimate partner in the past 12 months</t>
  </si>
  <si>
    <t>HIV O-13 [N,Age] TARGET: ever-married or partnered women aged 15-49 who experienced physical or sexual violence from a male intimate partner in the past 12 months</t>
  </si>
  <si>
    <t>HIV O-13 [D,Age] TARGET: ever-married or partnered women aged 15-49 who experienced physical or sexual violence from a male intimate partner in the past 12 months</t>
  </si>
  <si>
    <t>HIV O-13 NARRATIVE: ever-married or partnered women aged 15-49 who experienced physical or sexual violence from a male intimate partner in the past 12 months</t>
  </si>
  <si>
    <t>TNT</t>
  </si>
  <si>
    <t>vKVIe4tcRFO</t>
  </si>
  <si>
    <t>HIV O-17 [N,Age,Gender] RESULT:PLHIV reporting their rights were violated who sought legal redress</t>
  </si>
  <si>
    <t>HIV O-17 [D,Age,Gender] RESULT:PLHIV reporting their rights were violated who sought legal redress</t>
  </si>
  <si>
    <t>HIV O-17 [N,Age,Gender] TARGET:PLHIV reporting their rights were violated who sought legal redress</t>
  </si>
  <si>
    <t>HIV O-17 [D,Age,Gender] TARGET:PLHIV reporting their rights were violated who sought legal redress</t>
  </si>
  <si>
    <t>HIV O-17 NARRATIVE:PLHIV reporting their rights were violated who sought legal redress</t>
  </si>
  <si>
    <t>HIV O-15 [N] RESULT:PLHIV who report experiences of HIV-related discrimination in health-care settings</t>
  </si>
  <si>
    <t>HIV O-15 [D] RESULT:PLHIV who report experiences of HIV-related discrimination in health-care settings</t>
  </si>
  <si>
    <t>HIV O-15 [N] TARGET:PLHIV who report experiences of HIV-related discrimination in health-care settings</t>
  </si>
  <si>
    <t>HIV O-15 [D] TARGET:PLHIV who report experiences of HIV-related discrimination in health-care settings</t>
  </si>
  <si>
    <t>HIV O-15 NARRATIVE:PLHIV who report experiences of HIV-related discrimination in health-care settings</t>
  </si>
  <si>
    <t>HIV O-12 [N,Gender] TARGET:PLHIV and on ART who are virologically suppressed</t>
  </si>
  <si>
    <t>HIV O-12 NARRATIVE:PLHIV and on ART who are virologically suppressed</t>
  </si>
  <si>
    <t>HIV O-21 [N,Age,Gender,Outcome] RESULT: PLHIV not on ART at the end of the reporting period amongPLHIV who were either on ART at the end of the last reporting period or newly initiated on ART during the reporting period</t>
  </si>
  <si>
    <t>HIV O-21 [D,Age,Gender,Outcome] RESULT: PLHIV not on ART at the end of the reporting period amongPLHIV who were either on ART at the end of the last reporting period or newly initiated on ART during the reporting period</t>
  </si>
  <si>
    <t>HIV O-21 [N] TARGET: PLHIV not on ART at the end of the reporting period amongPLHIV who were either on ART at the end of the last reporting period or newly initiated on ART during the reporting period</t>
  </si>
  <si>
    <t>HIV O-21 [D] TARGET: PLHIV not on ART at the end of the reporting period amongPLHIV who were either on ART at the end of the last reporting period or newly initiated on ART during the reporting period</t>
  </si>
  <si>
    <t>HIV O-21 NARRATIVE: PLHIV not on ART at the end of the reporting period amongPLHIV who were either on ART at the end of the last reporting period or newly initiated on ART during the reporting period</t>
  </si>
  <si>
    <t>HIV O-10 [N,Age,Gender] RESULT: respondents who say they used a condom the last time they had sex with a non-marital, non-cohabiting partner, of those who have had sex with such a partner in the last 12 months</t>
  </si>
  <si>
    <t>HIV O-10 [D,Age,Gender] RESULT: respondents who say they used a condom the last time they had sex with a non-marital, non-cohabiting partner, of those who have had sex with such a partner in the last 12 months</t>
  </si>
  <si>
    <t>HIV O-10 [N] RESULT: respondents who say they used a condom the last time they had sex with a non-marital, non-cohabiting partner, of those who have had sex with such a partner in the last 12 months</t>
  </si>
  <si>
    <t>HIV O-10 [D] RESULT: respondents who say they used a condom the last time they had sex with a non-marital, non-cohabiting partner, of those who have had sex with such a partner in the last 12 months</t>
  </si>
  <si>
    <t>HIV O-10 NARRATIVE: respondents who say they used a condom the last time they had sex with a non-marital, non-cohabiting partner, of those who have had sex with such a partner in the last 12 months</t>
  </si>
  <si>
    <t>FK76AwAkrRR</t>
  </si>
  <si>
    <t>nNt845Py6zT</t>
  </si>
  <si>
    <t>HTS-4 NARRATIVE:HIV-positive TARGETs among the total HIV tests performed during the reporting period</t>
  </si>
  <si>
    <t>PMTCT-1 [N,HIV Status] RESULT: pregnant women who know their HIV status</t>
  </si>
  <si>
    <t>PMTCT-1 NARRATIVE: pregnant women who know their HIV status</t>
  </si>
  <si>
    <t>PMTCT-1 [N] TARGET: pregnant women who know their HIV status</t>
  </si>
  <si>
    <t>PMTCT-1 [Ds] TARGET: pregnant women who know their HIV status</t>
  </si>
  <si>
    <t>PMTCT-2.1 [N] RESULT: HIV-positive women who received ART during pregnancy and/or labour and delivery</t>
  </si>
  <si>
    <t>PMTCT-2.1 [D] RESULT: HIV-positive women who received ART during pregnancy and/or labour and delivery</t>
  </si>
  <si>
    <t>PMTCT-1 [D] RESULT: pregnant women who know their HIV status</t>
  </si>
  <si>
    <t>HTS-3a⁽ᴹ⁾ [D,Age] RESULT: men who have sex with men that have received an HIV test during the reporting period and know their results</t>
  </si>
  <si>
    <t>PMTCT-2.1 NARRATIVE: HIV-positive women who received ART during pregnancy and/or labour and delivery</t>
  </si>
  <si>
    <t>HTS-3a⁽ᴹ⁾ [N] TARGET: men who have sex with men that have received an HIV test during the reporting period and know  their results</t>
  </si>
  <si>
    <t>HTS-3a⁽ᴹ⁾ [D] TARGET: men who have sex with men that have received an HIV test during the reporting period and know  their results</t>
  </si>
  <si>
    <t>HTS-3b⁽ᴹ⁾ [D,Age] RESULT: transgender people that have received an HIV test during the reporting period and know their results</t>
  </si>
  <si>
    <t>HTS-3b⁽ᴹ⁾ [N] TARGET: transgender people that have received an HIV test during the reporting period and know their TARGETs</t>
  </si>
  <si>
    <t>HTS-3b⁽ᴹ⁾ [D] TARGET: transgender people that have received an HIV test during the reporting period and know their TARGETs</t>
  </si>
  <si>
    <t>HTS-3c⁽ᴹ⁾ [D,Age,Gender] RESULT: sex workers that have received an HIV test during the reporting period and know their results</t>
  </si>
  <si>
    <t>HTS-3c⁽ᴹ⁾ [N] TARGET: sex workers that have received an HIV test during the reporting period and know their TARGETs</t>
  </si>
  <si>
    <t>HTS-3c⁽ᴹ⁾ [D] TARGET: sex workers that have received an HIV test during the reporting period and know their TARGETs</t>
  </si>
  <si>
    <t>KP-1d⁽ᴹ⁾ [N] TARGET: people who inject drugs reached with HIV prevention programs - defined package of services</t>
  </si>
  <si>
    <t>KP-1d⁽ᴹ⁾ [D] TARGET: people who inject drugs reached with HIV prevention programs - defined package of services</t>
  </si>
  <si>
    <t>YP-2 [N] TARGET: adolescent girls and young women reached with HIV prevention programs- defined package of services</t>
  </si>
  <si>
    <t>YP-2 [D] TARGET: adolescent girls and young women reached with HIV prevention programs- defined package of services</t>
  </si>
  <si>
    <t>KP-1a⁽ᴹ⁾ [N] TARGET: men who have sex with men reached with HIV prevention programs - defined package of services</t>
  </si>
  <si>
    <t>KP-1b⁽ᴹ⁾ [N] TARGET: transgender people reached with HIV prevention programs - defined package of services</t>
  </si>
  <si>
    <t>KP-1b⁽ᴹ⁾ [D] TARGET: transgender people reached with HIV prevention programs - defined package of services</t>
  </si>
  <si>
    <t>KP-1c⁽ᴹ⁾ [N] TARGET: sex workers reached with HIV prevention programs - defined package of services</t>
  </si>
  <si>
    <t>KP-1c⁽ᴹ⁾ [D] TARGET: sex workers reached with HIV prevention programs - defined package of services</t>
  </si>
  <si>
    <t>YP-1b [N] TARGET: young people aged 10–24 years reached by comprehensive sexuality education and/or life skills–based HIV education out of schools</t>
  </si>
  <si>
    <t>YP-1b [D] TARGET: young people aged 10–24 years reached by comprehensive sexuality education and/or life skills–based HIV education out of schools</t>
  </si>
  <si>
    <t>HTS-4 [N,Age,Gender,HTS Modality] RESULT: HIV-positive results among the total HIV tests performed during the reporting period</t>
  </si>
  <si>
    <t>HTS-4 [D,Age,Gender,HTS Modality] RESULT: HIV-positive results among the total HIV tests performed during the reporting period</t>
  </si>
  <si>
    <t>HTS-4 [N] TARGET: HIV-positive results among the total HIV tests performed during the reporting period</t>
  </si>
  <si>
    <t>HTS-4 [D] TARGET: HIV-positive results among the total HIV tests performed during the reporting period</t>
  </si>
  <si>
    <t>XUYVjqZgsKU</t>
  </si>
  <si>
    <t>fvqQcYp7E3d</t>
  </si>
  <si>
    <t>PMTCT-3.1 [N,HIV Status] RESULT: HIV-exposed infants receiving a virological test for HIV within 2 months of birth</t>
  </si>
  <si>
    <t>PMTCT-3.1 [D] TARGET: HIV-exposed infants receiving a virological test for HIV within 2 months of birth</t>
  </si>
  <si>
    <t>PMTCT-3.1 [N] TARGET: HIV-exposed infants receiving a virological test for HIV within 2 months of birth</t>
  </si>
  <si>
    <t>PMTCT-3.1 NARRATIVE: HIV-exposed infants receiving a virological test for HIV within 2 months of birth</t>
  </si>
  <si>
    <t>M&amp;E-2b [N,Timeliness] RESULT: Timeliness of facility reporting: submitted facility monthly reports (for the reporting period) that are received on time per the national guidelines</t>
  </si>
  <si>
    <t>M&amp;E-2b [D] RESULT: Timeliness of facility reporting: submitted facility monthly reports (for the reporting period) that are received on time per the national guidelines</t>
  </si>
  <si>
    <t>M&amp;E-2b [N,Timeliness] TARGET: Timeliness of facility reporting: submitted facility monthly reports (for the reporting period) that are received on time per the national guidelines</t>
  </si>
  <si>
    <t>M&amp;E-2b [D] TARGET: Timeliness of facility reporting: submitted facility monthly reports (for the reporting period) that are received on time per the national guidelines</t>
  </si>
  <si>
    <t>M&amp;E-2b NARRATIVE: Timeliness of facility reporting: submitted facility monthly reports (for the reporting period) that are received on time per the national guidelines</t>
  </si>
  <si>
    <t>CSS-1 [N] RESULT: community based monitoring reports presented to relevant oversight mechanisms</t>
  </si>
  <si>
    <t>CSS-1 [D] RESULT: community based monitoring reports presented to relevant oversight mechanisms</t>
  </si>
  <si>
    <t>CSS-1 [N] TARGET: community based monitoring reports presented to relevant oversight mechanisms</t>
  </si>
  <si>
    <t>CSS-1 [D] TARGET: community based monitoring reports presented to relevant oversight mechanisms</t>
  </si>
  <si>
    <t>CSS-1 NARRATIVE: community based monitoring reports presented to relevant oversight mechanisms</t>
  </si>
  <si>
    <t>TB/HIV-3.1a [N,Age,Gender] RESULT: people living with HIV newly initiated on ART who were screened for TB</t>
  </si>
  <si>
    <t>TB/HIV-3.1a [D,Age,Gender] RESULT: people living with HIV newly initiated on ART who were screened for TB</t>
  </si>
  <si>
    <t>TB/HIV-3.1a [N] TARGET: people living with HIV newly initiated on ART who were screened for TB</t>
  </si>
  <si>
    <t>TB/HIV-3.1a [D] TARGET: people living with HIV newly initiated on ART who were screened for TB</t>
  </si>
  <si>
    <t>TB/HIV-3.1a NARRATIVE: people living with HIV newly initiated on ART who were screened for TB</t>
  </si>
  <si>
    <t>TCS-1.1⁽ᴹ⁾ [N,Age,Gender] RESULT: people on ART among all people living with HIV at the end of the reporting period</t>
  </si>
  <si>
    <t>TCS-1.1⁽ᴹ⁾ [D,Age,Gender] RESULT: people on ART among all people living with HIV at the end of the reporting period</t>
  </si>
  <si>
    <t>TCS-1.1⁽ᴹ⁾ [N] TARGET: people on ART among all people living with HIV at the end of the reporting period</t>
  </si>
  <si>
    <t>TCS-1.1⁽ᴹ⁾ [D] TARGET: people on ART among all people living with HIV at the end of the reporting period</t>
  </si>
  <si>
    <t>TCS-1.1⁽ᴹ⁾ NARRATIVE: people on ART among all people living with HIV at the end of the reporting period</t>
  </si>
  <si>
    <t>MEN-1 [N] RESULT: medical male circumcisions performed according to national standards</t>
  </si>
  <si>
    <t>MEN-1 [N] TARGET: medical male circumcisions performed according to national standards</t>
  </si>
  <si>
    <t>MEN-1 NARRATIVE: medical male circumcisions performed according to national standards</t>
  </si>
  <si>
    <t>name</t>
  </si>
  <si>
    <t>KP-1a⁽ᴹ⁾ [D,Age] RESULT: men who have sex with men reached with HIV prevention programs - defined package of services</t>
  </si>
  <si>
    <t>KP-1a⁽ᴹ⁾ [D] TARGET: men who have sex with men reached with HIV prevention programs - defined package of services</t>
  </si>
  <si>
    <t>PMTCT-3.1 [D] RESULT: HIV-exposed infants receiving a virological test for HIV within 2 months of birth</t>
  </si>
  <si>
    <t>HIV O-12 [D,Gender] RESULT: PLHIV and on ART who are virologically suppressed</t>
  </si>
  <si>
    <t>HIV O-12 [N,Gender] RESULT: PLHIV and on ART who are virologically suppressed</t>
  </si>
  <si>
    <t>HIV O-12 [D,Gender] TARGET:PLHIV and on ART who are virologically suppressed</t>
  </si>
  <si>
    <t>TB/HIV-7 [D,Age,Gender] RESULT: Percentage of PLHIV on ART who initiated TB preventive therapy among those eligible during the reporting period</t>
  </si>
  <si>
    <t>TB/HIV-7 NARRATIVE: Percentage of PLHIV on ART who initiated TB preventive therapy among those eligible during the reporting period</t>
  </si>
  <si>
    <t>TB/HIV-7 [N,Age,Gender] RESULT: PLHIV on ART who initiated TB preventive therapy among those eligible during the reporting period</t>
  </si>
  <si>
    <t>TB/HIV-7 [N] TARGET: Percentage of PLHIV on ART who initiated TB preventive therapy among those eligible during the reporting period</t>
  </si>
  <si>
    <t>TB/HIV-7 [D] TARGET: Percentage of PLHIV on ART who initiated TB preventive therapy among those eligible during the reporting period</t>
  </si>
  <si>
    <t>HIV O-11⁽ᴹ⁾ [N,Gender] RESULT:  Percentage of people living with HIV who know their HIV status at the end of the reporting period</t>
  </si>
  <si>
    <t>HIV O-11⁽ᴹ⁾ [D,Gender] RESULT:  Percentage of people living with HIV who know their HIV status at the end of the reporting period</t>
  </si>
  <si>
    <t>HIV O-11⁽ᴹ⁾ [N,Gender] TARGET:  Percentage of people living with HIV who know their HIV status at the end of the reporting period</t>
  </si>
  <si>
    <t>HIV O-11⁽ᴹ⁾ [D,Gender] TARGET:  Percentage of people living with HIV who know their HIV status at the end of the reporting period</t>
  </si>
  <si>
    <t>HIV O-11⁽ᴹ⁾ NARRATIVE:  Percentage of people living with HIV who know their HIV status at the end of the reporting period</t>
  </si>
  <si>
    <t>KP-6a: # of MSM who received any PrEP product at least once during the reporting period</t>
  </si>
  <si>
    <t>KP-1c: % of sex workers reached with HIV prevention programs - defined package of services</t>
  </si>
  <si>
    <t>KP-6c: # of sex workers who received any PrEP product at least once during the reporting period</t>
  </si>
  <si>
    <t>KP-1b: % of transgender people reached with HIV prevention programs - defined package of services</t>
  </si>
  <si>
    <t>KP-1d: % of people who inject drugs reached with HIV prevention programs - defined package of services</t>
  </si>
  <si>
    <t>YP-2: % of high-risk adolescent girls and young women reached with HIV prevention programs - defined package of services</t>
  </si>
  <si>
    <t>HTS-3c: % of sex workers that have received an HIV test during the reporting period in KP-specific programs and know their results</t>
  </si>
  <si>
    <t>HTS-3a: % of MSM that have received an HIV test during the reporting period in KP-specific programs and know their results</t>
  </si>
  <si>
    <t>YP-4: # of high-risk adolescent girls and young women who received any PrEP product at least once during the reporting period</t>
  </si>
  <si>
    <t>KP-6d: # of PWID who received any PrEP product at least once during the reporting period</t>
  </si>
  <si>
    <t>KP-6b: # of transgender people who received any PrEP product at least once during the reporting period</t>
  </si>
  <si>
    <t>HTS-2: % of high risk AGYW that have received an HIV test during the reporting period in AGYW programs</t>
  </si>
  <si>
    <t>HTS-3b: % of TG that have received an HIV test during the reporting period in KP-specific programs and know their results</t>
  </si>
  <si>
    <t>HTS-3d: % of people who inject drugs that have received an HIV test during the reporting period in KP-specific programs and know their results</t>
  </si>
  <si>
    <t>HTS-5: Percentage of Key and Vulnerable Population (high-risk AGYW, TG, FSW, MSM, PWID, Fisher Folk &amp; Truckers) newly diagnosed with HIV initiated on ART</t>
  </si>
  <si>
    <t>TCS-Other: Number of people living with HIV reached and re-integrated into ART through health facility client tracing mechanism by the community resource persons.</t>
  </si>
  <si>
    <t>KP-1e: Percentage of other vulnerable populations reached with HIV prevention programs - defined package of services</t>
  </si>
  <si>
    <t>HTS-3e: Percentage of other vulnerable populations that have received an HIV test during the reporting period and know their results</t>
  </si>
  <si>
    <t>code1</t>
  </si>
  <si>
    <t>name1</t>
  </si>
  <si>
    <t>Type</t>
  </si>
  <si>
    <t>TARGET</t>
  </si>
  <si>
    <t>RESULT</t>
  </si>
  <si>
    <t>COMMENT</t>
  </si>
  <si>
    <t>[GC7/H-KRCS/KP-1a/TARGET/COVERAGE] # of men who have sex with men reached with HIV prevention programs - defined package of services</t>
  </si>
  <si>
    <t>KP-1a: # of men who have sex with men reached with HIV prevention programs - defined package of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</si>
</sst>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Arial"/>
      <family val="2"/>
    </font>
    <font>
      <b/>
      <sz val="9"/>
      <color rgb="FFFF0000"/>
      <name val="Arial"/>
      <family val="2"/>
    </font>
    <font>
      <sz val="9"/>
      <color theme="0"/>
      <name val="Arial"/>
      <family val="2"/>
    </font>
    <font>
      <sz val="9"/>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2" fillId="2" borderId="2" xfId="0" applyFont="1" applyFill="1" applyBorder="1" applyAlignment="1">
      <alignment horizontal="left" vertical="top" wrapText="1"/>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xf>
    <xf numFmtId="0" fontId="1" fillId="0" borderId="6" xfId="0" applyFont="1" applyBorder="1" applyAlignment="1">
      <alignment horizontal="left" vertical="top" wrapText="1"/>
    </xf>
    <xf numFmtId="0" fontId="4" fillId="0" borderId="0" xfId="0" applyFont="1" applyBorder="1" applyAlignment="1">
      <alignment horizontal="left" vertical="top"/>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Border="1" applyAlignment="1">
      <alignment vertical="top"/>
    </xf>
    <xf numFmtId="0" fontId="1" fillId="0" borderId="7" xfId="0" applyFont="1" applyBorder="1" applyAlignment="1">
      <alignment horizontal="left" vertical="top"/>
    </xf>
    <xf numFmtId="0" fontId="4" fillId="0" borderId="7" xfId="0" applyFont="1" applyBorder="1" applyAlignment="1">
      <alignment horizontal="left" vertical="top"/>
    </xf>
    <xf numFmtId="0" fontId="1" fillId="0" borderId="8" xfId="0" applyFont="1" applyBorder="1" applyAlignment="1">
      <alignment horizontal="left" vertical="top" wrapText="1"/>
    </xf>
    <xf numFmtId="0" fontId="4" fillId="0" borderId="9" xfId="0" applyFont="1" applyBorder="1" applyAlignment="1">
      <alignment horizontal="left" vertical="top"/>
    </xf>
    <xf numFmtId="0" fontId="1" fillId="0" borderId="9" xfId="0" applyFont="1" applyBorder="1" applyAlignment="1">
      <alignment horizontal="left" vertical="top"/>
    </xf>
    <xf numFmtId="0" fontId="1" fillId="0" borderId="9" xfId="0" applyFont="1" applyBorder="1" applyAlignment="1">
      <alignment horizontal="left" vertical="top" wrapText="1"/>
    </xf>
    <xf numFmtId="0" fontId="4" fillId="0" borderId="10" xfId="0" applyFont="1" applyBorder="1" applyAlignment="1">
      <alignment horizontal="left" vertical="top"/>
    </xf>
    <xf numFmtId="0" fontId="1" fillId="3" borderId="3" xfId="0" applyFont="1" applyFill="1" applyBorder="1" applyAlignment="1">
      <alignment horizontal="left" vertical="top"/>
    </xf>
    <xf numFmtId="0" fontId="1" fillId="3" borderId="5" xfId="0" applyFont="1" applyFill="1" applyBorder="1" applyAlignment="1">
      <alignment horizontal="left" vertical="top"/>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0" fillId="0" borderId="0" xfId="0" applyAlignment="1">
      <alignment wrapText="1"/>
    </xf>
  </cellXfs>
  <cellStyles count="1">
    <cellStyle name="Normal" xfId="0" builtinId="0"/>
  </cellStyles>
  <dxfs count="2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B5D09-A840-41AA-BB50-1E600F2A4EAC}">
  <dimension ref="A1:P58"/>
  <sheetViews>
    <sheetView tabSelected="1" zoomScale="90" zoomScaleNormal="90" workbookViewId="0">
      <pane ySplit="1" topLeftCell="A2" activePane="bottomLeft" state="frozen"/>
      <selection pane="bottomLeft" activeCell="B1" sqref="B1"/>
    </sheetView>
  </sheetViews>
  <sheetFormatPr defaultRowHeight="12" x14ac:dyDescent="0.35"/>
  <cols>
    <col min="1" max="1" width="7.54296875" style="5" bestFit="1" customWidth="1"/>
    <col min="2" max="2" width="51.453125" style="5" bestFit="1" customWidth="1"/>
    <col min="3" max="3" width="8.81640625" style="5" bestFit="1" customWidth="1"/>
    <col min="4" max="4" width="51.453125" style="5" customWidth="1"/>
    <col min="5" max="5" width="22.81640625" style="5" customWidth="1"/>
    <col min="6" max="6" width="39" style="5" customWidth="1"/>
    <col min="7" max="7" width="36.7265625" style="5" customWidth="1"/>
    <col min="8" max="8" width="30.1796875" style="9" customWidth="1"/>
    <col min="9" max="9" width="25.453125" style="9" customWidth="1"/>
    <col min="10" max="10" width="24.90625" style="5" customWidth="1"/>
    <col min="11" max="11" width="20.36328125" style="5" customWidth="1"/>
    <col min="12" max="12" width="21.1796875" style="5" customWidth="1"/>
    <col min="13" max="13" width="20.1796875" style="5" customWidth="1"/>
    <col min="14" max="16384" width="8.7265625" style="5"/>
  </cols>
  <sheetData>
    <row r="1" spans="1:16" ht="23" x14ac:dyDescent="0.35">
      <c r="A1" s="27" t="s">
        <v>225</v>
      </c>
      <c r="B1" s="27" t="s">
        <v>224</v>
      </c>
      <c r="C1" s="28" t="s">
        <v>223</v>
      </c>
      <c r="D1" s="11" t="s">
        <v>188</v>
      </c>
      <c r="E1" s="12" t="s">
        <v>1</v>
      </c>
      <c r="F1" s="12" t="s">
        <v>2</v>
      </c>
      <c r="G1" s="12" t="s">
        <v>3</v>
      </c>
      <c r="H1" s="13" t="s">
        <v>4</v>
      </c>
      <c r="I1" s="13" t="s">
        <v>5</v>
      </c>
      <c r="J1" s="12" t="s">
        <v>6</v>
      </c>
      <c r="K1" s="12" t="s">
        <v>7</v>
      </c>
      <c r="L1" s="12" t="s">
        <v>8</v>
      </c>
      <c r="M1" s="14" t="s">
        <v>9</v>
      </c>
      <c r="N1" s="10" t="s">
        <v>10</v>
      </c>
      <c r="O1" s="3" t="s">
        <v>11</v>
      </c>
      <c r="P1" s="3" t="s">
        <v>12</v>
      </c>
    </row>
    <row r="2" spans="1:16" ht="34.5" x14ac:dyDescent="0.35">
      <c r="A2" s="15" t="s">
        <v>226</v>
      </c>
      <c r="B2" s="15" t="s">
        <v>230</v>
      </c>
      <c r="C2" s="29" t="str">
        <f>LEFT(B2,FIND(":",B2)-1)</f>
        <v>KP-1a</v>
      </c>
      <c r="D2" s="15" t="str">
        <f>"[GC7/H-KRCS/"&amp;C2&amp;"/"&amp;A2&amp;"/COVERAGE] "&amp;RIGHT(B2,LEN(B2)-LEN(C2)-2)</f>
        <v>[GC7/H-KRCS/KP-1a/TARGET/COVERAGE] # of men who have sex with men reached with HIV prevention programs - defined package of services</v>
      </c>
      <c r="E2" s="16"/>
      <c r="F2" s="17" t="str">
        <f>"GC7/H-KRCS/"&amp;C2&amp;"/"&amp;A2&amp;"/COVERAGE"</f>
        <v>GC7/H-KRCS/KP-1a/TARGET/COVERAGE</v>
      </c>
      <c r="G2" s="17" t="str">
        <f>F2</f>
        <v>GC7/H-KRCS/KP-1a/TARGET/COVERAGE</v>
      </c>
      <c r="H2" s="18" t="str">
        <f>RIGHT(B2,LEN(B2)-LEN(C2)-2)</f>
        <v># of men who have sex with men reached with HIV prevention programs - defined package of services</v>
      </c>
      <c r="I2" s="19" t="str">
        <f>IF(A2="COMMENT","LONG_TEXT","NUMBER")</f>
        <v>NUMBER</v>
      </c>
      <c r="J2" s="17" t="s">
        <v>15</v>
      </c>
      <c r="K2" s="17" t="str">
        <f>IF(A2="COMMENT","LONG_TEXT","NUMBER")</f>
        <v>NUMBER</v>
      </c>
      <c r="L2" s="16"/>
      <c r="M2" s="20"/>
      <c r="N2" s="8" t="str">
        <f t="shared" ref="N2" si="0">IF(LEN(B2)&lt;230, "Yes", "No")</f>
        <v>Yes</v>
      </c>
      <c r="O2" s="8" t="str">
        <f t="shared" ref="O2:P2" si="1">IF(LEN(F2)&lt;50, "Yes", "No")</f>
        <v>Yes</v>
      </c>
      <c r="P2" s="8" t="str">
        <f t="shared" si="1"/>
        <v>Yes</v>
      </c>
    </row>
    <row r="3" spans="1:16" ht="34.5" x14ac:dyDescent="0.35">
      <c r="A3" s="15" t="s">
        <v>226</v>
      </c>
      <c r="B3" s="15" t="s">
        <v>205</v>
      </c>
      <c r="C3" s="29" t="str">
        <f t="shared" ref="C3:C58" si="2">LEFT(B3,FIND(":",B3)-1)</f>
        <v>KP-6a</v>
      </c>
      <c r="D3" s="15" t="str">
        <f t="shared" ref="D3:D20" si="3">"[GC7/H-KRCS/"&amp;C3&amp;"/"&amp;A3&amp;"/COVERAGE] "&amp;RIGHT(B3,LEN(B3)-LEN(C3)-2)</f>
        <v>[GC7/H-KRCS/KP-6a/TARGET/COVERAGE] # of MSM who received any PrEP product at least once during the reporting period</v>
      </c>
      <c r="E3" s="16"/>
      <c r="F3" s="17" t="str">
        <f t="shared" ref="F3:F39" si="4">"GC7/H-KRCS/"&amp;C3&amp;"/"&amp;A3&amp;"/COVERAGE"</f>
        <v>GC7/H-KRCS/KP-6a/TARGET/COVERAGE</v>
      </c>
      <c r="G3" s="17" t="str">
        <f t="shared" ref="G3:G58" si="5">F3</f>
        <v>GC7/H-KRCS/KP-6a/TARGET/COVERAGE</v>
      </c>
      <c r="H3" s="18" t="str">
        <f t="shared" ref="H3:H20" si="6">RIGHT(B3,LEN(B3)-LEN(C3)-2)</f>
        <v># of MSM who received any PrEP product at least once during the reporting period</v>
      </c>
      <c r="I3" s="19" t="str">
        <f t="shared" ref="I3:I20" si="7">IF(A3="COMMENT","LONG_TEXT","NUMBER")</f>
        <v>NUMBER</v>
      </c>
      <c r="J3" s="17" t="s">
        <v>15</v>
      </c>
      <c r="K3" s="17" t="str">
        <f t="shared" ref="K3:K20" si="8">IF(A3="COMMENT","LONG_TEXT","NUMBER")</f>
        <v>NUMBER</v>
      </c>
      <c r="L3" s="16"/>
      <c r="M3" s="20"/>
      <c r="N3" s="8" t="str">
        <f>IF(LEN(B3)&lt;230, "Yes", "No")</f>
        <v>Yes</v>
      </c>
      <c r="O3" s="8" t="str">
        <f t="shared" ref="O3:O21" si="9">IF(LEN(F3)&lt;50, "Yes", "No")</f>
        <v>Yes</v>
      </c>
      <c r="P3" s="8" t="str">
        <f t="shared" ref="P3:P21" si="10">IF(LEN(G3)&lt;50, "Yes", "No")</f>
        <v>Yes</v>
      </c>
    </row>
    <row r="4" spans="1:16" ht="34.5" x14ac:dyDescent="0.35">
      <c r="A4" s="15" t="s">
        <v>226</v>
      </c>
      <c r="B4" s="15" t="s">
        <v>206</v>
      </c>
      <c r="C4" s="29" t="str">
        <f t="shared" si="2"/>
        <v>KP-1c</v>
      </c>
      <c r="D4" s="15" t="str">
        <f t="shared" si="3"/>
        <v>[GC7/H-KRCS/KP-1c/TARGET/COVERAGE] % of sex workers reached with HIV prevention programs - defined package of services</v>
      </c>
      <c r="E4" s="16"/>
      <c r="F4" s="17" t="str">
        <f t="shared" si="4"/>
        <v>GC7/H-KRCS/KP-1c/TARGET/COVERAGE</v>
      </c>
      <c r="G4" s="17" t="str">
        <f t="shared" si="5"/>
        <v>GC7/H-KRCS/KP-1c/TARGET/COVERAGE</v>
      </c>
      <c r="H4" s="18" t="str">
        <f t="shared" si="6"/>
        <v>% of sex workers reached with HIV prevention programs - defined package of services</v>
      </c>
      <c r="I4" s="19" t="str">
        <f t="shared" si="7"/>
        <v>NUMBER</v>
      </c>
      <c r="J4" s="17" t="s">
        <v>15</v>
      </c>
      <c r="K4" s="17" t="str">
        <f t="shared" si="8"/>
        <v>NUMBER</v>
      </c>
      <c r="L4" s="16"/>
      <c r="M4" s="20"/>
      <c r="N4" s="8" t="str">
        <f>IF(LEN(B4)&lt;230, "Yes", "No")</f>
        <v>Yes</v>
      </c>
      <c r="O4" s="8" t="str">
        <f t="shared" si="9"/>
        <v>Yes</v>
      </c>
      <c r="P4" s="8" t="str">
        <f t="shared" si="10"/>
        <v>Yes</v>
      </c>
    </row>
    <row r="5" spans="1:16" ht="34.5" x14ac:dyDescent="0.35">
      <c r="A5" s="15" t="s">
        <v>226</v>
      </c>
      <c r="B5" s="15" t="s">
        <v>207</v>
      </c>
      <c r="C5" s="29" t="str">
        <f t="shared" si="2"/>
        <v>KP-6c</v>
      </c>
      <c r="D5" s="15" t="str">
        <f t="shared" si="3"/>
        <v>[GC7/H-KRCS/KP-6c/TARGET/COVERAGE] # of sex workers who received any PrEP product at least once during the reporting period</v>
      </c>
      <c r="E5" s="16"/>
      <c r="F5" s="17" t="str">
        <f t="shared" si="4"/>
        <v>GC7/H-KRCS/KP-6c/TARGET/COVERAGE</v>
      </c>
      <c r="G5" s="17" t="str">
        <f t="shared" si="5"/>
        <v>GC7/H-KRCS/KP-6c/TARGET/COVERAGE</v>
      </c>
      <c r="H5" s="18" t="str">
        <f t="shared" si="6"/>
        <v># of sex workers who received any PrEP product at least once during the reporting period</v>
      </c>
      <c r="I5" s="19" t="str">
        <f t="shared" si="7"/>
        <v>NUMBER</v>
      </c>
      <c r="J5" s="17" t="s">
        <v>15</v>
      </c>
      <c r="K5" s="17" t="str">
        <f t="shared" si="8"/>
        <v>NUMBER</v>
      </c>
      <c r="L5" s="16"/>
      <c r="M5" s="20"/>
      <c r="N5" s="8" t="str">
        <f t="shared" ref="N5:N7" si="11">IF(LEN(B5)&lt;230, "Yes", "No")</f>
        <v>Yes</v>
      </c>
      <c r="O5" s="8" t="str">
        <f t="shared" ref="O5:O7" si="12">IF(LEN(F5)&lt;50, "Yes", "No")</f>
        <v>Yes</v>
      </c>
      <c r="P5" s="8" t="str">
        <f t="shared" ref="P5:P7" si="13">IF(LEN(G5)&lt;50, "Yes", "No")</f>
        <v>Yes</v>
      </c>
    </row>
    <row r="6" spans="1:16" ht="34.5" x14ac:dyDescent="0.35">
      <c r="A6" s="15" t="s">
        <v>226</v>
      </c>
      <c r="B6" s="15" t="s">
        <v>208</v>
      </c>
      <c r="C6" s="29" t="str">
        <f t="shared" si="2"/>
        <v>KP-1b</v>
      </c>
      <c r="D6" s="15" t="str">
        <f t="shared" si="3"/>
        <v>[GC7/H-KRCS/KP-1b/TARGET/COVERAGE] % of transgender people reached with HIV prevention programs - defined package of services</v>
      </c>
      <c r="E6" s="16"/>
      <c r="F6" s="17" t="str">
        <f t="shared" si="4"/>
        <v>GC7/H-KRCS/KP-1b/TARGET/COVERAGE</v>
      </c>
      <c r="G6" s="17" t="str">
        <f t="shared" si="5"/>
        <v>GC7/H-KRCS/KP-1b/TARGET/COVERAGE</v>
      </c>
      <c r="H6" s="18" t="str">
        <f t="shared" si="6"/>
        <v>% of transgender people reached with HIV prevention programs - defined package of services</v>
      </c>
      <c r="I6" s="19" t="str">
        <f t="shared" si="7"/>
        <v>NUMBER</v>
      </c>
      <c r="J6" s="17" t="s">
        <v>15</v>
      </c>
      <c r="K6" s="17" t="str">
        <f t="shared" si="8"/>
        <v>NUMBER</v>
      </c>
      <c r="L6" s="16"/>
      <c r="M6" s="20"/>
      <c r="N6" s="8" t="str">
        <f t="shared" si="11"/>
        <v>Yes</v>
      </c>
      <c r="O6" s="8" t="str">
        <f t="shared" si="12"/>
        <v>Yes</v>
      </c>
      <c r="P6" s="8" t="str">
        <f t="shared" si="13"/>
        <v>Yes</v>
      </c>
    </row>
    <row r="7" spans="1:16" ht="34.5" x14ac:dyDescent="0.35">
      <c r="A7" s="15" t="s">
        <v>226</v>
      </c>
      <c r="B7" s="15" t="s">
        <v>209</v>
      </c>
      <c r="C7" s="29" t="str">
        <f t="shared" si="2"/>
        <v>KP-1d</v>
      </c>
      <c r="D7" s="15" t="str">
        <f t="shared" si="3"/>
        <v>[GC7/H-KRCS/KP-1d/TARGET/COVERAGE] % of people who inject drugs reached with HIV prevention programs - defined package of services</v>
      </c>
      <c r="E7" s="16"/>
      <c r="F7" s="17" t="str">
        <f t="shared" si="4"/>
        <v>GC7/H-KRCS/KP-1d/TARGET/COVERAGE</v>
      </c>
      <c r="G7" s="17" t="str">
        <f t="shared" si="5"/>
        <v>GC7/H-KRCS/KP-1d/TARGET/COVERAGE</v>
      </c>
      <c r="H7" s="18" t="str">
        <f t="shared" si="6"/>
        <v>% of people who inject drugs reached with HIV prevention programs - defined package of services</v>
      </c>
      <c r="I7" s="19" t="str">
        <f t="shared" si="7"/>
        <v>NUMBER</v>
      </c>
      <c r="J7" s="17" t="s">
        <v>15</v>
      </c>
      <c r="K7" s="17" t="str">
        <f t="shared" si="8"/>
        <v>NUMBER</v>
      </c>
      <c r="L7" s="16"/>
      <c r="M7" s="20"/>
      <c r="N7" s="8" t="str">
        <f t="shared" si="11"/>
        <v>Yes</v>
      </c>
      <c r="O7" s="8" t="str">
        <f t="shared" si="12"/>
        <v>Yes</v>
      </c>
      <c r="P7" s="8" t="str">
        <f t="shared" si="13"/>
        <v>Yes</v>
      </c>
    </row>
    <row r="8" spans="1:16" ht="46" x14ac:dyDescent="0.35">
      <c r="A8" s="15" t="s">
        <v>226</v>
      </c>
      <c r="B8" s="15" t="s">
        <v>210</v>
      </c>
      <c r="C8" s="29" t="str">
        <f t="shared" si="2"/>
        <v>YP-2</v>
      </c>
      <c r="D8" s="15" t="str">
        <f t="shared" si="3"/>
        <v>[GC7/H-KRCS/YP-2/TARGET/COVERAGE] % of high-risk adolescent girls and young women reached with HIV prevention programs - defined package of services</v>
      </c>
      <c r="E8" s="16"/>
      <c r="F8" s="17" t="str">
        <f t="shared" si="4"/>
        <v>GC7/H-KRCS/YP-2/TARGET/COVERAGE</v>
      </c>
      <c r="G8" s="17" t="str">
        <f t="shared" si="5"/>
        <v>GC7/H-KRCS/YP-2/TARGET/COVERAGE</v>
      </c>
      <c r="H8" s="18" t="str">
        <f t="shared" si="6"/>
        <v>% of high-risk adolescent girls and young women reached with HIV prevention programs - defined package of services</v>
      </c>
      <c r="I8" s="19" t="str">
        <f t="shared" si="7"/>
        <v>NUMBER</v>
      </c>
      <c r="J8" s="17" t="s">
        <v>15</v>
      </c>
      <c r="K8" s="17" t="str">
        <f t="shared" si="8"/>
        <v>NUMBER</v>
      </c>
      <c r="L8" s="16"/>
      <c r="M8" s="21"/>
      <c r="N8" s="8" t="str">
        <f>IF(LEN(B8)&lt;230, "Yes", "No")</f>
        <v>Yes</v>
      </c>
      <c r="O8" s="8" t="str">
        <f t="shared" si="9"/>
        <v>Yes</v>
      </c>
      <c r="P8" s="8" t="str">
        <f t="shared" si="10"/>
        <v>Yes</v>
      </c>
    </row>
    <row r="9" spans="1:16" ht="46" x14ac:dyDescent="0.35">
      <c r="A9" s="15" t="s">
        <v>226</v>
      </c>
      <c r="B9" s="15" t="s">
        <v>211</v>
      </c>
      <c r="C9" s="29" t="str">
        <f t="shared" si="2"/>
        <v>HTS-3c</v>
      </c>
      <c r="D9" s="15" t="str">
        <f t="shared" si="3"/>
        <v>[GC7/H-KRCS/HTS-3c/TARGET/COVERAGE] % of sex workers that have received an HIV test during the reporting period in KP-specific programs and know their results</v>
      </c>
      <c r="E9" s="16"/>
      <c r="F9" s="17" t="str">
        <f t="shared" si="4"/>
        <v>GC7/H-KRCS/HTS-3c/TARGET/COVERAGE</v>
      </c>
      <c r="G9" s="17" t="str">
        <f t="shared" si="5"/>
        <v>GC7/H-KRCS/HTS-3c/TARGET/COVERAGE</v>
      </c>
      <c r="H9" s="18" t="str">
        <f t="shared" si="6"/>
        <v>% of sex workers that have received an HIV test during the reporting period in KP-specific programs and know their results</v>
      </c>
      <c r="I9" s="19" t="str">
        <f t="shared" si="7"/>
        <v>NUMBER</v>
      </c>
      <c r="J9" s="17" t="s">
        <v>15</v>
      </c>
      <c r="K9" s="17" t="str">
        <f t="shared" si="8"/>
        <v>NUMBER</v>
      </c>
      <c r="L9" s="16"/>
      <c r="M9" s="21"/>
      <c r="N9" s="8" t="str">
        <f>IF(LEN(B9)&lt;230, "Yes", "No")</f>
        <v>Yes</v>
      </c>
      <c r="O9" s="8" t="str">
        <f t="shared" si="9"/>
        <v>Yes</v>
      </c>
      <c r="P9" s="8" t="str">
        <f t="shared" si="10"/>
        <v>Yes</v>
      </c>
    </row>
    <row r="10" spans="1:16" ht="46" x14ac:dyDescent="0.35">
      <c r="A10" s="15" t="s">
        <v>226</v>
      </c>
      <c r="B10" s="15" t="s">
        <v>212</v>
      </c>
      <c r="C10" s="29" t="str">
        <f t="shared" si="2"/>
        <v>HTS-3a</v>
      </c>
      <c r="D10" s="15" t="str">
        <f t="shared" si="3"/>
        <v>[GC7/H-KRCS/HTS-3a/TARGET/COVERAGE] % of MSM that have received an HIV test during the reporting period in KP-specific programs and know their results</v>
      </c>
      <c r="E10" s="16"/>
      <c r="F10" s="17" t="str">
        <f t="shared" si="4"/>
        <v>GC7/H-KRCS/HTS-3a/TARGET/COVERAGE</v>
      </c>
      <c r="G10" s="17" t="str">
        <f t="shared" si="5"/>
        <v>GC7/H-KRCS/HTS-3a/TARGET/COVERAGE</v>
      </c>
      <c r="H10" s="18" t="str">
        <f t="shared" si="6"/>
        <v>% of MSM that have received an HIV test during the reporting period in KP-specific programs and know their results</v>
      </c>
      <c r="I10" s="19" t="str">
        <f t="shared" si="7"/>
        <v>NUMBER</v>
      </c>
      <c r="J10" s="17" t="s">
        <v>15</v>
      </c>
      <c r="K10" s="17" t="str">
        <f t="shared" si="8"/>
        <v>NUMBER</v>
      </c>
      <c r="L10" s="16"/>
      <c r="M10" s="20"/>
      <c r="N10" s="8" t="str">
        <f>IF(LEN(B10)&lt;230, "Yes", "No")</f>
        <v>Yes</v>
      </c>
      <c r="O10" s="8" t="str">
        <f t="shared" si="9"/>
        <v>Yes</v>
      </c>
      <c r="P10" s="8" t="str">
        <f t="shared" si="10"/>
        <v>Yes</v>
      </c>
    </row>
    <row r="11" spans="1:16" ht="46" x14ac:dyDescent="0.35">
      <c r="A11" s="15" t="s">
        <v>226</v>
      </c>
      <c r="B11" s="15" t="s">
        <v>213</v>
      </c>
      <c r="C11" s="29" t="str">
        <f t="shared" si="2"/>
        <v>YP-4</v>
      </c>
      <c r="D11" s="15" t="str">
        <f t="shared" si="3"/>
        <v>[GC7/H-KRCS/YP-4/TARGET/COVERAGE] # of high-risk adolescent girls and young women who received any PrEP product at least once during the reporting period</v>
      </c>
      <c r="E11" s="16"/>
      <c r="F11" s="17" t="str">
        <f t="shared" si="4"/>
        <v>GC7/H-KRCS/YP-4/TARGET/COVERAGE</v>
      </c>
      <c r="G11" s="17" t="str">
        <f t="shared" si="5"/>
        <v>GC7/H-KRCS/YP-4/TARGET/COVERAGE</v>
      </c>
      <c r="H11" s="18" t="str">
        <f t="shared" si="6"/>
        <v># of high-risk adolescent girls and young women who received any PrEP product at least once during the reporting period</v>
      </c>
      <c r="I11" s="19" t="str">
        <f t="shared" si="7"/>
        <v>NUMBER</v>
      </c>
      <c r="J11" s="17" t="s">
        <v>15</v>
      </c>
      <c r="K11" s="17" t="str">
        <f t="shared" si="8"/>
        <v>NUMBER</v>
      </c>
      <c r="L11" s="16"/>
      <c r="M11" s="21"/>
      <c r="N11" s="8" t="str">
        <f>IF(LEN(B11)&lt;230, "Yes", "No")</f>
        <v>Yes</v>
      </c>
      <c r="O11" s="8" t="str">
        <f t="shared" si="9"/>
        <v>Yes</v>
      </c>
      <c r="P11" s="8" t="str">
        <f t="shared" si="10"/>
        <v>Yes</v>
      </c>
    </row>
    <row r="12" spans="1:16" ht="34.5" x14ac:dyDescent="0.35">
      <c r="A12" s="15" t="s">
        <v>226</v>
      </c>
      <c r="B12" s="15" t="s">
        <v>214</v>
      </c>
      <c r="C12" s="29" t="str">
        <f t="shared" si="2"/>
        <v>KP-6d</v>
      </c>
      <c r="D12" s="15" t="str">
        <f t="shared" si="3"/>
        <v>[GC7/H-KRCS/KP-6d/TARGET/COVERAGE] # of PWID who received any PrEP product at least once during the reporting period</v>
      </c>
      <c r="E12" s="16"/>
      <c r="F12" s="17" t="str">
        <f t="shared" si="4"/>
        <v>GC7/H-KRCS/KP-6d/TARGET/COVERAGE</v>
      </c>
      <c r="G12" s="17" t="str">
        <f t="shared" si="5"/>
        <v>GC7/H-KRCS/KP-6d/TARGET/COVERAGE</v>
      </c>
      <c r="H12" s="18" t="str">
        <f t="shared" si="6"/>
        <v># of PWID who received any PrEP product at least once during the reporting period</v>
      </c>
      <c r="I12" s="19" t="str">
        <f t="shared" si="7"/>
        <v>NUMBER</v>
      </c>
      <c r="J12" s="17" t="s">
        <v>15</v>
      </c>
      <c r="K12" s="17" t="str">
        <f t="shared" si="8"/>
        <v>NUMBER</v>
      </c>
      <c r="L12" s="16"/>
      <c r="M12" s="21"/>
      <c r="N12" s="8" t="str">
        <f t="shared" ref="N12:N14" si="14">IF(LEN(B12)&lt;230, "Yes", "No")</f>
        <v>Yes</v>
      </c>
      <c r="O12" s="8" t="str">
        <f t="shared" ref="O12:O14" si="15">IF(LEN(F12)&lt;50, "Yes", "No")</f>
        <v>Yes</v>
      </c>
      <c r="P12" s="8" t="str">
        <f t="shared" ref="P12:P14" si="16">IF(LEN(G12)&lt;50, "Yes", "No")</f>
        <v>Yes</v>
      </c>
    </row>
    <row r="13" spans="1:16" ht="34.5" x14ac:dyDescent="0.35">
      <c r="A13" s="15" t="s">
        <v>226</v>
      </c>
      <c r="B13" s="15" t="s">
        <v>215</v>
      </c>
      <c r="C13" s="29" t="str">
        <f t="shared" si="2"/>
        <v>KP-6b</v>
      </c>
      <c r="D13" s="15" t="str">
        <f t="shared" si="3"/>
        <v>[GC7/H-KRCS/KP-6b/TARGET/COVERAGE] # of transgender people who received any PrEP product at least once during the reporting period</v>
      </c>
      <c r="E13" s="16"/>
      <c r="F13" s="17" t="str">
        <f t="shared" si="4"/>
        <v>GC7/H-KRCS/KP-6b/TARGET/COVERAGE</v>
      </c>
      <c r="G13" s="17" t="str">
        <f t="shared" si="5"/>
        <v>GC7/H-KRCS/KP-6b/TARGET/COVERAGE</v>
      </c>
      <c r="H13" s="18" t="str">
        <f t="shared" si="6"/>
        <v># of transgender people who received any PrEP product at least once during the reporting period</v>
      </c>
      <c r="I13" s="19" t="str">
        <f t="shared" si="7"/>
        <v>NUMBER</v>
      </c>
      <c r="J13" s="17" t="s">
        <v>15</v>
      </c>
      <c r="K13" s="17" t="str">
        <f t="shared" si="8"/>
        <v>NUMBER</v>
      </c>
      <c r="L13" s="16"/>
      <c r="M13" s="20"/>
      <c r="N13" s="8" t="str">
        <f t="shared" si="14"/>
        <v>Yes</v>
      </c>
      <c r="O13" s="8" t="str">
        <f t="shared" si="15"/>
        <v>Yes</v>
      </c>
      <c r="P13" s="8" t="str">
        <f t="shared" si="16"/>
        <v>Yes</v>
      </c>
    </row>
    <row r="14" spans="1:16" ht="34.5" x14ac:dyDescent="0.35">
      <c r="A14" s="15" t="s">
        <v>226</v>
      </c>
      <c r="B14" s="15" t="s">
        <v>216</v>
      </c>
      <c r="C14" s="29" t="str">
        <f t="shared" si="2"/>
        <v>HTS-2</v>
      </c>
      <c r="D14" s="15" t="str">
        <f t="shared" si="3"/>
        <v>[GC7/H-KRCS/HTS-2/TARGET/COVERAGE] % of high risk AGYW that have received an HIV test during the reporting period in AGYW programs</v>
      </c>
      <c r="E14" s="16"/>
      <c r="F14" s="17" t="str">
        <f t="shared" si="4"/>
        <v>GC7/H-KRCS/HTS-2/TARGET/COVERAGE</v>
      </c>
      <c r="G14" s="17" t="str">
        <f t="shared" si="5"/>
        <v>GC7/H-KRCS/HTS-2/TARGET/COVERAGE</v>
      </c>
      <c r="H14" s="18" t="str">
        <f t="shared" si="6"/>
        <v>% of high risk AGYW that have received an HIV test during the reporting period in AGYW programs</v>
      </c>
      <c r="I14" s="19" t="str">
        <f t="shared" si="7"/>
        <v>NUMBER</v>
      </c>
      <c r="J14" s="17" t="s">
        <v>15</v>
      </c>
      <c r="K14" s="17" t="str">
        <f t="shared" si="8"/>
        <v>NUMBER</v>
      </c>
      <c r="L14" s="16"/>
      <c r="M14" s="21"/>
      <c r="N14" s="8" t="str">
        <f t="shared" si="14"/>
        <v>Yes</v>
      </c>
      <c r="O14" s="8" t="str">
        <f t="shared" si="15"/>
        <v>Yes</v>
      </c>
      <c r="P14" s="8" t="str">
        <f t="shared" si="16"/>
        <v>Yes</v>
      </c>
    </row>
    <row r="15" spans="1:16" ht="46" x14ac:dyDescent="0.35">
      <c r="A15" s="15" t="s">
        <v>226</v>
      </c>
      <c r="B15" s="15" t="s">
        <v>217</v>
      </c>
      <c r="C15" s="29" t="str">
        <f t="shared" si="2"/>
        <v>HTS-3b</v>
      </c>
      <c r="D15" s="15" t="str">
        <f t="shared" si="3"/>
        <v>[GC7/H-KRCS/HTS-3b/TARGET/COVERAGE] % of TG that have received an HIV test during the reporting period in KP-specific programs and know their results</v>
      </c>
      <c r="E15" s="16"/>
      <c r="F15" s="17" t="str">
        <f t="shared" si="4"/>
        <v>GC7/H-KRCS/HTS-3b/TARGET/COVERAGE</v>
      </c>
      <c r="G15" s="17" t="str">
        <f t="shared" si="5"/>
        <v>GC7/H-KRCS/HTS-3b/TARGET/COVERAGE</v>
      </c>
      <c r="H15" s="18" t="str">
        <f t="shared" si="6"/>
        <v>% of TG that have received an HIV test during the reporting period in KP-specific programs and know their results</v>
      </c>
      <c r="I15" s="19" t="str">
        <f t="shared" si="7"/>
        <v>NUMBER</v>
      </c>
      <c r="J15" s="17" t="s">
        <v>15</v>
      </c>
      <c r="K15" s="17" t="str">
        <f t="shared" si="8"/>
        <v>NUMBER</v>
      </c>
      <c r="L15" s="16"/>
      <c r="M15" s="21"/>
      <c r="N15" s="8" t="str">
        <f>IF(LEN(B15)&lt;230, "Yes", "No")</f>
        <v>Yes</v>
      </c>
      <c r="O15" s="8" t="str">
        <f t="shared" si="9"/>
        <v>Yes</v>
      </c>
      <c r="P15" s="8" t="str">
        <f t="shared" si="10"/>
        <v>Yes</v>
      </c>
    </row>
    <row r="16" spans="1:16" ht="46" x14ac:dyDescent="0.35">
      <c r="A16" s="15" t="s">
        <v>226</v>
      </c>
      <c r="B16" s="15" t="s">
        <v>218</v>
      </c>
      <c r="C16" s="29" t="str">
        <f t="shared" si="2"/>
        <v>HTS-3d</v>
      </c>
      <c r="D16" s="15" t="str">
        <f t="shared" si="3"/>
        <v>[GC7/H-KRCS/HTS-3d/TARGET/COVERAGE] % of people who inject drugs that have received an HIV test during the reporting period in KP-specific programs and know their results</v>
      </c>
      <c r="E16" s="16"/>
      <c r="F16" s="17" t="str">
        <f t="shared" si="4"/>
        <v>GC7/H-KRCS/HTS-3d/TARGET/COVERAGE</v>
      </c>
      <c r="G16" s="17" t="str">
        <f t="shared" si="5"/>
        <v>GC7/H-KRCS/HTS-3d/TARGET/COVERAGE</v>
      </c>
      <c r="H16" s="18" t="str">
        <f t="shared" si="6"/>
        <v>% of people who inject drugs that have received an HIV test during the reporting period in KP-specific programs and know their results</v>
      </c>
      <c r="I16" s="19" t="str">
        <f t="shared" si="7"/>
        <v>NUMBER</v>
      </c>
      <c r="J16" s="17" t="s">
        <v>15</v>
      </c>
      <c r="K16" s="17" t="str">
        <f t="shared" si="8"/>
        <v>NUMBER</v>
      </c>
      <c r="L16" s="16"/>
      <c r="M16" s="21"/>
      <c r="N16" s="8" t="str">
        <f>IF(LEN(B16)&lt;230, "Yes", "No")</f>
        <v>Yes</v>
      </c>
      <c r="O16" s="8" t="str">
        <f t="shared" si="9"/>
        <v>Yes</v>
      </c>
      <c r="P16" s="8" t="str">
        <f t="shared" si="10"/>
        <v>Yes</v>
      </c>
    </row>
    <row r="17" spans="1:16" ht="57.5" x14ac:dyDescent="0.35">
      <c r="A17" s="15" t="s">
        <v>226</v>
      </c>
      <c r="B17" s="15" t="s">
        <v>219</v>
      </c>
      <c r="C17" s="29" t="str">
        <f t="shared" si="2"/>
        <v>HTS-5</v>
      </c>
      <c r="D17" s="15" t="str">
        <f t="shared" si="3"/>
        <v>[GC7/H-KRCS/HTS-5/TARGET/COVERAGE] Percentage of Key and Vulnerable Population (high-risk AGYW, TG, FSW, MSM, PWID, Fisher Folk &amp; Truckers) newly diagnosed with HIV initiated on ART</v>
      </c>
      <c r="E17" s="16"/>
      <c r="F17" s="17" t="str">
        <f t="shared" si="4"/>
        <v>GC7/H-KRCS/HTS-5/TARGET/COVERAGE</v>
      </c>
      <c r="G17" s="17" t="str">
        <f t="shared" si="5"/>
        <v>GC7/H-KRCS/HTS-5/TARGET/COVERAGE</v>
      </c>
      <c r="H17" s="18" t="str">
        <f t="shared" si="6"/>
        <v>Percentage of Key and Vulnerable Population (high-risk AGYW, TG, FSW, MSM, PWID, Fisher Folk &amp; Truckers) newly diagnosed with HIV initiated on ART</v>
      </c>
      <c r="I17" s="19" t="str">
        <f t="shared" si="7"/>
        <v>NUMBER</v>
      </c>
      <c r="J17" s="17" t="s">
        <v>15</v>
      </c>
      <c r="K17" s="17" t="str">
        <f t="shared" si="8"/>
        <v>NUMBER</v>
      </c>
      <c r="L17" s="16"/>
      <c r="M17" s="21"/>
      <c r="N17" s="8" t="str">
        <f>IF(LEN(B17)&lt;230, "Yes", "No")</f>
        <v>Yes</v>
      </c>
      <c r="O17" s="8" t="str">
        <f t="shared" si="9"/>
        <v>Yes</v>
      </c>
      <c r="P17" s="8" t="str">
        <f t="shared" si="10"/>
        <v>Yes</v>
      </c>
    </row>
    <row r="18" spans="1:16" ht="57.5" x14ac:dyDescent="0.35">
      <c r="A18" s="15" t="s">
        <v>226</v>
      </c>
      <c r="B18" s="15" t="s">
        <v>220</v>
      </c>
      <c r="C18" s="29" t="str">
        <f t="shared" si="2"/>
        <v>TCS-Other</v>
      </c>
      <c r="D18" s="15" t="str">
        <f t="shared" si="3"/>
        <v>[GC7/H-KRCS/TCS-Other/TARGET/COVERAGE] Number of people living with HIV reached and re-integrated into ART through health facility client tracing mechanism by the community resource persons.</v>
      </c>
      <c r="E18" s="16"/>
      <c r="F18" s="17" t="str">
        <f t="shared" si="4"/>
        <v>GC7/H-KRCS/TCS-Other/TARGET/COVERAGE</v>
      </c>
      <c r="G18" s="17" t="str">
        <f t="shared" si="5"/>
        <v>GC7/H-KRCS/TCS-Other/TARGET/COVERAGE</v>
      </c>
      <c r="H18" s="18" t="str">
        <f t="shared" si="6"/>
        <v>Number of people living with HIV reached and re-integrated into ART through health facility client tracing mechanism by the community resource persons.</v>
      </c>
      <c r="I18" s="19" t="str">
        <f t="shared" si="7"/>
        <v>NUMBER</v>
      </c>
      <c r="J18" s="17" t="s">
        <v>15</v>
      </c>
      <c r="K18" s="17" t="str">
        <f t="shared" si="8"/>
        <v>NUMBER</v>
      </c>
      <c r="L18" s="16"/>
      <c r="M18" s="21"/>
      <c r="N18" s="8" t="str">
        <f>IF(LEN(B18)&lt;230, "Yes", "No")</f>
        <v>Yes</v>
      </c>
      <c r="O18" s="8" t="str">
        <f t="shared" si="9"/>
        <v>Yes</v>
      </c>
      <c r="P18" s="8" t="str">
        <f t="shared" si="10"/>
        <v>Yes</v>
      </c>
    </row>
    <row r="19" spans="1:16" ht="46" x14ac:dyDescent="0.35">
      <c r="A19" s="15" t="s">
        <v>226</v>
      </c>
      <c r="B19" s="15" t="s">
        <v>221</v>
      </c>
      <c r="C19" s="29" t="str">
        <f t="shared" si="2"/>
        <v>KP-1e</v>
      </c>
      <c r="D19" s="15" t="str">
        <f t="shared" si="3"/>
        <v>[GC7/H-KRCS/KP-1e/TARGET/COVERAGE] Percentage of other vulnerable populations reached with HIV prevention programs - defined package of services</v>
      </c>
      <c r="E19" s="16"/>
      <c r="F19" s="17" t="str">
        <f t="shared" si="4"/>
        <v>GC7/H-KRCS/KP-1e/TARGET/COVERAGE</v>
      </c>
      <c r="G19" s="17" t="str">
        <f t="shared" si="5"/>
        <v>GC7/H-KRCS/KP-1e/TARGET/COVERAGE</v>
      </c>
      <c r="H19" s="18" t="str">
        <f t="shared" si="6"/>
        <v>Percentage of other vulnerable populations reached with HIV prevention programs - defined package of services</v>
      </c>
      <c r="I19" s="19" t="str">
        <f t="shared" si="7"/>
        <v>NUMBER</v>
      </c>
      <c r="J19" s="17" t="s">
        <v>15</v>
      </c>
      <c r="K19" s="17" t="str">
        <f t="shared" si="8"/>
        <v>NUMBER</v>
      </c>
      <c r="L19" s="16"/>
      <c r="M19" s="21"/>
      <c r="N19" s="8" t="str">
        <f>IF(LEN(B19)&lt;230, "Yes", "No")</f>
        <v>Yes</v>
      </c>
      <c r="O19" s="8" t="str">
        <f t="shared" si="9"/>
        <v>Yes</v>
      </c>
      <c r="P19" s="8" t="str">
        <f t="shared" si="10"/>
        <v>Yes</v>
      </c>
    </row>
    <row r="20" spans="1:16" ht="46.5" thickBot="1" x14ac:dyDescent="0.4">
      <c r="A20" s="15" t="s">
        <v>226</v>
      </c>
      <c r="B20" s="22" t="s">
        <v>222</v>
      </c>
      <c r="C20" s="30" t="str">
        <f t="shared" si="2"/>
        <v>HTS-3e</v>
      </c>
      <c r="D20" s="15" t="str">
        <f t="shared" si="3"/>
        <v>[GC7/H-KRCS/HTS-3e/TARGET/COVERAGE] Percentage of other vulnerable populations that have received an HIV test during the reporting period and know their results</v>
      </c>
      <c r="E20" s="23"/>
      <c r="F20" s="17" t="str">
        <f t="shared" si="4"/>
        <v>GC7/H-KRCS/HTS-3e/TARGET/COVERAGE</v>
      </c>
      <c r="G20" s="24" t="str">
        <f t="shared" si="5"/>
        <v>GC7/H-KRCS/HTS-3e/TARGET/COVERAGE</v>
      </c>
      <c r="H20" s="25" t="str">
        <f t="shared" si="6"/>
        <v>Percentage of other vulnerable populations that have received an HIV test during the reporting period and know their results</v>
      </c>
      <c r="I20" s="19" t="str">
        <f t="shared" si="7"/>
        <v>NUMBER</v>
      </c>
      <c r="J20" s="17" t="s">
        <v>15</v>
      </c>
      <c r="K20" s="17" t="str">
        <f t="shared" si="8"/>
        <v>NUMBER</v>
      </c>
      <c r="L20" s="23"/>
      <c r="M20" s="26"/>
      <c r="N20" s="8" t="str">
        <f>IF(LEN(B20)&lt;230, "Yes", "No")</f>
        <v>Yes</v>
      </c>
      <c r="O20" s="8" t="str">
        <f t="shared" si="9"/>
        <v>Yes</v>
      </c>
      <c r="P20" s="8" t="str">
        <f t="shared" si="10"/>
        <v>Yes</v>
      </c>
    </row>
    <row r="21" spans="1:16" ht="34.5" x14ac:dyDescent="0.35">
      <c r="A21" s="15" t="s">
        <v>227</v>
      </c>
      <c r="B21" s="15" t="s">
        <v>230</v>
      </c>
      <c r="C21" s="29" t="str">
        <f>LEFT(B21,FIND(":",B21)-1)</f>
        <v>KP-1a</v>
      </c>
      <c r="D21" s="15" t="str">
        <f>"[GC7/H-KRCS/"&amp;C21&amp;"/"&amp;A21&amp;"/COVERAGE] "&amp;RIGHT(B21,LEN(B21)-LEN(C21)-2)</f>
        <v>[GC7/H-KRCS/KP-1a/RESULT/COVERAGE] # of men who have sex with men reached with HIV prevention programs - defined package of services</v>
      </c>
      <c r="E21" s="16"/>
      <c r="F21" s="17" t="str">
        <f t="shared" si="4"/>
        <v>GC7/H-KRCS/KP-1a/RESULT/COVERAGE</v>
      </c>
      <c r="G21" s="17" t="str">
        <f>F21</f>
        <v>GC7/H-KRCS/KP-1a/RESULT/COVERAGE</v>
      </c>
      <c r="H21" s="18" t="str">
        <f>RIGHT(B21,LEN(B21)-LEN(C21)-2)</f>
        <v># of men who have sex with men reached with HIV prevention programs - defined package of services</v>
      </c>
      <c r="I21" s="19" t="str">
        <f>IF(A21="COMMENT","LONG_TEXT","NUMBER")</f>
        <v>NUMBER</v>
      </c>
      <c r="J21" s="17" t="s">
        <v>15</v>
      </c>
      <c r="K21" s="17" t="str">
        <f>IF(A21="COMMENT","LONG_TEXT","NUMBER")</f>
        <v>NUMBER</v>
      </c>
      <c r="L21" s="16"/>
      <c r="M21" s="20"/>
      <c r="N21" s="8" t="str">
        <f t="shared" ref="N21" si="17">IF(LEN(B21)&lt;230, "Yes", "No")</f>
        <v>Yes</v>
      </c>
      <c r="O21" s="8" t="str">
        <f t="shared" si="9"/>
        <v>Yes</v>
      </c>
      <c r="P21" s="8" t="str">
        <f t="shared" si="10"/>
        <v>Yes</v>
      </c>
    </row>
    <row r="22" spans="1:16" ht="34.5" x14ac:dyDescent="0.35">
      <c r="A22" s="15" t="s">
        <v>227</v>
      </c>
      <c r="B22" s="15" t="s">
        <v>205</v>
      </c>
      <c r="C22" s="29" t="str">
        <f t="shared" si="2"/>
        <v>KP-6a</v>
      </c>
      <c r="D22" s="15" t="str">
        <f t="shared" ref="D22:D39" si="18">"[GC7/H-KRCS/"&amp;C22&amp;"/"&amp;A22&amp;"/COVERAGE] "&amp;RIGHT(B22,LEN(B22)-LEN(C22)-2)</f>
        <v>[GC7/H-KRCS/KP-6a/RESULT/COVERAGE] # of MSM who received any PrEP product at least once during the reporting period</v>
      </c>
      <c r="E22" s="16"/>
      <c r="F22" s="17" t="str">
        <f t="shared" si="4"/>
        <v>GC7/H-KRCS/KP-6a/RESULT/COVERAGE</v>
      </c>
      <c r="G22" s="17" t="str">
        <f t="shared" si="5"/>
        <v>GC7/H-KRCS/KP-6a/RESULT/COVERAGE</v>
      </c>
      <c r="H22" s="18" t="str">
        <f t="shared" ref="H22:H39" si="19">RIGHT(B22,LEN(B22)-LEN(C22)-2)</f>
        <v># of MSM who received any PrEP product at least once during the reporting period</v>
      </c>
      <c r="I22" s="19" t="str">
        <f t="shared" ref="I22:I39" si="20">IF(A22="COMMENT","LONG_TEXT","NUMBER")</f>
        <v>NUMBER</v>
      </c>
      <c r="J22" s="17" t="s">
        <v>15</v>
      </c>
      <c r="K22" s="17" t="str">
        <f t="shared" ref="K22:K39" si="21">IF(A22="COMMENT","LONG_TEXT","NUMBER")</f>
        <v>NUMBER</v>
      </c>
      <c r="L22" s="16"/>
      <c r="M22" s="20"/>
      <c r="N22" s="8" t="str">
        <f>IF(LEN(B22)&lt;230, "Yes", "No")</f>
        <v>Yes</v>
      </c>
      <c r="O22" s="8" t="str">
        <f t="shared" ref="O22:O40" si="22">IF(LEN(F22)&lt;50, "Yes", "No")</f>
        <v>Yes</v>
      </c>
      <c r="P22" s="8" t="str">
        <f t="shared" ref="P22:P40" si="23">IF(LEN(G22)&lt;50, "Yes", "No")</f>
        <v>Yes</v>
      </c>
    </row>
    <row r="23" spans="1:16" ht="34.5" x14ac:dyDescent="0.35">
      <c r="A23" s="15" t="s">
        <v>227</v>
      </c>
      <c r="B23" s="15" t="s">
        <v>206</v>
      </c>
      <c r="C23" s="29" t="str">
        <f t="shared" si="2"/>
        <v>KP-1c</v>
      </c>
      <c r="D23" s="15" t="str">
        <f t="shared" si="18"/>
        <v>[GC7/H-KRCS/KP-1c/RESULT/COVERAGE] % of sex workers reached with HIV prevention programs - defined package of services</v>
      </c>
      <c r="E23" s="16"/>
      <c r="F23" s="17" t="str">
        <f t="shared" si="4"/>
        <v>GC7/H-KRCS/KP-1c/RESULT/COVERAGE</v>
      </c>
      <c r="G23" s="17" t="str">
        <f t="shared" si="5"/>
        <v>GC7/H-KRCS/KP-1c/RESULT/COVERAGE</v>
      </c>
      <c r="H23" s="18" t="str">
        <f t="shared" si="19"/>
        <v>% of sex workers reached with HIV prevention programs - defined package of services</v>
      </c>
      <c r="I23" s="19" t="str">
        <f t="shared" si="20"/>
        <v>NUMBER</v>
      </c>
      <c r="J23" s="17" t="s">
        <v>15</v>
      </c>
      <c r="K23" s="17" t="str">
        <f t="shared" si="21"/>
        <v>NUMBER</v>
      </c>
      <c r="L23" s="16"/>
      <c r="M23" s="20"/>
      <c r="N23" s="8" t="str">
        <f>IF(LEN(B23)&lt;230, "Yes", "No")</f>
        <v>Yes</v>
      </c>
      <c r="O23" s="8" t="str">
        <f t="shared" si="22"/>
        <v>Yes</v>
      </c>
      <c r="P23" s="8" t="str">
        <f t="shared" si="23"/>
        <v>Yes</v>
      </c>
    </row>
    <row r="24" spans="1:16" ht="34.5" x14ac:dyDescent="0.35">
      <c r="A24" s="15" t="s">
        <v>227</v>
      </c>
      <c r="B24" s="15" t="s">
        <v>207</v>
      </c>
      <c r="C24" s="29" t="str">
        <f t="shared" si="2"/>
        <v>KP-6c</v>
      </c>
      <c r="D24" s="15" t="str">
        <f t="shared" si="18"/>
        <v>[GC7/H-KRCS/KP-6c/RESULT/COVERAGE] # of sex workers who received any PrEP product at least once during the reporting period</v>
      </c>
      <c r="E24" s="16"/>
      <c r="F24" s="17" t="str">
        <f t="shared" si="4"/>
        <v>GC7/H-KRCS/KP-6c/RESULT/COVERAGE</v>
      </c>
      <c r="G24" s="17" t="str">
        <f t="shared" si="5"/>
        <v>GC7/H-KRCS/KP-6c/RESULT/COVERAGE</v>
      </c>
      <c r="H24" s="18" t="str">
        <f t="shared" si="19"/>
        <v># of sex workers who received any PrEP product at least once during the reporting period</v>
      </c>
      <c r="I24" s="19" t="str">
        <f t="shared" si="20"/>
        <v>NUMBER</v>
      </c>
      <c r="J24" s="17" t="s">
        <v>15</v>
      </c>
      <c r="K24" s="17" t="str">
        <f t="shared" si="21"/>
        <v>NUMBER</v>
      </c>
      <c r="L24" s="16"/>
      <c r="M24" s="20"/>
      <c r="N24" s="8" t="str">
        <f t="shared" ref="N24:N26" si="24">IF(LEN(B24)&lt;230, "Yes", "No")</f>
        <v>Yes</v>
      </c>
      <c r="O24" s="8" t="str">
        <f t="shared" si="22"/>
        <v>Yes</v>
      </c>
      <c r="P24" s="8" t="str">
        <f t="shared" si="23"/>
        <v>Yes</v>
      </c>
    </row>
    <row r="25" spans="1:16" ht="34.5" x14ac:dyDescent="0.35">
      <c r="A25" s="15" t="s">
        <v>227</v>
      </c>
      <c r="B25" s="15" t="s">
        <v>208</v>
      </c>
      <c r="C25" s="29" t="str">
        <f t="shared" si="2"/>
        <v>KP-1b</v>
      </c>
      <c r="D25" s="15" t="str">
        <f t="shared" si="18"/>
        <v>[GC7/H-KRCS/KP-1b/RESULT/COVERAGE] % of transgender people reached with HIV prevention programs - defined package of services</v>
      </c>
      <c r="E25" s="16"/>
      <c r="F25" s="17" t="str">
        <f t="shared" si="4"/>
        <v>GC7/H-KRCS/KP-1b/RESULT/COVERAGE</v>
      </c>
      <c r="G25" s="17" t="str">
        <f t="shared" si="5"/>
        <v>GC7/H-KRCS/KP-1b/RESULT/COVERAGE</v>
      </c>
      <c r="H25" s="18" t="str">
        <f t="shared" si="19"/>
        <v>% of transgender people reached with HIV prevention programs - defined package of services</v>
      </c>
      <c r="I25" s="19" t="str">
        <f t="shared" si="20"/>
        <v>NUMBER</v>
      </c>
      <c r="J25" s="17" t="s">
        <v>15</v>
      </c>
      <c r="K25" s="17" t="str">
        <f t="shared" si="21"/>
        <v>NUMBER</v>
      </c>
      <c r="L25" s="16"/>
      <c r="M25" s="20"/>
      <c r="N25" s="8" t="str">
        <f t="shared" si="24"/>
        <v>Yes</v>
      </c>
      <c r="O25" s="8" t="str">
        <f t="shared" si="22"/>
        <v>Yes</v>
      </c>
      <c r="P25" s="8" t="str">
        <f t="shared" si="23"/>
        <v>Yes</v>
      </c>
    </row>
    <row r="26" spans="1:16" ht="34.5" x14ac:dyDescent="0.35">
      <c r="A26" s="15" t="s">
        <v>227</v>
      </c>
      <c r="B26" s="15" t="s">
        <v>209</v>
      </c>
      <c r="C26" s="29" t="str">
        <f t="shared" si="2"/>
        <v>KP-1d</v>
      </c>
      <c r="D26" s="15" t="str">
        <f t="shared" si="18"/>
        <v>[GC7/H-KRCS/KP-1d/RESULT/COVERAGE] % of people who inject drugs reached with HIV prevention programs - defined package of services</v>
      </c>
      <c r="E26" s="16"/>
      <c r="F26" s="17" t="str">
        <f t="shared" si="4"/>
        <v>GC7/H-KRCS/KP-1d/RESULT/COVERAGE</v>
      </c>
      <c r="G26" s="17" t="str">
        <f t="shared" si="5"/>
        <v>GC7/H-KRCS/KP-1d/RESULT/COVERAGE</v>
      </c>
      <c r="H26" s="18" t="str">
        <f t="shared" si="19"/>
        <v>% of people who inject drugs reached with HIV prevention programs - defined package of services</v>
      </c>
      <c r="I26" s="19" t="str">
        <f t="shared" si="20"/>
        <v>NUMBER</v>
      </c>
      <c r="J26" s="17" t="s">
        <v>15</v>
      </c>
      <c r="K26" s="17" t="str">
        <f t="shared" si="21"/>
        <v>NUMBER</v>
      </c>
      <c r="L26" s="16"/>
      <c r="M26" s="20"/>
      <c r="N26" s="8" t="str">
        <f t="shared" si="24"/>
        <v>Yes</v>
      </c>
      <c r="O26" s="8" t="str">
        <f t="shared" si="22"/>
        <v>Yes</v>
      </c>
      <c r="P26" s="8" t="str">
        <f t="shared" si="23"/>
        <v>Yes</v>
      </c>
    </row>
    <row r="27" spans="1:16" ht="46" x14ac:dyDescent="0.35">
      <c r="A27" s="15" t="s">
        <v>227</v>
      </c>
      <c r="B27" s="15" t="s">
        <v>210</v>
      </c>
      <c r="C27" s="29" t="str">
        <f t="shared" si="2"/>
        <v>YP-2</v>
      </c>
      <c r="D27" s="15" t="str">
        <f t="shared" si="18"/>
        <v>[GC7/H-KRCS/YP-2/RESULT/COVERAGE] % of high-risk adolescent girls and young women reached with HIV prevention programs - defined package of services</v>
      </c>
      <c r="E27" s="16"/>
      <c r="F27" s="17" t="str">
        <f t="shared" si="4"/>
        <v>GC7/H-KRCS/YP-2/RESULT/COVERAGE</v>
      </c>
      <c r="G27" s="17" t="str">
        <f t="shared" si="5"/>
        <v>GC7/H-KRCS/YP-2/RESULT/COVERAGE</v>
      </c>
      <c r="H27" s="18" t="str">
        <f t="shared" si="19"/>
        <v>% of high-risk adolescent girls and young women reached with HIV prevention programs - defined package of services</v>
      </c>
      <c r="I27" s="19" t="str">
        <f t="shared" si="20"/>
        <v>NUMBER</v>
      </c>
      <c r="J27" s="17" t="s">
        <v>15</v>
      </c>
      <c r="K27" s="17" t="str">
        <f t="shared" si="21"/>
        <v>NUMBER</v>
      </c>
      <c r="L27" s="16"/>
      <c r="M27" s="21"/>
      <c r="N27" s="8" t="str">
        <f>IF(LEN(B27)&lt;230, "Yes", "No")</f>
        <v>Yes</v>
      </c>
      <c r="O27" s="8" t="str">
        <f t="shared" si="22"/>
        <v>Yes</v>
      </c>
      <c r="P27" s="8" t="str">
        <f t="shared" si="23"/>
        <v>Yes</v>
      </c>
    </row>
    <row r="28" spans="1:16" ht="46" x14ac:dyDescent="0.35">
      <c r="A28" s="15" t="s">
        <v>227</v>
      </c>
      <c r="B28" s="15" t="s">
        <v>211</v>
      </c>
      <c r="C28" s="29" t="str">
        <f t="shared" si="2"/>
        <v>HTS-3c</v>
      </c>
      <c r="D28" s="15" t="str">
        <f t="shared" si="18"/>
        <v>[GC7/H-KRCS/HTS-3c/RESULT/COVERAGE] % of sex workers that have received an HIV test during the reporting period in KP-specific programs and know their results</v>
      </c>
      <c r="E28" s="16"/>
      <c r="F28" s="17" t="str">
        <f t="shared" si="4"/>
        <v>GC7/H-KRCS/HTS-3c/RESULT/COVERAGE</v>
      </c>
      <c r="G28" s="17" t="str">
        <f t="shared" si="5"/>
        <v>GC7/H-KRCS/HTS-3c/RESULT/COVERAGE</v>
      </c>
      <c r="H28" s="18" t="str">
        <f t="shared" si="19"/>
        <v>% of sex workers that have received an HIV test during the reporting period in KP-specific programs and know their results</v>
      </c>
      <c r="I28" s="19" t="str">
        <f t="shared" si="20"/>
        <v>NUMBER</v>
      </c>
      <c r="J28" s="17" t="s">
        <v>15</v>
      </c>
      <c r="K28" s="17" t="str">
        <f t="shared" si="21"/>
        <v>NUMBER</v>
      </c>
      <c r="L28" s="16"/>
      <c r="M28" s="21"/>
      <c r="N28" s="8" t="str">
        <f>IF(LEN(B28)&lt;230, "Yes", "No")</f>
        <v>Yes</v>
      </c>
      <c r="O28" s="8" t="str">
        <f t="shared" si="22"/>
        <v>Yes</v>
      </c>
      <c r="P28" s="8" t="str">
        <f t="shared" si="23"/>
        <v>Yes</v>
      </c>
    </row>
    <row r="29" spans="1:16" ht="46" x14ac:dyDescent="0.35">
      <c r="A29" s="15" t="s">
        <v>227</v>
      </c>
      <c r="B29" s="15" t="s">
        <v>212</v>
      </c>
      <c r="C29" s="29" t="str">
        <f t="shared" si="2"/>
        <v>HTS-3a</v>
      </c>
      <c r="D29" s="15" t="str">
        <f t="shared" si="18"/>
        <v>[GC7/H-KRCS/HTS-3a/RESULT/COVERAGE] % of MSM that have received an HIV test during the reporting period in KP-specific programs and know their results</v>
      </c>
      <c r="E29" s="16"/>
      <c r="F29" s="17" t="str">
        <f t="shared" si="4"/>
        <v>GC7/H-KRCS/HTS-3a/RESULT/COVERAGE</v>
      </c>
      <c r="G29" s="17" t="str">
        <f t="shared" si="5"/>
        <v>GC7/H-KRCS/HTS-3a/RESULT/COVERAGE</v>
      </c>
      <c r="H29" s="18" t="str">
        <f t="shared" si="19"/>
        <v>% of MSM that have received an HIV test during the reporting period in KP-specific programs and know their results</v>
      </c>
      <c r="I29" s="19" t="str">
        <f t="shared" si="20"/>
        <v>NUMBER</v>
      </c>
      <c r="J29" s="17" t="s">
        <v>15</v>
      </c>
      <c r="K29" s="17" t="str">
        <f t="shared" si="21"/>
        <v>NUMBER</v>
      </c>
      <c r="L29" s="16"/>
      <c r="M29" s="20"/>
      <c r="N29" s="8" t="str">
        <f>IF(LEN(B29)&lt;230, "Yes", "No")</f>
        <v>Yes</v>
      </c>
      <c r="O29" s="8" t="str">
        <f t="shared" si="22"/>
        <v>Yes</v>
      </c>
      <c r="P29" s="8" t="str">
        <f t="shared" si="23"/>
        <v>Yes</v>
      </c>
    </row>
    <row r="30" spans="1:16" ht="46" x14ac:dyDescent="0.35">
      <c r="A30" s="15" t="s">
        <v>227</v>
      </c>
      <c r="B30" s="15" t="s">
        <v>213</v>
      </c>
      <c r="C30" s="29" t="str">
        <f t="shared" si="2"/>
        <v>YP-4</v>
      </c>
      <c r="D30" s="15" t="str">
        <f t="shared" si="18"/>
        <v>[GC7/H-KRCS/YP-4/RESULT/COVERAGE] # of high-risk adolescent girls and young women who received any PrEP product at least once during the reporting period</v>
      </c>
      <c r="E30" s="16"/>
      <c r="F30" s="17" t="str">
        <f t="shared" si="4"/>
        <v>GC7/H-KRCS/YP-4/RESULT/COVERAGE</v>
      </c>
      <c r="G30" s="17" t="str">
        <f t="shared" si="5"/>
        <v>GC7/H-KRCS/YP-4/RESULT/COVERAGE</v>
      </c>
      <c r="H30" s="18" t="str">
        <f t="shared" si="19"/>
        <v># of high-risk adolescent girls and young women who received any PrEP product at least once during the reporting period</v>
      </c>
      <c r="I30" s="19" t="str">
        <f t="shared" si="20"/>
        <v>NUMBER</v>
      </c>
      <c r="J30" s="17" t="s">
        <v>15</v>
      </c>
      <c r="K30" s="17" t="str">
        <f t="shared" si="21"/>
        <v>NUMBER</v>
      </c>
      <c r="L30" s="16"/>
      <c r="M30" s="21"/>
      <c r="N30" s="8" t="str">
        <f>IF(LEN(B30)&lt;230, "Yes", "No")</f>
        <v>Yes</v>
      </c>
      <c r="O30" s="8" t="str">
        <f t="shared" si="22"/>
        <v>Yes</v>
      </c>
      <c r="P30" s="8" t="str">
        <f t="shared" si="23"/>
        <v>Yes</v>
      </c>
    </row>
    <row r="31" spans="1:16" ht="34.5" x14ac:dyDescent="0.35">
      <c r="A31" s="15" t="s">
        <v>227</v>
      </c>
      <c r="B31" s="15" t="s">
        <v>214</v>
      </c>
      <c r="C31" s="29" t="str">
        <f t="shared" si="2"/>
        <v>KP-6d</v>
      </c>
      <c r="D31" s="15" t="str">
        <f t="shared" si="18"/>
        <v>[GC7/H-KRCS/KP-6d/RESULT/COVERAGE] # of PWID who received any PrEP product at least once during the reporting period</v>
      </c>
      <c r="E31" s="16"/>
      <c r="F31" s="17" t="str">
        <f t="shared" si="4"/>
        <v>GC7/H-KRCS/KP-6d/RESULT/COVERAGE</v>
      </c>
      <c r="G31" s="17" t="str">
        <f t="shared" si="5"/>
        <v>GC7/H-KRCS/KP-6d/RESULT/COVERAGE</v>
      </c>
      <c r="H31" s="18" t="str">
        <f t="shared" si="19"/>
        <v># of PWID who received any PrEP product at least once during the reporting period</v>
      </c>
      <c r="I31" s="19" t="str">
        <f t="shared" si="20"/>
        <v>NUMBER</v>
      </c>
      <c r="J31" s="17" t="s">
        <v>15</v>
      </c>
      <c r="K31" s="17" t="str">
        <f t="shared" si="21"/>
        <v>NUMBER</v>
      </c>
      <c r="L31" s="16"/>
      <c r="M31" s="21"/>
      <c r="N31" s="8" t="str">
        <f t="shared" ref="N31:N33" si="25">IF(LEN(B31)&lt;230, "Yes", "No")</f>
        <v>Yes</v>
      </c>
      <c r="O31" s="8" t="str">
        <f t="shared" si="22"/>
        <v>Yes</v>
      </c>
      <c r="P31" s="8" t="str">
        <f t="shared" si="23"/>
        <v>Yes</v>
      </c>
    </row>
    <row r="32" spans="1:16" ht="34.5" x14ac:dyDescent="0.35">
      <c r="A32" s="15" t="s">
        <v>227</v>
      </c>
      <c r="B32" s="15" t="s">
        <v>215</v>
      </c>
      <c r="C32" s="29" t="str">
        <f t="shared" si="2"/>
        <v>KP-6b</v>
      </c>
      <c r="D32" s="15" t="str">
        <f t="shared" si="18"/>
        <v>[GC7/H-KRCS/KP-6b/RESULT/COVERAGE] # of transgender people who received any PrEP product at least once during the reporting period</v>
      </c>
      <c r="E32" s="16"/>
      <c r="F32" s="17" t="str">
        <f t="shared" si="4"/>
        <v>GC7/H-KRCS/KP-6b/RESULT/COVERAGE</v>
      </c>
      <c r="G32" s="17" t="str">
        <f t="shared" si="5"/>
        <v>GC7/H-KRCS/KP-6b/RESULT/COVERAGE</v>
      </c>
      <c r="H32" s="18" t="str">
        <f t="shared" si="19"/>
        <v># of transgender people who received any PrEP product at least once during the reporting period</v>
      </c>
      <c r="I32" s="19" t="str">
        <f t="shared" si="20"/>
        <v>NUMBER</v>
      </c>
      <c r="J32" s="17" t="s">
        <v>15</v>
      </c>
      <c r="K32" s="17" t="str">
        <f t="shared" si="21"/>
        <v>NUMBER</v>
      </c>
      <c r="L32" s="16"/>
      <c r="M32" s="20"/>
      <c r="N32" s="8" t="str">
        <f t="shared" si="25"/>
        <v>Yes</v>
      </c>
      <c r="O32" s="8" t="str">
        <f t="shared" si="22"/>
        <v>Yes</v>
      </c>
      <c r="P32" s="8" t="str">
        <f t="shared" si="23"/>
        <v>Yes</v>
      </c>
    </row>
    <row r="33" spans="1:16" ht="34.5" x14ac:dyDescent="0.35">
      <c r="A33" s="15" t="s">
        <v>227</v>
      </c>
      <c r="B33" s="15" t="s">
        <v>216</v>
      </c>
      <c r="C33" s="29" t="str">
        <f t="shared" si="2"/>
        <v>HTS-2</v>
      </c>
      <c r="D33" s="15" t="str">
        <f t="shared" si="18"/>
        <v>[GC7/H-KRCS/HTS-2/RESULT/COVERAGE] % of high risk AGYW that have received an HIV test during the reporting period in AGYW programs</v>
      </c>
      <c r="E33" s="16"/>
      <c r="F33" s="17" t="str">
        <f t="shared" si="4"/>
        <v>GC7/H-KRCS/HTS-2/RESULT/COVERAGE</v>
      </c>
      <c r="G33" s="17" t="str">
        <f t="shared" si="5"/>
        <v>GC7/H-KRCS/HTS-2/RESULT/COVERAGE</v>
      </c>
      <c r="H33" s="18" t="str">
        <f t="shared" si="19"/>
        <v>% of high risk AGYW that have received an HIV test during the reporting period in AGYW programs</v>
      </c>
      <c r="I33" s="19" t="str">
        <f t="shared" si="20"/>
        <v>NUMBER</v>
      </c>
      <c r="J33" s="17" t="s">
        <v>15</v>
      </c>
      <c r="K33" s="17" t="str">
        <f t="shared" si="21"/>
        <v>NUMBER</v>
      </c>
      <c r="L33" s="16"/>
      <c r="M33" s="21"/>
      <c r="N33" s="8" t="str">
        <f t="shared" si="25"/>
        <v>Yes</v>
      </c>
      <c r="O33" s="8" t="str">
        <f t="shared" si="22"/>
        <v>Yes</v>
      </c>
      <c r="P33" s="8" t="str">
        <f t="shared" si="23"/>
        <v>Yes</v>
      </c>
    </row>
    <row r="34" spans="1:16" ht="46" x14ac:dyDescent="0.35">
      <c r="A34" s="15" t="s">
        <v>227</v>
      </c>
      <c r="B34" s="15" t="s">
        <v>217</v>
      </c>
      <c r="C34" s="29" t="str">
        <f t="shared" si="2"/>
        <v>HTS-3b</v>
      </c>
      <c r="D34" s="15" t="str">
        <f t="shared" si="18"/>
        <v>[GC7/H-KRCS/HTS-3b/RESULT/COVERAGE] % of TG that have received an HIV test during the reporting period in KP-specific programs and know their results</v>
      </c>
      <c r="E34" s="16"/>
      <c r="F34" s="17" t="str">
        <f t="shared" si="4"/>
        <v>GC7/H-KRCS/HTS-3b/RESULT/COVERAGE</v>
      </c>
      <c r="G34" s="17" t="str">
        <f t="shared" si="5"/>
        <v>GC7/H-KRCS/HTS-3b/RESULT/COVERAGE</v>
      </c>
      <c r="H34" s="18" t="str">
        <f t="shared" si="19"/>
        <v>% of TG that have received an HIV test during the reporting period in KP-specific programs and know their results</v>
      </c>
      <c r="I34" s="19" t="str">
        <f t="shared" si="20"/>
        <v>NUMBER</v>
      </c>
      <c r="J34" s="17" t="s">
        <v>15</v>
      </c>
      <c r="K34" s="17" t="str">
        <f t="shared" si="21"/>
        <v>NUMBER</v>
      </c>
      <c r="L34" s="16"/>
      <c r="M34" s="21"/>
      <c r="N34" s="8" t="str">
        <f>IF(LEN(B34)&lt;230, "Yes", "No")</f>
        <v>Yes</v>
      </c>
      <c r="O34" s="8" t="str">
        <f t="shared" si="22"/>
        <v>Yes</v>
      </c>
      <c r="P34" s="8" t="str">
        <f t="shared" si="23"/>
        <v>Yes</v>
      </c>
    </row>
    <row r="35" spans="1:16" ht="46" x14ac:dyDescent="0.35">
      <c r="A35" s="15" t="s">
        <v>227</v>
      </c>
      <c r="B35" s="15" t="s">
        <v>218</v>
      </c>
      <c r="C35" s="29" t="str">
        <f t="shared" si="2"/>
        <v>HTS-3d</v>
      </c>
      <c r="D35" s="15" t="str">
        <f t="shared" si="18"/>
        <v>[GC7/H-KRCS/HTS-3d/RESULT/COVERAGE] % of people who inject drugs that have received an HIV test during the reporting period in KP-specific programs and know their results</v>
      </c>
      <c r="E35" s="16"/>
      <c r="F35" s="17" t="str">
        <f t="shared" si="4"/>
        <v>GC7/H-KRCS/HTS-3d/RESULT/COVERAGE</v>
      </c>
      <c r="G35" s="17" t="str">
        <f t="shared" si="5"/>
        <v>GC7/H-KRCS/HTS-3d/RESULT/COVERAGE</v>
      </c>
      <c r="H35" s="18" t="str">
        <f t="shared" si="19"/>
        <v>% of people who inject drugs that have received an HIV test during the reporting period in KP-specific programs and know their results</v>
      </c>
      <c r="I35" s="19" t="str">
        <f t="shared" si="20"/>
        <v>NUMBER</v>
      </c>
      <c r="J35" s="17" t="s">
        <v>15</v>
      </c>
      <c r="K35" s="17" t="str">
        <f t="shared" si="21"/>
        <v>NUMBER</v>
      </c>
      <c r="L35" s="16"/>
      <c r="M35" s="21"/>
      <c r="N35" s="8" t="str">
        <f>IF(LEN(B35)&lt;230, "Yes", "No")</f>
        <v>Yes</v>
      </c>
      <c r="O35" s="8" t="str">
        <f t="shared" si="22"/>
        <v>Yes</v>
      </c>
      <c r="P35" s="8" t="str">
        <f t="shared" si="23"/>
        <v>Yes</v>
      </c>
    </row>
    <row r="36" spans="1:16" ht="57.5" x14ac:dyDescent="0.35">
      <c r="A36" s="15" t="s">
        <v>227</v>
      </c>
      <c r="B36" s="15" t="s">
        <v>219</v>
      </c>
      <c r="C36" s="29" t="str">
        <f t="shared" si="2"/>
        <v>HTS-5</v>
      </c>
      <c r="D36" s="15" t="str">
        <f t="shared" si="18"/>
        <v>[GC7/H-KRCS/HTS-5/RESULT/COVERAGE] Percentage of Key and Vulnerable Population (high-risk AGYW, TG, FSW, MSM, PWID, Fisher Folk &amp; Truckers) newly diagnosed with HIV initiated on ART</v>
      </c>
      <c r="E36" s="16"/>
      <c r="F36" s="17" t="str">
        <f t="shared" si="4"/>
        <v>GC7/H-KRCS/HTS-5/RESULT/COVERAGE</v>
      </c>
      <c r="G36" s="17" t="str">
        <f t="shared" si="5"/>
        <v>GC7/H-KRCS/HTS-5/RESULT/COVERAGE</v>
      </c>
      <c r="H36" s="18" t="str">
        <f t="shared" si="19"/>
        <v>Percentage of Key and Vulnerable Population (high-risk AGYW, TG, FSW, MSM, PWID, Fisher Folk &amp; Truckers) newly diagnosed with HIV initiated on ART</v>
      </c>
      <c r="I36" s="19" t="str">
        <f t="shared" si="20"/>
        <v>NUMBER</v>
      </c>
      <c r="J36" s="17" t="s">
        <v>15</v>
      </c>
      <c r="K36" s="17" t="str">
        <f t="shared" si="21"/>
        <v>NUMBER</v>
      </c>
      <c r="L36" s="16"/>
      <c r="M36" s="21"/>
      <c r="N36" s="8" t="str">
        <f>IF(LEN(B36)&lt;230, "Yes", "No")</f>
        <v>Yes</v>
      </c>
      <c r="O36" s="8" t="str">
        <f t="shared" si="22"/>
        <v>Yes</v>
      </c>
      <c r="P36" s="8" t="str">
        <f t="shared" si="23"/>
        <v>Yes</v>
      </c>
    </row>
    <row r="37" spans="1:16" ht="57.5" x14ac:dyDescent="0.35">
      <c r="A37" s="15" t="s">
        <v>227</v>
      </c>
      <c r="B37" s="15" t="s">
        <v>220</v>
      </c>
      <c r="C37" s="29" t="str">
        <f t="shared" si="2"/>
        <v>TCS-Other</v>
      </c>
      <c r="D37" s="15" t="str">
        <f t="shared" si="18"/>
        <v>[GC7/H-KRCS/TCS-Other/RESULT/COVERAGE] Number of people living with HIV reached and re-integrated into ART through health facility client tracing mechanism by the community resource persons.</v>
      </c>
      <c r="E37" s="16"/>
      <c r="F37" s="17" t="str">
        <f t="shared" si="4"/>
        <v>GC7/H-KRCS/TCS-Other/RESULT/COVERAGE</v>
      </c>
      <c r="G37" s="17" t="str">
        <f t="shared" si="5"/>
        <v>GC7/H-KRCS/TCS-Other/RESULT/COVERAGE</v>
      </c>
      <c r="H37" s="18" t="str">
        <f t="shared" si="19"/>
        <v>Number of people living with HIV reached and re-integrated into ART through health facility client tracing mechanism by the community resource persons.</v>
      </c>
      <c r="I37" s="19" t="str">
        <f t="shared" si="20"/>
        <v>NUMBER</v>
      </c>
      <c r="J37" s="17" t="s">
        <v>15</v>
      </c>
      <c r="K37" s="17" t="str">
        <f t="shared" si="21"/>
        <v>NUMBER</v>
      </c>
      <c r="L37" s="16"/>
      <c r="M37" s="21"/>
      <c r="N37" s="8" t="str">
        <f>IF(LEN(B37)&lt;230, "Yes", "No")</f>
        <v>Yes</v>
      </c>
      <c r="O37" s="8" t="str">
        <f t="shared" si="22"/>
        <v>Yes</v>
      </c>
      <c r="P37" s="8" t="str">
        <f t="shared" si="23"/>
        <v>Yes</v>
      </c>
    </row>
    <row r="38" spans="1:16" ht="46" x14ac:dyDescent="0.35">
      <c r="A38" s="15" t="s">
        <v>227</v>
      </c>
      <c r="B38" s="15" t="s">
        <v>221</v>
      </c>
      <c r="C38" s="29" t="str">
        <f t="shared" si="2"/>
        <v>KP-1e</v>
      </c>
      <c r="D38" s="15" t="str">
        <f t="shared" si="18"/>
        <v>[GC7/H-KRCS/KP-1e/RESULT/COVERAGE] Percentage of other vulnerable populations reached with HIV prevention programs - defined package of services</v>
      </c>
      <c r="E38" s="16"/>
      <c r="F38" s="17" t="str">
        <f t="shared" si="4"/>
        <v>GC7/H-KRCS/KP-1e/RESULT/COVERAGE</v>
      </c>
      <c r="G38" s="17" t="str">
        <f t="shared" si="5"/>
        <v>GC7/H-KRCS/KP-1e/RESULT/COVERAGE</v>
      </c>
      <c r="H38" s="18" t="str">
        <f t="shared" si="19"/>
        <v>Percentage of other vulnerable populations reached with HIV prevention programs - defined package of services</v>
      </c>
      <c r="I38" s="19" t="str">
        <f t="shared" si="20"/>
        <v>NUMBER</v>
      </c>
      <c r="J38" s="17" t="s">
        <v>15</v>
      </c>
      <c r="K38" s="17" t="str">
        <f t="shared" si="21"/>
        <v>NUMBER</v>
      </c>
      <c r="L38" s="16"/>
      <c r="M38" s="21"/>
      <c r="N38" s="8" t="str">
        <f>IF(LEN(B38)&lt;230, "Yes", "No")</f>
        <v>Yes</v>
      </c>
      <c r="O38" s="8" t="str">
        <f t="shared" si="22"/>
        <v>Yes</v>
      </c>
      <c r="P38" s="8" t="str">
        <f t="shared" si="23"/>
        <v>Yes</v>
      </c>
    </row>
    <row r="39" spans="1:16" ht="46.5" thickBot="1" x14ac:dyDescent="0.4">
      <c r="A39" s="15" t="s">
        <v>227</v>
      </c>
      <c r="B39" s="22" t="s">
        <v>222</v>
      </c>
      <c r="C39" s="30" t="str">
        <f t="shared" si="2"/>
        <v>HTS-3e</v>
      </c>
      <c r="D39" s="15" t="str">
        <f t="shared" si="18"/>
        <v>[GC7/H-KRCS/HTS-3e/RESULT/COVERAGE] Percentage of other vulnerable populations that have received an HIV test during the reporting period and know their results</v>
      </c>
      <c r="E39" s="23"/>
      <c r="F39" s="17" t="str">
        <f t="shared" si="4"/>
        <v>GC7/H-KRCS/HTS-3e/RESULT/COVERAGE</v>
      </c>
      <c r="G39" s="24" t="str">
        <f t="shared" si="5"/>
        <v>GC7/H-KRCS/HTS-3e/RESULT/COVERAGE</v>
      </c>
      <c r="H39" s="25" t="str">
        <f t="shared" si="19"/>
        <v>Percentage of other vulnerable populations that have received an HIV test during the reporting period and know their results</v>
      </c>
      <c r="I39" s="19" t="str">
        <f t="shared" si="20"/>
        <v>NUMBER</v>
      </c>
      <c r="J39" s="17" t="s">
        <v>15</v>
      </c>
      <c r="K39" s="17" t="str">
        <f t="shared" si="21"/>
        <v>NUMBER</v>
      </c>
      <c r="L39" s="23"/>
      <c r="M39" s="26"/>
      <c r="N39" s="8" t="str">
        <f>IF(LEN(B39)&lt;230, "Yes", "No")</f>
        <v>Yes</v>
      </c>
      <c r="O39" s="8" t="str">
        <f t="shared" si="22"/>
        <v>Yes</v>
      </c>
      <c r="P39" s="8" t="str">
        <f t="shared" si="23"/>
        <v>Yes</v>
      </c>
    </row>
    <row r="40" spans="1:16" ht="34.5" x14ac:dyDescent="0.35">
      <c r="A40" s="15" t="s">
        <v>228</v>
      </c>
      <c r="B40" s="15" t="s">
        <v>230</v>
      </c>
      <c r="C40" s="29" t="str">
        <f>LEFT(B40,FIND(":",B40)-1)</f>
        <v>KP-1a</v>
      </c>
      <c r="D40" s="15" t="str">
        <f>"[GC7/H-KRCS/"&amp;C40&amp;"/"&amp;A40&amp;"/COVERAGE] "&amp;RIGHT(B40,LEN(B40)-LEN(C40)-2)</f>
        <v>[GC7/H-KRCS/KP-1a/COMMENT/COVERAGE] # of men who have sex with men reached with HIV prevention programs - defined package of services</v>
      </c>
      <c r="E40" s="16"/>
      <c r="F40" s="17" t="str">
        <f t="shared" ref="F40:F58" si="26">"GC7/H-KRCS/"&amp;C40&amp;"/"&amp;A40&amp;"/COVERAGE"</f>
        <v>GC7/H-KRCS/KP-1a/COMMENT/COVERAGE</v>
      </c>
      <c r="G40" s="17" t="str">
        <f>F40</f>
        <v>GC7/H-KRCS/KP-1a/COMMENT/COVERAGE</v>
      </c>
      <c r="H40" s="18" t="str">
        <f>RIGHT(B40,LEN(B40)-LEN(C40)-2)</f>
        <v># of men who have sex with men reached with HIV prevention programs - defined package of services</v>
      </c>
      <c r="I40" s="19" t="str">
        <f>IF(A40="COMMENT","LONG_TEXT","NUMBER")</f>
        <v>LONG_TEXT</v>
      </c>
      <c r="J40" s="17" t="s">
        <v>15</v>
      </c>
      <c r="K40" s="17" t="str">
        <f>IF(A40="COMMENT","LONG_TEXT","NUMBER")</f>
        <v>LONG_TEXT</v>
      </c>
      <c r="L40" s="16"/>
      <c r="M40" s="20"/>
      <c r="N40" s="8" t="str">
        <f t="shared" ref="N40" si="27">IF(LEN(B40)&lt;230, "Yes", "No")</f>
        <v>Yes</v>
      </c>
      <c r="O40" s="8" t="str">
        <f t="shared" si="22"/>
        <v>Yes</v>
      </c>
      <c r="P40" s="8" t="str">
        <f t="shared" si="23"/>
        <v>Yes</v>
      </c>
    </row>
    <row r="41" spans="1:16" ht="34.5" x14ac:dyDescent="0.35">
      <c r="A41" s="15" t="s">
        <v>228</v>
      </c>
      <c r="B41" s="15" t="s">
        <v>205</v>
      </c>
      <c r="C41" s="29" t="str">
        <f t="shared" si="2"/>
        <v>KP-6a</v>
      </c>
      <c r="D41" s="15" t="str">
        <f t="shared" ref="D41:D58" si="28">"[GC7/H-KRCS/"&amp;C41&amp;"/"&amp;A41&amp;"/COVERAGE] "&amp;RIGHT(B41,LEN(B41)-LEN(C41)-2)</f>
        <v>[GC7/H-KRCS/KP-6a/COMMENT/COVERAGE] # of MSM who received any PrEP product at least once during the reporting period</v>
      </c>
      <c r="E41" s="16"/>
      <c r="F41" s="17" t="str">
        <f t="shared" si="26"/>
        <v>GC7/H-KRCS/KP-6a/COMMENT/COVERAGE</v>
      </c>
      <c r="G41" s="17" t="str">
        <f t="shared" si="5"/>
        <v>GC7/H-KRCS/KP-6a/COMMENT/COVERAGE</v>
      </c>
      <c r="H41" s="18" t="str">
        <f t="shared" ref="H41:H58" si="29">RIGHT(B41,LEN(B41)-LEN(C41)-2)</f>
        <v># of MSM who received any PrEP product at least once during the reporting period</v>
      </c>
      <c r="I41" s="19" t="str">
        <f t="shared" ref="I41:I58" si="30">IF(A41="COMMENT","LONG_TEXT","NUMBER")</f>
        <v>LONG_TEXT</v>
      </c>
      <c r="J41" s="17" t="s">
        <v>15</v>
      </c>
      <c r="K41" s="17" t="str">
        <f t="shared" ref="K41:K58" si="31">IF(A41="COMMENT","LONG_TEXT","NUMBER")</f>
        <v>LONG_TEXT</v>
      </c>
      <c r="L41" s="16"/>
      <c r="M41" s="20"/>
      <c r="N41" s="8" t="str">
        <f>IF(LEN(B41)&lt;230, "Yes", "No")</f>
        <v>Yes</v>
      </c>
      <c r="O41" s="8" t="str">
        <f t="shared" ref="O41:O58" si="32">IF(LEN(F41)&lt;50, "Yes", "No")</f>
        <v>Yes</v>
      </c>
      <c r="P41" s="8" t="str">
        <f t="shared" ref="P41:P58" si="33">IF(LEN(G41)&lt;50, "Yes", "No")</f>
        <v>Yes</v>
      </c>
    </row>
    <row r="42" spans="1:16" ht="34.5" x14ac:dyDescent="0.35">
      <c r="A42" s="15" t="s">
        <v>228</v>
      </c>
      <c r="B42" s="15" t="s">
        <v>206</v>
      </c>
      <c r="C42" s="29" t="str">
        <f t="shared" si="2"/>
        <v>KP-1c</v>
      </c>
      <c r="D42" s="15" t="str">
        <f t="shared" si="28"/>
        <v>[GC7/H-KRCS/KP-1c/COMMENT/COVERAGE] % of sex workers reached with HIV prevention programs - defined package of services</v>
      </c>
      <c r="E42" s="16"/>
      <c r="F42" s="17" t="str">
        <f t="shared" si="26"/>
        <v>GC7/H-KRCS/KP-1c/COMMENT/COVERAGE</v>
      </c>
      <c r="G42" s="17" t="str">
        <f t="shared" si="5"/>
        <v>GC7/H-KRCS/KP-1c/COMMENT/COVERAGE</v>
      </c>
      <c r="H42" s="18" t="str">
        <f t="shared" si="29"/>
        <v>% of sex workers reached with HIV prevention programs - defined package of services</v>
      </c>
      <c r="I42" s="19" t="str">
        <f t="shared" si="30"/>
        <v>LONG_TEXT</v>
      </c>
      <c r="J42" s="17" t="s">
        <v>15</v>
      </c>
      <c r="K42" s="17" t="str">
        <f t="shared" si="31"/>
        <v>LONG_TEXT</v>
      </c>
      <c r="L42" s="16"/>
      <c r="M42" s="20"/>
      <c r="N42" s="8" t="str">
        <f>IF(LEN(B42)&lt;230, "Yes", "No")</f>
        <v>Yes</v>
      </c>
      <c r="O42" s="8" t="str">
        <f t="shared" si="32"/>
        <v>Yes</v>
      </c>
      <c r="P42" s="8" t="str">
        <f t="shared" si="33"/>
        <v>Yes</v>
      </c>
    </row>
    <row r="43" spans="1:16" ht="34.5" x14ac:dyDescent="0.35">
      <c r="A43" s="15" t="s">
        <v>228</v>
      </c>
      <c r="B43" s="15" t="s">
        <v>207</v>
      </c>
      <c r="C43" s="29" t="str">
        <f t="shared" si="2"/>
        <v>KP-6c</v>
      </c>
      <c r="D43" s="15" t="str">
        <f t="shared" si="28"/>
        <v>[GC7/H-KRCS/KP-6c/COMMENT/COVERAGE] # of sex workers who received any PrEP product at least once during the reporting period</v>
      </c>
      <c r="E43" s="16"/>
      <c r="F43" s="17" t="str">
        <f t="shared" si="26"/>
        <v>GC7/H-KRCS/KP-6c/COMMENT/COVERAGE</v>
      </c>
      <c r="G43" s="17" t="str">
        <f t="shared" si="5"/>
        <v>GC7/H-KRCS/KP-6c/COMMENT/COVERAGE</v>
      </c>
      <c r="H43" s="18" t="str">
        <f t="shared" si="29"/>
        <v># of sex workers who received any PrEP product at least once during the reporting period</v>
      </c>
      <c r="I43" s="19" t="str">
        <f t="shared" si="30"/>
        <v>LONG_TEXT</v>
      </c>
      <c r="J43" s="17" t="s">
        <v>15</v>
      </c>
      <c r="K43" s="17" t="str">
        <f t="shared" si="31"/>
        <v>LONG_TEXT</v>
      </c>
      <c r="L43" s="16"/>
      <c r="M43" s="20"/>
      <c r="N43" s="8" t="str">
        <f t="shared" ref="N43:N45" si="34">IF(LEN(B43)&lt;230, "Yes", "No")</f>
        <v>Yes</v>
      </c>
      <c r="O43" s="8" t="str">
        <f t="shared" si="32"/>
        <v>Yes</v>
      </c>
      <c r="P43" s="8" t="str">
        <f t="shared" si="33"/>
        <v>Yes</v>
      </c>
    </row>
    <row r="44" spans="1:16" ht="34.5" x14ac:dyDescent="0.35">
      <c r="A44" s="15" t="s">
        <v>228</v>
      </c>
      <c r="B44" s="15" t="s">
        <v>208</v>
      </c>
      <c r="C44" s="29" t="str">
        <f t="shared" si="2"/>
        <v>KP-1b</v>
      </c>
      <c r="D44" s="15" t="str">
        <f t="shared" si="28"/>
        <v>[GC7/H-KRCS/KP-1b/COMMENT/COVERAGE] % of transgender people reached with HIV prevention programs - defined package of services</v>
      </c>
      <c r="E44" s="16"/>
      <c r="F44" s="17" t="str">
        <f t="shared" si="26"/>
        <v>GC7/H-KRCS/KP-1b/COMMENT/COVERAGE</v>
      </c>
      <c r="G44" s="17" t="str">
        <f t="shared" si="5"/>
        <v>GC7/H-KRCS/KP-1b/COMMENT/COVERAGE</v>
      </c>
      <c r="H44" s="18" t="str">
        <f t="shared" si="29"/>
        <v>% of transgender people reached with HIV prevention programs - defined package of services</v>
      </c>
      <c r="I44" s="19" t="str">
        <f t="shared" si="30"/>
        <v>LONG_TEXT</v>
      </c>
      <c r="J44" s="17" t="s">
        <v>15</v>
      </c>
      <c r="K44" s="17" t="str">
        <f t="shared" si="31"/>
        <v>LONG_TEXT</v>
      </c>
      <c r="L44" s="16"/>
      <c r="M44" s="20"/>
      <c r="N44" s="8" t="str">
        <f t="shared" si="34"/>
        <v>Yes</v>
      </c>
      <c r="O44" s="8" t="str">
        <f t="shared" si="32"/>
        <v>Yes</v>
      </c>
      <c r="P44" s="8" t="str">
        <f t="shared" si="33"/>
        <v>Yes</v>
      </c>
    </row>
    <row r="45" spans="1:16" ht="34.5" x14ac:dyDescent="0.35">
      <c r="A45" s="15" t="s">
        <v>228</v>
      </c>
      <c r="B45" s="15" t="s">
        <v>209</v>
      </c>
      <c r="C45" s="29" t="str">
        <f t="shared" si="2"/>
        <v>KP-1d</v>
      </c>
      <c r="D45" s="15" t="str">
        <f t="shared" si="28"/>
        <v>[GC7/H-KRCS/KP-1d/COMMENT/COVERAGE] % of people who inject drugs reached with HIV prevention programs - defined package of services</v>
      </c>
      <c r="E45" s="16"/>
      <c r="F45" s="17" t="str">
        <f t="shared" si="26"/>
        <v>GC7/H-KRCS/KP-1d/COMMENT/COVERAGE</v>
      </c>
      <c r="G45" s="17" t="str">
        <f t="shared" si="5"/>
        <v>GC7/H-KRCS/KP-1d/COMMENT/COVERAGE</v>
      </c>
      <c r="H45" s="18" t="str">
        <f t="shared" si="29"/>
        <v>% of people who inject drugs reached with HIV prevention programs - defined package of services</v>
      </c>
      <c r="I45" s="19" t="str">
        <f t="shared" si="30"/>
        <v>LONG_TEXT</v>
      </c>
      <c r="J45" s="17" t="s">
        <v>15</v>
      </c>
      <c r="K45" s="17" t="str">
        <f t="shared" si="31"/>
        <v>LONG_TEXT</v>
      </c>
      <c r="L45" s="16"/>
      <c r="M45" s="20"/>
      <c r="N45" s="8" t="str">
        <f t="shared" si="34"/>
        <v>Yes</v>
      </c>
      <c r="O45" s="8" t="str">
        <f t="shared" si="32"/>
        <v>Yes</v>
      </c>
      <c r="P45" s="8" t="str">
        <f t="shared" si="33"/>
        <v>Yes</v>
      </c>
    </row>
    <row r="46" spans="1:16" ht="46" x14ac:dyDescent="0.35">
      <c r="A46" s="15" t="s">
        <v>228</v>
      </c>
      <c r="B46" s="15" t="s">
        <v>210</v>
      </c>
      <c r="C46" s="29" t="str">
        <f t="shared" si="2"/>
        <v>YP-2</v>
      </c>
      <c r="D46" s="15" t="str">
        <f t="shared" si="28"/>
        <v>[GC7/H-KRCS/YP-2/COMMENT/COVERAGE] % of high-risk adolescent girls and young women reached with HIV prevention programs - defined package of services</v>
      </c>
      <c r="E46" s="16"/>
      <c r="F46" s="17" t="str">
        <f t="shared" si="26"/>
        <v>GC7/H-KRCS/YP-2/COMMENT/COVERAGE</v>
      </c>
      <c r="G46" s="17" t="str">
        <f t="shared" si="5"/>
        <v>GC7/H-KRCS/YP-2/COMMENT/COVERAGE</v>
      </c>
      <c r="H46" s="18" t="str">
        <f t="shared" si="29"/>
        <v>% of high-risk adolescent girls and young women reached with HIV prevention programs - defined package of services</v>
      </c>
      <c r="I46" s="19" t="str">
        <f t="shared" si="30"/>
        <v>LONG_TEXT</v>
      </c>
      <c r="J46" s="17" t="s">
        <v>15</v>
      </c>
      <c r="K46" s="17" t="str">
        <f t="shared" si="31"/>
        <v>LONG_TEXT</v>
      </c>
      <c r="L46" s="16"/>
      <c r="M46" s="21"/>
      <c r="N46" s="8" t="str">
        <f>IF(LEN(B46)&lt;230, "Yes", "No")</f>
        <v>Yes</v>
      </c>
      <c r="O46" s="8" t="str">
        <f t="shared" si="32"/>
        <v>Yes</v>
      </c>
      <c r="P46" s="8" t="str">
        <f t="shared" si="33"/>
        <v>Yes</v>
      </c>
    </row>
    <row r="47" spans="1:16" ht="46" x14ac:dyDescent="0.35">
      <c r="A47" s="15" t="s">
        <v>228</v>
      </c>
      <c r="B47" s="15" t="s">
        <v>211</v>
      </c>
      <c r="C47" s="29" t="str">
        <f t="shared" si="2"/>
        <v>HTS-3c</v>
      </c>
      <c r="D47" s="15" t="str">
        <f t="shared" si="28"/>
        <v>[GC7/H-KRCS/HTS-3c/COMMENT/COVERAGE] % of sex workers that have received an HIV test during the reporting period in KP-specific programs and know their results</v>
      </c>
      <c r="E47" s="16"/>
      <c r="F47" s="17" t="str">
        <f t="shared" si="26"/>
        <v>GC7/H-KRCS/HTS-3c/COMMENT/COVERAGE</v>
      </c>
      <c r="G47" s="17" t="str">
        <f t="shared" si="5"/>
        <v>GC7/H-KRCS/HTS-3c/COMMENT/COVERAGE</v>
      </c>
      <c r="H47" s="18" t="str">
        <f t="shared" si="29"/>
        <v>% of sex workers that have received an HIV test during the reporting period in KP-specific programs and know their results</v>
      </c>
      <c r="I47" s="19" t="str">
        <f t="shared" si="30"/>
        <v>LONG_TEXT</v>
      </c>
      <c r="J47" s="17" t="s">
        <v>15</v>
      </c>
      <c r="K47" s="17" t="str">
        <f t="shared" si="31"/>
        <v>LONG_TEXT</v>
      </c>
      <c r="L47" s="16"/>
      <c r="M47" s="21"/>
      <c r="N47" s="8" t="str">
        <f>IF(LEN(B47)&lt;230, "Yes", "No")</f>
        <v>Yes</v>
      </c>
      <c r="O47" s="8" t="str">
        <f t="shared" si="32"/>
        <v>Yes</v>
      </c>
      <c r="P47" s="8" t="str">
        <f t="shared" si="33"/>
        <v>Yes</v>
      </c>
    </row>
    <row r="48" spans="1:16" ht="46" x14ac:dyDescent="0.35">
      <c r="A48" s="15" t="s">
        <v>228</v>
      </c>
      <c r="B48" s="15" t="s">
        <v>212</v>
      </c>
      <c r="C48" s="29" t="str">
        <f t="shared" si="2"/>
        <v>HTS-3a</v>
      </c>
      <c r="D48" s="15" t="str">
        <f t="shared" si="28"/>
        <v>[GC7/H-KRCS/HTS-3a/COMMENT/COVERAGE] % of MSM that have received an HIV test during the reporting period in KP-specific programs and know their results</v>
      </c>
      <c r="E48" s="16"/>
      <c r="F48" s="17" t="str">
        <f t="shared" si="26"/>
        <v>GC7/H-KRCS/HTS-3a/COMMENT/COVERAGE</v>
      </c>
      <c r="G48" s="17" t="str">
        <f t="shared" si="5"/>
        <v>GC7/H-KRCS/HTS-3a/COMMENT/COVERAGE</v>
      </c>
      <c r="H48" s="18" t="str">
        <f t="shared" si="29"/>
        <v>% of MSM that have received an HIV test during the reporting period in KP-specific programs and know their results</v>
      </c>
      <c r="I48" s="19" t="str">
        <f t="shared" si="30"/>
        <v>LONG_TEXT</v>
      </c>
      <c r="J48" s="17" t="s">
        <v>15</v>
      </c>
      <c r="K48" s="17" t="str">
        <f t="shared" si="31"/>
        <v>LONG_TEXT</v>
      </c>
      <c r="L48" s="16"/>
      <c r="M48" s="20"/>
      <c r="N48" s="8" t="str">
        <f>IF(LEN(B48)&lt;230, "Yes", "No")</f>
        <v>Yes</v>
      </c>
      <c r="O48" s="8" t="str">
        <f t="shared" si="32"/>
        <v>Yes</v>
      </c>
      <c r="P48" s="8" t="str">
        <f t="shared" si="33"/>
        <v>Yes</v>
      </c>
    </row>
    <row r="49" spans="1:16" ht="46" x14ac:dyDescent="0.35">
      <c r="A49" s="15" t="s">
        <v>228</v>
      </c>
      <c r="B49" s="15" t="s">
        <v>213</v>
      </c>
      <c r="C49" s="29" t="str">
        <f t="shared" si="2"/>
        <v>YP-4</v>
      </c>
      <c r="D49" s="15" t="str">
        <f t="shared" si="28"/>
        <v>[GC7/H-KRCS/YP-4/COMMENT/COVERAGE] # of high-risk adolescent girls and young women who received any PrEP product at least once during the reporting period</v>
      </c>
      <c r="E49" s="16"/>
      <c r="F49" s="17" t="str">
        <f t="shared" si="26"/>
        <v>GC7/H-KRCS/YP-4/COMMENT/COVERAGE</v>
      </c>
      <c r="G49" s="17" t="str">
        <f t="shared" si="5"/>
        <v>GC7/H-KRCS/YP-4/COMMENT/COVERAGE</v>
      </c>
      <c r="H49" s="18" t="str">
        <f t="shared" si="29"/>
        <v># of high-risk adolescent girls and young women who received any PrEP product at least once during the reporting period</v>
      </c>
      <c r="I49" s="19" t="str">
        <f t="shared" si="30"/>
        <v>LONG_TEXT</v>
      </c>
      <c r="J49" s="17" t="s">
        <v>15</v>
      </c>
      <c r="K49" s="17" t="str">
        <f t="shared" si="31"/>
        <v>LONG_TEXT</v>
      </c>
      <c r="L49" s="16"/>
      <c r="M49" s="21"/>
      <c r="N49" s="8" t="str">
        <f>IF(LEN(B49)&lt;230, "Yes", "No")</f>
        <v>Yes</v>
      </c>
      <c r="O49" s="8" t="str">
        <f t="shared" si="32"/>
        <v>Yes</v>
      </c>
      <c r="P49" s="8" t="str">
        <f t="shared" si="33"/>
        <v>Yes</v>
      </c>
    </row>
    <row r="50" spans="1:16" ht="34.5" x14ac:dyDescent="0.35">
      <c r="A50" s="15" t="s">
        <v>228</v>
      </c>
      <c r="B50" s="15" t="s">
        <v>214</v>
      </c>
      <c r="C50" s="29" t="str">
        <f t="shared" si="2"/>
        <v>KP-6d</v>
      </c>
      <c r="D50" s="15" t="str">
        <f t="shared" si="28"/>
        <v>[GC7/H-KRCS/KP-6d/COMMENT/COVERAGE] # of PWID who received any PrEP product at least once during the reporting period</v>
      </c>
      <c r="E50" s="16"/>
      <c r="F50" s="17" t="str">
        <f t="shared" si="26"/>
        <v>GC7/H-KRCS/KP-6d/COMMENT/COVERAGE</v>
      </c>
      <c r="G50" s="17" t="str">
        <f t="shared" si="5"/>
        <v>GC7/H-KRCS/KP-6d/COMMENT/COVERAGE</v>
      </c>
      <c r="H50" s="18" t="str">
        <f t="shared" si="29"/>
        <v># of PWID who received any PrEP product at least once during the reporting period</v>
      </c>
      <c r="I50" s="19" t="str">
        <f t="shared" si="30"/>
        <v>LONG_TEXT</v>
      </c>
      <c r="J50" s="17" t="s">
        <v>15</v>
      </c>
      <c r="K50" s="17" t="str">
        <f t="shared" si="31"/>
        <v>LONG_TEXT</v>
      </c>
      <c r="L50" s="16"/>
      <c r="M50" s="21"/>
      <c r="N50" s="8" t="str">
        <f t="shared" ref="N50:N52" si="35">IF(LEN(B50)&lt;230, "Yes", "No")</f>
        <v>Yes</v>
      </c>
      <c r="O50" s="8" t="str">
        <f t="shared" si="32"/>
        <v>Yes</v>
      </c>
      <c r="P50" s="8" t="str">
        <f t="shared" si="33"/>
        <v>Yes</v>
      </c>
    </row>
    <row r="51" spans="1:16" ht="34.5" x14ac:dyDescent="0.35">
      <c r="A51" s="15" t="s">
        <v>228</v>
      </c>
      <c r="B51" s="15" t="s">
        <v>215</v>
      </c>
      <c r="C51" s="29" t="str">
        <f t="shared" si="2"/>
        <v>KP-6b</v>
      </c>
      <c r="D51" s="15" t="str">
        <f t="shared" si="28"/>
        <v>[GC7/H-KRCS/KP-6b/COMMENT/COVERAGE] # of transgender people who received any PrEP product at least once during the reporting period</v>
      </c>
      <c r="E51" s="16"/>
      <c r="F51" s="17" t="str">
        <f t="shared" si="26"/>
        <v>GC7/H-KRCS/KP-6b/COMMENT/COVERAGE</v>
      </c>
      <c r="G51" s="17" t="str">
        <f t="shared" si="5"/>
        <v>GC7/H-KRCS/KP-6b/COMMENT/COVERAGE</v>
      </c>
      <c r="H51" s="18" t="str">
        <f t="shared" si="29"/>
        <v># of transgender people who received any PrEP product at least once during the reporting period</v>
      </c>
      <c r="I51" s="19" t="str">
        <f t="shared" si="30"/>
        <v>LONG_TEXT</v>
      </c>
      <c r="J51" s="17" t="s">
        <v>15</v>
      </c>
      <c r="K51" s="17" t="str">
        <f t="shared" si="31"/>
        <v>LONG_TEXT</v>
      </c>
      <c r="L51" s="16"/>
      <c r="M51" s="20"/>
      <c r="N51" s="8" t="str">
        <f t="shared" si="35"/>
        <v>Yes</v>
      </c>
      <c r="O51" s="8" t="str">
        <f t="shared" si="32"/>
        <v>Yes</v>
      </c>
      <c r="P51" s="8" t="str">
        <f t="shared" si="33"/>
        <v>Yes</v>
      </c>
    </row>
    <row r="52" spans="1:16" ht="34.5" x14ac:dyDescent="0.35">
      <c r="A52" s="15" t="s">
        <v>228</v>
      </c>
      <c r="B52" s="15" t="s">
        <v>216</v>
      </c>
      <c r="C52" s="29" t="str">
        <f t="shared" si="2"/>
        <v>HTS-2</v>
      </c>
      <c r="D52" s="15" t="str">
        <f t="shared" si="28"/>
        <v>[GC7/H-KRCS/HTS-2/COMMENT/COVERAGE] % of high risk AGYW that have received an HIV test during the reporting period in AGYW programs</v>
      </c>
      <c r="E52" s="16"/>
      <c r="F52" s="17" t="str">
        <f t="shared" si="26"/>
        <v>GC7/H-KRCS/HTS-2/COMMENT/COVERAGE</v>
      </c>
      <c r="G52" s="17" t="str">
        <f t="shared" si="5"/>
        <v>GC7/H-KRCS/HTS-2/COMMENT/COVERAGE</v>
      </c>
      <c r="H52" s="18" t="str">
        <f t="shared" si="29"/>
        <v>% of high risk AGYW that have received an HIV test during the reporting period in AGYW programs</v>
      </c>
      <c r="I52" s="19" t="str">
        <f t="shared" si="30"/>
        <v>LONG_TEXT</v>
      </c>
      <c r="J52" s="17" t="s">
        <v>15</v>
      </c>
      <c r="K52" s="17" t="str">
        <f t="shared" si="31"/>
        <v>LONG_TEXT</v>
      </c>
      <c r="L52" s="16"/>
      <c r="M52" s="21"/>
      <c r="N52" s="8" t="str">
        <f t="shared" si="35"/>
        <v>Yes</v>
      </c>
      <c r="O52" s="8" t="str">
        <f t="shared" si="32"/>
        <v>Yes</v>
      </c>
      <c r="P52" s="8" t="str">
        <f t="shared" si="33"/>
        <v>Yes</v>
      </c>
    </row>
    <row r="53" spans="1:16" ht="46" x14ac:dyDescent="0.35">
      <c r="A53" s="15" t="s">
        <v>228</v>
      </c>
      <c r="B53" s="15" t="s">
        <v>217</v>
      </c>
      <c r="C53" s="29" t="str">
        <f t="shared" si="2"/>
        <v>HTS-3b</v>
      </c>
      <c r="D53" s="15" t="str">
        <f t="shared" si="28"/>
        <v>[GC7/H-KRCS/HTS-3b/COMMENT/COVERAGE] % of TG that have received an HIV test during the reporting period in KP-specific programs and know their results</v>
      </c>
      <c r="E53" s="16"/>
      <c r="F53" s="17" t="str">
        <f t="shared" si="26"/>
        <v>GC7/H-KRCS/HTS-3b/COMMENT/COVERAGE</v>
      </c>
      <c r="G53" s="17" t="str">
        <f t="shared" si="5"/>
        <v>GC7/H-KRCS/HTS-3b/COMMENT/COVERAGE</v>
      </c>
      <c r="H53" s="18" t="str">
        <f t="shared" si="29"/>
        <v>% of TG that have received an HIV test during the reporting period in KP-specific programs and know their results</v>
      </c>
      <c r="I53" s="19" t="str">
        <f t="shared" si="30"/>
        <v>LONG_TEXT</v>
      </c>
      <c r="J53" s="17" t="s">
        <v>15</v>
      </c>
      <c r="K53" s="17" t="str">
        <f t="shared" si="31"/>
        <v>LONG_TEXT</v>
      </c>
      <c r="L53" s="16"/>
      <c r="M53" s="21"/>
      <c r="N53" s="8" t="str">
        <f>IF(LEN(B53)&lt;230, "Yes", "No")</f>
        <v>Yes</v>
      </c>
      <c r="O53" s="8" t="str">
        <f t="shared" si="32"/>
        <v>Yes</v>
      </c>
      <c r="P53" s="8" t="str">
        <f t="shared" si="33"/>
        <v>Yes</v>
      </c>
    </row>
    <row r="54" spans="1:16" ht="46" x14ac:dyDescent="0.35">
      <c r="A54" s="15" t="s">
        <v>228</v>
      </c>
      <c r="B54" s="15" t="s">
        <v>218</v>
      </c>
      <c r="C54" s="29" t="str">
        <f t="shared" si="2"/>
        <v>HTS-3d</v>
      </c>
      <c r="D54" s="15" t="str">
        <f t="shared" si="28"/>
        <v>[GC7/H-KRCS/HTS-3d/COMMENT/COVERAGE] % of people who inject drugs that have received an HIV test during the reporting period in KP-specific programs and know their results</v>
      </c>
      <c r="E54" s="16"/>
      <c r="F54" s="17" t="str">
        <f t="shared" si="26"/>
        <v>GC7/H-KRCS/HTS-3d/COMMENT/COVERAGE</v>
      </c>
      <c r="G54" s="17" t="str">
        <f t="shared" si="5"/>
        <v>GC7/H-KRCS/HTS-3d/COMMENT/COVERAGE</v>
      </c>
      <c r="H54" s="18" t="str">
        <f t="shared" si="29"/>
        <v>% of people who inject drugs that have received an HIV test during the reporting period in KP-specific programs and know their results</v>
      </c>
      <c r="I54" s="19" t="str">
        <f t="shared" si="30"/>
        <v>LONG_TEXT</v>
      </c>
      <c r="J54" s="17" t="s">
        <v>15</v>
      </c>
      <c r="K54" s="17" t="str">
        <f t="shared" si="31"/>
        <v>LONG_TEXT</v>
      </c>
      <c r="L54" s="16"/>
      <c r="M54" s="21"/>
      <c r="N54" s="8" t="str">
        <f>IF(LEN(B54)&lt;230, "Yes", "No")</f>
        <v>Yes</v>
      </c>
      <c r="O54" s="8" t="str">
        <f t="shared" si="32"/>
        <v>Yes</v>
      </c>
      <c r="P54" s="8" t="str">
        <f t="shared" si="33"/>
        <v>Yes</v>
      </c>
    </row>
    <row r="55" spans="1:16" ht="57.5" x14ac:dyDescent="0.35">
      <c r="A55" s="15" t="s">
        <v>228</v>
      </c>
      <c r="B55" s="15" t="s">
        <v>219</v>
      </c>
      <c r="C55" s="29" t="str">
        <f t="shared" si="2"/>
        <v>HTS-5</v>
      </c>
      <c r="D55" s="15" t="str">
        <f t="shared" si="28"/>
        <v>[GC7/H-KRCS/HTS-5/COMMENT/COVERAGE] Percentage of Key and Vulnerable Population (high-risk AGYW, TG, FSW, MSM, PWID, Fisher Folk &amp; Truckers) newly diagnosed with HIV initiated on ART</v>
      </c>
      <c r="E55" s="16"/>
      <c r="F55" s="17" t="str">
        <f t="shared" si="26"/>
        <v>GC7/H-KRCS/HTS-5/COMMENT/COVERAGE</v>
      </c>
      <c r="G55" s="17" t="str">
        <f t="shared" si="5"/>
        <v>GC7/H-KRCS/HTS-5/COMMENT/COVERAGE</v>
      </c>
      <c r="H55" s="18" t="str">
        <f t="shared" si="29"/>
        <v>Percentage of Key and Vulnerable Population (high-risk AGYW, TG, FSW, MSM, PWID, Fisher Folk &amp; Truckers) newly diagnosed with HIV initiated on ART</v>
      </c>
      <c r="I55" s="19" t="str">
        <f t="shared" si="30"/>
        <v>LONG_TEXT</v>
      </c>
      <c r="J55" s="17" t="s">
        <v>15</v>
      </c>
      <c r="K55" s="17" t="str">
        <f t="shared" si="31"/>
        <v>LONG_TEXT</v>
      </c>
      <c r="L55" s="16"/>
      <c r="M55" s="21"/>
      <c r="N55" s="8" t="str">
        <f>IF(LEN(B55)&lt;230, "Yes", "No")</f>
        <v>Yes</v>
      </c>
      <c r="O55" s="8" t="str">
        <f t="shared" si="32"/>
        <v>Yes</v>
      </c>
      <c r="P55" s="8" t="str">
        <f t="shared" si="33"/>
        <v>Yes</v>
      </c>
    </row>
    <row r="56" spans="1:16" ht="57.5" x14ac:dyDescent="0.35">
      <c r="A56" s="15" t="s">
        <v>228</v>
      </c>
      <c r="B56" s="15" t="s">
        <v>220</v>
      </c>
      <c r="C56" s="29" t="str">
        <f t="shared" si="2"/>
        <v>TCS-Other</v>
      </c>
      <c r="D56" s="15" t="str">
        <f t="shared" si="28"/>
        <v>[GC7/H-KRCS/TCS-Other/COMMENT/COVERAGE] Number of people living with HIV reached and re-integrated into ART through health facility client tracing mechanism by the community resource persons.</v>
      </c>
      <c r="E56" s="16"/>
      <c r="F56" s="17" t="str">
        <f t="shared" si="26"/>
        <v>GC7/H-KRCS/TCS-Other/COMMENT/COVERAGE</v>
      </c>
      <c r="G56" s="17" t="str">
        <f t="shared" si="5"/>
        <v>GC7/H-KRCS/TCS-Other/COMMENT/COVERAGE</v>
      </c>
      <c r="H56" s="18" t="str">
        <f t="shared" si="29"/>
        <v>Number of people living with HIV reached and re-integrated into ART through health facility client tracing mechanism by the community resource persons.</v>
      </c>
      <c r="I56" s="19" t="str">
        <f t="shared" si="30"/>
        <v>LONG_TEXT</v>
      </c>
      <c r="J56" s="17" t="s">
        <v>15</v>
      </c>
      <c r="K56" s="17" t="str">
        <f t="shared" si="31"/>
        <v>LONG_TEXT</v>
      </c>
      <c r="L56" s="16"/>
      <c r="M56" s="21"/>
      <c r="N56" s="8" t="str">
        <f>IF(LEN(B56)&lt;230, "Yes", "No")</f>
        <v>Yes</v>
      </c>
      <c r="O56" s="8" t="str">
        <f t="shared" si="32"/>
        <v>Yes</v>
      </c>
      <c r="P56" s="8" t="str">
        <f t="shared" si="33"/>
        <v>Yes</v>
      </c>
    </row>
    <row r="57" spans="1:16" ht="46" x14ac:dyDescent="0.35">
      <c r="A57" s="15" t="s">
        <v>228</v>
      </c>
      <c r="B57" s="15" t="s">
        <v>221</v>
      </c>
      <c r="C57" s="29" t="str">
        <f t="shared" si="2"/>
        <v>KP-1e</v>
      </c>
      <c r="D57" s="15" t="str">
        <f t="shared" si="28"/>
        <v>[GC7/H-KRCS/KP-1e/COMMENT/COVERAGE] Percentage of other vulnerable populations reached with HIV prevention programs - defined package of services</v>
      </c>
      <c r="E57" s="16"/>
      <c r="F57" s="17" t="str">
        <f t="shared" si="26"/>
        <v>GC7/H-KRCS/KP-1e/COMMENT/COVERAGE</v>
      </c>
      <c r="G57" s="17" t="str">
        <f t="shared" si="5"/>
        <v>GC7/H-KRCS/KP-1e/COMMENT/COVERAGE</v>
      </c>
      <c r="H57" s="18" t="str">
        <f t="shared" si="29"/>
        <v>Percentage of other vulnerable populations reached with HIV prevention programs - defined package of services</v>
      </c>
      <c r="I57" s="19" t="str">
        <f t="shared" si="30"/>
        <v>LONG_TEXT</v>
      </c>
      <c r="J57" s="17" t="s">
        <v>15</v>
      </c>
      <c r="K57" s="17" t="str">
        <f t="shared" si="31"/>
        <v>LONG_TEXT</v>
      </c>
      <c r="L57" s="16"/>
      <c r="M57" s="21"/>
      <c r="N57" s="8" t="str">
        <f>IF(LEN(B57)&lt;230, "Yes", "No")</f>
        <v>Yes</v>
      </c>
      <c r="O57" s="8" t="str">
        <f t="shared" si="32"/>
        <v>Yes</v>
      </c>
      <c r="P57" s="8" t="str">
        <f t="shared" si="33"/>
        <v>Yes</v>
      </c>
    </row>
    <row r="58" spans="1:16" ht="46.5" thickBot="1" x14ac:dyDescent="0.4">
      <c r="A58" s="15" t="s">
        <v>228</v>
      </c>
      <c r="B58" s="22" t="s">
        <v>222</v>
      </c>
      <c r="C58" s="30" t="str">
        <f t="shared" si="2"/>
        <v>HTS-3e</v>
      </c>
      <c r="D58" s="15" t="str">
        <f t="shared" si="28"/>
        <v>[GC7/H-KRCS/HTS-3e/COMMENT/COVERAGE] Percentage of other vulnerable populations that have received an HIV test during the reporting period and know their results</v>
      </c>
      <c r="E58" s="23"/>
      <c r="F58" s="17" t="str">
        <f t="shared" si="26"/>
        <v>GC7/H-KRCS/HTS-3e/COMMENT/COVERAGE</v>
      </c>
      <c r="G58" s="24" t="str">
        <f t="shared" si="5"/>
        <v>GC7/H-KRCS/HTS-3e/COMMENT/COVERAGE</v>
      </c>
      <c r="H58" s="25" t="str">
        <f t="shared" si="29"/>
        <v>Percentage of other vulnerable populations that have received an HIV test during the reporting period and know their results</v>
      </c>
      <c r="I58" s="19" t="str">
        <f t="shared" si="30"/>
        <v>LONG_TEXT</v>
      </c>
      <c r="J58" s="17" t="s">
        <v>15</v>
      </c>
      <c r="K58" s="17" t="str">
        <f t="shared" si="31"/>
        <v>LONG_TEXT</v>
      </c>
      <c r="L58" s="23"/>
      <c r="M58" s="26"/>
      <c r="N58" s="8" t="str">
        <f>IF(LEN(B58)&lt;230, "Yes", "No")</f>
        <v>Yes</v>
      </c>
      <c r="O58" s="8" t="str">
        <f t="shared" si="32"/>
        <v>Yes</v>
      </c>
      <c r="P58" s="8" t="str">
        <f t="shared" si="33"/>
        <v>Yes</v>
      </c>
    </row>
  </sheetData>
  <conditionalFormatting sqref="B1:D1048576">
    <cfRule type="containsText" dxfId="26" priority="9" operator="containsText" text="narrative">
      <formula>NOT(ISERROR(SEARCH("narrative",B1)))</formula>
    </cfRule>
  </conditionalFormatting>
  <conditionalFormatting sqref="F1:F1048576">
    <cfRule type="duplicateValues" dxfId="25" priority="6"/>
  </conditionalFormatting>
  <conditionalFormatting sqref="N1:P20">
    <cfRule type="cellIs" dxfId="24" priority="14" operator="equal">
      <formula>"Yes"</formula>
    </cfRule>
    <cfRule type="cellIs" dxfId="23" priority="15" operator="equal">
      <formula>"No"</formula>
    </cfRule>
  </conditionalFormatting>
  <conditionalFormatting sqref="A1:A1048576">
    <cfRule type="containsText" dxfId="22" priority="5" operator="containsText" text="narrative">
      <formula>NOT(ISERROR(SEARCH("narrative",A1)))</formula>
    </cfRule>
  </conditionalFormatting>
  <conditionalFormatting sqref="N21:P39">
    <cfRule type="cellIs" dxfId="3" priority="3" operator="equal">
      <formula>"Yes"</formula>
    </cfRule>
    <cfRule type="cellIs" dxfId="2" priority="4" operator="equal">
      <formula>"No"</formula>
    </cfRule>
  </conditionalFormatting>
  <conditionalFormatting sqref="N40:P58">
    <cfRule type="cellIs" dxfId="1" priority="1" operator="equal">
      <formula>"Yes"</formula>
    </cfRule>
    <cfRule type="cellIs" dxfId="0" priority="2" operator="equal">
      <formula>"No"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F8076-F6D6-4048-A751-8D64C32B9BBB}">
  <dimension ref="A1:O107"/>
  <sheetViews>
    <sheetView workbookViewId="0">
      <pane ySplit="1" topLeftCell="A95" activePane="bottomLeft" state="frozen"/>
      <selection pane="bottomLeft" activeCell="A105" sqref="A105"/>
    </sheetView>
  </sheetViews>
  <sheetFormatPr defaultRowHeight="12" x14ac:dyDescent="0.35"/>
  <cols>
    <col min="1" max="1" width="51.453125" style="5" bestFit="1" customWidth="1"/>
    <col min="2" max="2" width="22.81640625" style="5" customWidth="1"/>
    <col min="3" max="3" width="39" style="5" customWidth="1"/>
    <col min="4" max="4" width="36.7265625" style="5" customWidth="1"/>
    <col min="5" max="5" width="30.1796875" style="9" customWidth="1"/>
    <col min="6" max="6" width="25.453125" style="9" customWidth="1"/>
    <col min="7" max="7" width="24.90625" style="5" customWidth="1"/>
    <col min="8" max="8" width="20.36328125" style="5" customWidth="1"/>
    <col min="9" max="9" width="21.1796875" style="5" customWidth="1"/>
    <col min="10" max="10" width="20.1796875" style="5" customWidth="1"/>
    <col min="11" max="16384" width="8.7265625" style="5"/>
  </cols>
  <sheetData>
    <row r="1" spans="1:15" ht="23" x14ac:dyDescent="0.35">
      <c r="A1" s="1" t="s">
        <v>188</v>
      </c>
      <c r="B1" s="1" t="s">
        <v>1</v>
      </c>
      <c r="C1" s="1" t="s">
        <v>2</v>
      </c>
      <c r="D1" s="1" t="s">
        <v>3</v>
      </c>
      <c r="E1" s="2" t="s">
        <v>4</v>
      </c>
      <c r="F1" s="2" t="s">
        <v>5</v>
      </c>
      <c r="G1" s="1" t="s">
        <v>6</v>
      </c>
      <c r="H1" s="1" t="s">
        <v>7</v>
      </c>
      <c r="I1" s="1" t="s">
        <v>8</v>
      </c>
      <c r="J1" s="1" t="s">
        <v>9</v>
      </c>
      <c r="K1" s="3" t="s">
        <v>10</v>
      </c>
      <c r="L1" s="3" t="s">
        <v>11</v>
      </c>
      <c r="M1" s="3" t="s">
        <v>12</v>
      </c>
      <c r="N1" s="4" t="s">
        <v>13</v>
      </c>
      <c r="O1" s="4" t="s">
        <v>27</v>
      </c>
    </row>
    <row r="2" spans="1:15" ht="48" x14ac:dyDescent="0.35">
      <c r="A2" s="6" t="s">
        <v>14</v>
      </c>
      <c r="B2" s="7"/>
      <c r="C2" s="5" t="str">
        <f t="shared" ref="C2" si="0">LEFT(A2,FIND(":",A2)-1)</f>
        <v>HTS-3a⁽ᴹ⁾ [N,Age,HIV Status] RESULT</v>
      </c>
      <c r="D2" s="5" t="str">
        <f t="shared" ref="D2" si="1">LEFT(A2,FIND(":",A2)-1)</f>
        <v>HTS-3a⁽ᴹ⁾ [N,Age,HIV Status] RESULT</v>
      </c>
      <c r="E2" s="9" t="str">
        <f t="shared" ref="E2" si="2">RIGHT(A2,LEN(A2)-LEN(C2)-2)</f>
        <v>men who have sex with men that have received an HIV test during the reporting period and know their results</v>
      </c>
      <c r="F2" s="9" t="str">
        <f t="shared" ref="F2" si="3">RIGHT(A2,LEN(A2)-LEN(C2)-2)</f>
        <v>men who have sex with men that have received an HIV test during the reporting period and know their results</v>
      </c>
      <c r="G2" s="7" t="s">
        <v>15</v>
      </c>
      <c r="H2" s="7"/>
      <c r="I2" s="7"/>
      <c r="J2" s="7" t="s">
        <v>16</v>
      </c>
      <c r="K2" s="8" t="str">
        <f t="shared" ref="K2" si="4">IF(LEN(A2)&lt;230, "Yes", "No")</f>
        <v>Yes</v>
      </c>
      <c r="L2" s="8" t="str">
        <f t="shared" ref="L2:M2" si="5">IF(LEN(C2)&lt;50, "Yes", "No")</f>
        <v>Yes</v>
      </c>
      <c r="M2" s="8" t="str">
        <f t="shared" si="5"/>
        <v>Yes</v>
      </c>
      <c r="N2" s="7" t="s">
        <v>17</v>
      </c>
      <c r="O2" s="7" t="s">
        <v>28</v>
      </c>
    </row>
    <row r="3" spans="1:15" ht="48" x14ac:dyDescent="0.35">
      <c r="A3" s="6" t="s">
        <v>134</v>
      </c>
      <c r="C3" s="5" t="str">
        <f t="shared" ref="C3:C63" si="6">LEFT(A3,FIND(":",A3)-1)</f>
        <v>HTS-3a⁽ᴹ⁾ [D,Age] RESULT</v>
      </c>
      <c r="D3" s="5" t="str">
        <f t="shared" ref="D3:D63" si="7">LEFT(A3,FIND(":",A3)-1)</f>
        <v>HTS-3a⁽ᴹ⁾ [D,Age] RESULT</v>
      </c>
      <c r="E3" s="9" t="str">
        <f t="shared" ref="E3:E63" si="8">RIGHT(A3,LEN(A3)-LEN(C3)-2)</f>
        <v>men who have sex with men that have received an HIV test during the reporting period and know their results</v>
      </c>
      <c r="F3" s="9" t="str">
        <f t="shared" ref="F3:F63" si="9">RIGHT(A3,LEN(A3)-LEN(C3)-2)</f>
        <v>men who have sex with men that have received an HIV test during the reporting period and know their results</v>
      </c>
      <c r="G3" s="7" t="s">
        <v>15</v>
      </c>
      <c r="H3" s="7"/>
      <c r="I3" s="7"/>
      <c r="J3" s="7" t="s">
        <v>25</v>
      </c>
      <c r="K3" s="8" t="str">
        <f t="shared" ref="K3:K61" si="10">IF(LEN(A3)&lt;230, "Yes", "No")</f>
        <v>Yes</v>
      </c>
      <c r="L3" s="8" t="str">
        <f t="shared" ref="L3:L61" si="11">IF(LEN(C3)&lt;50, "Yes", "No")</f>
        <v>Yes</v>
      </c>
      <c r="M3" s="8" t="str">
        <f t="shared" ref="M3:M61" si="12">IF(LEN(D3)&lt;50, "Yes", "No")</f>
        <v>Yes</v>
      </c>
      <c r="N3" s="7" t="s">
        <v>17</v>
      </c>
      <c r="O3" s="7" t="s">
        <v>28</v>
      </c>
    </row>
    <row r="4" spans="1:15" ht="48" x14ac:dyDescent="0.35">
      <c r="A4" s="6" t="s">
        <v>136</v>
      </c>
      <c r="C4" s="5" t="str">
        <f t="shared" si="6"/>
        <v>HTS-3a⁽ᴹ⁾ [N] TARGET</v>
      </c>
      <c r="D4" s="5" t="str">
        <f t="shared" si="7"/>
        <v>HTS-3a⁽ᴹ⁾ [N] TARGET</v>
      </c>
      <c r="E4" s="9" t="str">
        <f t="shared" si="8"/>
        <v>men who have sex with men that have received an HIV test during the reporting period and know  their results</v>
      </c>
      <c r="F4" s="9" t="str">
        <f t="shared" si="9"/>
        <v>men who have sex with men that have received an HIV test during the reporting period and know  their results</v>
      </c>
      <c r="G4" s="7" t="s">
        <v>15</v>
      </c>
      <c r="H4" s="7"/>
      <c r="K4" s="8" t="str">
        <f t="shared" si="10"/>
        <v>Yes</v>
      </c>
      <c r="L4" s="8" t="str">
        <f t="shared" si="11"/>
        <v>Yes</v>
      </c>
      <c r="M4" s="8" t="str">
        <f t="shared" si="12"/>
        <v>Yes</v>
      </c>
      <c r="N4" s="7" t="s">
        <v>17</v>
      </c>
      <c r="O4" s="7" t="s">
        <v>28</v>
      </c>
    </row>
    <row r="5" spans="1:15" ht="48" x14ac:dyDescent="0.35">
      <c r="A5" s="6" t="s">
        <v>137</v>
      </c>
      <c r="C5" s="5" t="str">
        <f t="shared" si="6"/>
        <v>HTS-3a⁽ᴹ⁾ [D] TARGET</v>
      </c>
      <c r="D5" s="5" t="str">
        <f t="shared" si="7"/>
        <v>HTS-3a⁽ᴹ⁾ [D] TARGET</v>
      </c>
      <c r="E5" s="9" t="str">
        <f t="shared" si="8"/>
        <v>men who have sex with men that have received an HIV test during the reporting period and know  their results</v>
      </c>
      <c r="F5" s="9" t="str">
        <f t="shared" si="9"/>
        <v>men who have sex with men that have received an HIV test during the reporting period and know  their results</v>
      </c>
      <c r="G5" s="7" t="s">
        <v>15</v>
      </c>
      <c r="H5" s="7"/>
      <c r="K5" s="8" t="str">
        <f t="shared" si="10"/>
        <v>Yes</v>
      </c>
      <c r="L5" s="8" t="str">
        <f t="shared" si="11"/>
        <v>Yes</v>
      </c>
      <c r="M5" s="8" t="str">
        <f t="shared" si="12"/>
        <v>Yes</v>
      </c>
      <c r="N5" s="7" t="s">
        <v>17</v>
      </c>
      <c r="O5" s="7" t="s">
        <v>28</v>
      </c>
    </row>
    <row r="6" spans="1:15" ht="48" x14ac:dyDescent="0.35">
      <c r="A6" s="6" t="s">
        <v>18</v>
      </c>
      <c r="C6" s="5" t="str">
        <f t="shared" si="6"/>
        <v>HTS-3a⁽ᴹ⁾ NARRATIVE</v>
      </c>
      <c r="D6" s="5" t="str">
        <f t="shared" si="7"/>
        <v>HTS-3a⁽ᴹ⁾ NARRATIVE</v>
      </c>
      <c r="E6" s="9" t="str">
        <f t="shared" si="8"/>
        <v>men who have sex with men that have received an HIV test during the reporting period and know  their results</v>
      </c>
      <c r="F6" s="9" t="str">
        <f t="shared" si="9"/>
        <v>men who have sex with men that have received an HIV test during the reporting period and know  their results</v>
      </c>
      <c r="G6" s="7" t="s">
        <v>15</v>
      </c>
      <c r="H6" s="7" t="s">
        <v>19</v>
      </c>
      <c r="K6" s="8" t="str">
        <f t="shared" si="10"/>
        <v>Yes</v>
      </c>
      <c r="L6" s="8" t="str">
        <f t="shared" si="11"/>
        <v>Yes</v>
      </c>
      <c r="M6" s="8" t="str">
        <f t="shared" si="12"/>
        <v>Yes</v>
      </c>
      <c r="N6" s="7" t="s">
        <v>17</v>
      </c>
      <c r="O6" s="7" t="s">
        <v>28</v>
      </c>
    </row>
    <row r="7" spans="1:15" ht="48" x14ac:dyDescent="0.35">
      <c r="A7" s="6" t="s">
        <v>20</v>
      </c>
      <c r="C7" s="5" t="str">
        <f t="shared" si="6"/>
        <v>HTS-3b⁽ᴹ⁾ [N,Age,HIV Status] RESULT</v>
      </c>
      <c r="D7" s="5" t="str">
        <f t="shared" si="7"/>
        <v>HTS-3b⁽ᴹ⁾ [N,Age,HIV Status] RESULT</v>
      </c>
      <c r="E7" s="9" t="str">
        <f t="shared" si="8"/>
        <v>transgender people that have received an HIV test during the reporting period and know their results</v>
      </c>
      <c r="F7" s="9" t="str">
        <f t="shared" si="9"/>
        <v>transgender people that have received an HIV test during the reporting period and know their results</v>
      </c>
      <c r="G7" s="7" t="s">
        <v>15</v>
      </c>
      <c r="H7" s="7"/>
      <c r="J7" s="7" t="s">
        <v>16</v>
      </c>
      <c r="K7" s="8" t="str">
        <f t="shared" si="10"/>
        <v>Yes</v>
      </c>
      <c r="L7" s="8" t="str">
        <f t="shared" si="11"/>
        <v>Yes</v>
      </c>
      <c r="M7" s="8" t="str">
        <f t="shared" si="12"/>
        <v>Yes</v>
      </c>
      <c r="N7" s="7" t="s">
        <v>17</v>
      </c>
      <c r="O7" s="7" t="s">
        <v>28</v>
      </c>
    </row>
    <row r="8" spans="1:15" ht="48" x14ac:dyDescent="0.35">
      <c r="A8" s="6" t="s">
        <v>138</v>
      </c>
      <c r="C8" s="5" t="str">
        <f t="shared" si="6"/>
        <v>HTS-3b⁽ᴹ⁾ [D,Age] RESULT</v>
      </c>
      <c r="D8" s="5" t="str">
        <f t="shared" si="7"/>
        <v>HTS-3b⁽ᴹ⁾ [D,Age] RESULT</v>
      </c>
      <c r="E8" s="9" t="str">
        <f t="shared" si="8"/>
        <v>transgender people that have received an HIV test during the reporting period and know their results</v>
      </c>
      <c r="F8" s="9" t="str">
        <f t="shared" si="9"/>
        <v>transgender people that have received an HIV test during the reporting period and know their results</v>
      </c>
      <c r="G8" s="7" t="s">
        <v>15</v>
      </c>
      <c r="H8" s="7"/>
      <c r="J8" s="7" t="s">
        <v>25</v>
      </c>
      <c r="K8" s="8" t="str">
        <f t="shared" si="10"/>
        <v>Yes</v>
      </c>
      <c r="L8" s="8" t="str">
        <f t="shared" si="11"/>
        <v>Yes</v>
      </c>
      <c r="M8" s="8" t="str">
        <f t="shared" si="12"/>
        <v>Yes</v>
      </c>
      <c r="N8" s="7" t="s">
        <v>17</v>
      </c>
      <c r="O8" s="7" t="s">
        <v>28</v>
      </c>
    </row>
    <row r="9" spans="1:15" ht="48" x14ac:dyDescent="0.35">
      <c r="A9" s="6" t="s">
        <v>139</v>
      </c>
      <c r="C9" s="5" t="str">
        <f t="shared" si="6"/>
        <v>HTS-3b⁽ᴹ⁾ [N] TARGET</v>
      </c>
      <c r="D9" s="5" t="str">
        <f t="shared" si="7"/>
        <v>HTS-3b⁽ᴹ⁾ [N] TARGET</v>
      </c>
      <c r="E9" s="9" t="str">
        <f t="shared" si="8"/>
        <v>transgender people that have received an HIV test during the reporting period and know their TARGETs</v>
      </c>
      <c r="F9" s="9" t="str">
        <f t="shared" si="9"/>
        <v>transgender people that have received an HIV test during the reporting period and know their TARGETs</v>
      </c>
      <c r="G9" s="7" t="s">
        <v>15</v>
      </c>
      <c r="H9" s="7"/>
      <c r="K9" s="8" t="str">
        <f t="shared" si="10"/>
        <v>Yes</v>
      </c>
      <c r="L9" s="8" t="str">
        <f t="shared" si="11"/>
        <v>Yes</v>
      </c>
      <c r="M9" s="8" t="str">
        <f t="shared" si="12"/>
        <v>Yes</v>
      </c>
      <c r="N9" s="7" t="s">
        <v>17</v>
      </c>
      <c r="O9" s="7" t="s">
        <v>28</v>
      </c>
    </row>
    <row r="10" spans="1:15" ht="48" x14ac:dyDescent="0.35">
      <c r="A10" s="6" t="s">
        <v>140</v>
      </c>
      <c r="C10" s="5" t="str">
        <f t="shared" si="6"/>
        <v>HTS-3b⁽ᴹ⁾ [D] TARGET</v>
      </c>
      <c r="D10" s="5" t="str">
        <f t="shared" si="7"/>
        <v>HTS-3b⁽ᴹ⁾ [D] TARGET</v>
      </c>
      <c r="E10" s="9" t="str">
        <f t="shared" si="8"/>
        <v>transgender people that have received an HIV test during the reporting period and know their TARGETs</v>
      </c>
      <c r="F10" s="9" t="str">
        <f t="shared" si="9"/>
        <v>transgender people that have received an HIV test during the reporting period and know their TARGETs</v>
      </c>
      <c r="G10" s="7" t="s">
        <v>15</v>
      </c>
      <c r="H10" s="7"/>
      <c r="K10" s="8" t="str">
        <f t="shared" si="10"/>
        <v>Yes</v>
      </c>
      <c r="L10" s="8" t="str">
        <f t="shared" si="11"/>
        <v>Yes</v>
      </c>
      <c r="M10" s="8" t="str">
        <f t="shared" si="12"/>
        <v>Yes</v>
      </c>
      <c r="N10" s="7" t="s">
        <v>17</v>
      </c>
      <c r="O10" s="7" t="s">
        <v>28</v>
      </c>
    </row>
    <row r="11" spans="1:15" ht="48" x14ac:dyDescent="0.35">
      <c r="A11" s="6" t="s">
        <v>21</v>
      </c>
      <c r="C11" s="5" t="str">
        <f t="shared" si="6"/>
        <v>HTS-3b⁽ᴹ⁾ NARRATIVE</v>
      </c>
      <c r="D11" s="5" t="str">
        <f t="shared" si="7"/>
        <v>HTS-3b⁽ᴹ⁾ NARRATIVE</v>
      </c>
      <c r="E11" s="9" t="str">
        <f t="shared" si="8"/>
        <v>transgender people that have received an HIV test during the reporting period and know their TARGETs</v>
      </c>
      <c r="F11" s="9" t="str">
        <f t="shared" si="9"/>
        <v>transgender people that have received an HIV test during the reporting period and know their TARGETs</v>
      </c>
      <c r="G11" s="7" t="s">
        <v>15</v>
      </c>
      <c r="H11" s="7" t="s">
        <v>19</v>
      </c>
      <c r="K11" s="8" t="str">
        <f t="shared" si="10"/>
        <v>Yes</v>
      </c>
      <c r="L11" s="8" t="str">
        <f t="shared" si="11"/>
        <v>Yes</v>
      </c>
      <c r="M11" s="8" t="str">
        <f t="shared" si="12"/>
        <v>Yes</v>
      </c>
      <c r="N11" s="7" t="s">
        <v>17</v>
      </c>
      <c r="O11" s="7" t="s">
        <v>28</v>
      </c>
    </row>
    <row r="12" spans="1:15" ht="36" x14ac:dyDescent="0.35">
      <c r="A12" s="6" t="s">
        <v>29</v>
      </c>
      <c r="C12" s="5" t="str">
        <f t="shared" si="6"/>
        <v>HTS-3c⁽ᴹ⁾ [N,Age,Gender,HIV Status] RESULT</v>
      </c>
      <c r="D12" s="5" t="str">
        <f t="shared" si="7"/>
        <v>HTS-3c⁽ᴹ⁾ [N,Age,Gender,HIV Status] RESULT</v>
      </c>
      <c r="E12" s="9" t="str">
        <f t="shared" si="8"/>
        <v>sex workers that have received an HIV test during the reporting period and know their results</v>
      </c>
      <c r="F12" s="9" t="str">
        <f t="shared" si="9"/>
        <v>sex workers that have received an HIV test during the reporting period and know their results</v>
      </c>
      <c r="G12" s="7" t="s">
        <v>15</v>
      </c>
      <c r="H12" s="7"/>
      <c r="J12" s="5" t="s">
        <v>22</v>
      </c>
      <c r="K12" s="8" t="str">
        <f t="shared" si="10"/>
        <v>Yes</v>
      </c>
      <c r="L12" s="8" t="str">
        <f t="shared" si="11"/>
        <v>Yes</v>
      </c>
      <c r="M12" s="8" t="str">
        <f t="shared" si="12"/>
        <v>Yes</v>
      </c>
      <c r="N12" s="7" t="s">
        <v>17</v>
      </c>
      <c r="O12" s="7" t="s">
        <v>28</v>
      </c>
    </row>
    <row r="13" spans="1:15" ht="36" x14ac:dyDescent="0.35">
      <c r="A13" s="6" t="s">
        <v>141</v>
      </c>
      <c r="C13" s="5" t="str">
        <f t="shared" si="6"/>
        <v>HTS-3c⁽ᴹ⁾ [D,Age,Gender] RESULT</v>
      </c>
      <c r="D13" s="5" t="str">
        <f t="shared" si="7"/>
        <v>HTS-3c⁽ᴹ⁾ [D,Age,Gender] RESULT</v>
      </c>
      <c r="E13" s="9" t="str">
        <f t="shared" si="8"/>
        <v>sex workers that have received an HIV test during the reporting period and know their results</v>
      </c>
      <c r="F13" s="9" t="str">
        <f t="shared" si="9"/>
        <v>sex workers that have received an HIV test during the reporting period and know their results</v>
      </c>
      <c r="G13" s="7" t="s">
        <v>15</v>
      </c>
      <c r="H13" s="7"/>
      <c r="J13" s="5" t="s">
        <v>23</v>
      </c>
      <c r="K13" s="8" t="str">
        <f t="shared" si="10"/>
        <v>Yes</v>
      </c>
      <c r="L13" s="8" t="str">
        <f t="shared" si="11"/>
        <v>Yes</v>
      </c>
      <c r="M13" s="8" t="str">
        <f t="shared" si="12"/>
        <v>Yes</v>
      </c>
      <c r="N13" s="7" t="s">
        <v>17</v>
      </c>
      <c r="O13" s="7" t="s">
        <v>28</v>
      </c>
    </row>
    <row r="14" spans="1:15" ht="36" x14ac:dyDescent="0.35">
      <c r="A14" s="6" t="s">
        <v>142</v>
      </c>
      <c r="C14" s="5" t="str">
        <f t="shared" si="6"/>
        <v>HTS-3c⁽ᴹ⁾ [N] TARGET</v>
      </c>
      <c r="D14" s="5" t="str">
        <f t="shared" si="7"/>
        <v>HTS-3c⁽ᴹ⁾ [N] TARGET</v>
      </c>
      <c r="E14" s="9" t="str">
        <f t="shared" si="8"/>
        <v>sex workers that have received an HIV test during the reporting period and know their TARGETs</v>
      </c>
      <c r="F14" s="9" t="str">
        <f t="shared" si="9"/>
        <v>sex workers that have received an HIV test during the reporting period and know their TARGETs</v>
      </c>
      <c r="G14" s="7" t="s">
        <v>15</v>
      </c>
      <c r="K14" s="8" t="str">
        <f t="shared" si="10"/>
        <v>Yes</v>
      </c>
      <c r="L14" s="8" t="str">
        <f t="shared" si="11"/>
        <v>Yes</v>
      </c>
      <c r="M14" s="8" t="str">
        <f t="shared" si="12"/>
        <v>Yes</v>
      </c>
      <c r="N14" s="7" t="s">
        <v>17</v>
      </c>
      <c r="O14" s="7" t="s">
        <v>28</v>
      </c>
    </row>
    <row r="15" spans="1:15" ht="36" x14ac:dyDescent="0.35">
      <c r="A15" s="6" t="s">
        <v>143</v>
      </c>
      <c r="C15" s="5" t="str">
        <f t="shared" si="6"/>
        <v>HTS-3c⁽ᴹ⁾ [D] TARGET</v>
      </c>
      <c r="D15" s="5" t="str">
        <f t="shared" si="7"/>
        <v>HTS-3c⁽ᴹ⁾ [D] TARGET</v>
      </c>
      <c r="E15" s="9" t="str">
        <f t="shared" si="8"/>
        <v>sex workers that have received an HIV test during the reporting period and know their TARGETs</v>
      </c>
      <c r="F15" s="9" t="str">
        <f t="shared" si="9"/>
        <v>sex workers that have received an HIV test during the reporting period and know their TARGETs</v>
      </c>
      <c r="G15" s="7" t="s">
        <v>15</v>
      </c>
      <c r="K15" s="8" t="str">
        <f t="shared" si="10"/>
        <v>Yes</v>
      </c>
      <c r="L15" s="8" t="str">
        <f t="shared" si="11"/>
        <v>Yes</v>
      </c>
      <c r="M15" s="8" t="str">
        <f t="shared" si="12"/>
        <v>Yes</v>
      </c>
      <c r="N15" s="7" t="s">
        <v>17</v>
      </c>
      <c r="O15" s="7" t="s">
        <v>28</v>
      </c>
    </row>
    <row r="16" spans="1:15" ht="36" x14ac:dyDescent="0.35">
      <c r="A16" s="6" t="s">
        <v>30</v>
      </c>
      <c r="C16" s="5" t="str">
        <f t="shared" si="6"/>
        <v>HTS-3c⁽ᴹ⁾ NARRATIVE</v>
      </c>
      <c r="D16" s="5" t="str">
        <f t="shared" si="7"/>
        <v>HTS-3c⁽ᴹ⁾ NARRATIVE</v>
      </c>
      <c r="E16" s="9" t="str">
        <f t="shared" si="8"/>
        <v>sex workers that have received an HIV test during the reporting period and know their TARGETs</v>
      </c>
      <c r="F16" s="9" t="str">
        <f t="shared" si="9"/>
        <v>sex workers that have received an HIV test during the reporting period and know their TARGETs</v>
      </c>
      <c r="G16" s="7" t="s">
        <v>15</v>
      </c>
      <c r="H16" s="7" t="s">
        <v>19</v>
      </c>
      <c r="K16" s="8" t="str">
        <f t="shared" si="10"/>
        <v>Yes</v>
      </c>
      <c r="L16" s="8" t="str">
        <f t="shared" si="11"/>
        <v>Yes</v>
      </c>
      <c r="M16" s="8" t="str">
        <f t="shared" si="12"/>
        <v>Yes</v>
      </c>
      <c r="N16" s="7" t="s">
        <v>17</v>
      </c>
      <c r="O16" s="7" t="s">
        <v>28</v>
      </c>
    </row>
    <row r="17" spans="1:15" ht="36" x14ac:dyDescent="0.35">
      <c r="A17" s="6" t="s">
        <v>31</v>
      </c>
      <c r="C17" s="5" t="str">
        <f t="shared" si="6"/>
        <v>KP-1d⁽ᴹ⁾ [N,Age,Gender] RESULT</v>
      </c>
      <c r="D17" s="5" t="str">
        <f t="shared" si="7"/>
        <v>KP-1d⁽ᴹ⁾ [N,Age,Gender] RESULT</v>
      </c>
      <c r="E17" s="9" t="str">
        <f t="shared" si="8"/>
        <v>people who inject drugs reached with HIV prevention programs - defined package of services</v>
      </c>
      <c r="F17" s="9" t="str">
        <f t="shared" si="9"/>
        <v>people who inject drugs reached with HIV prevention programs - defined package of services</v>
      </c>
      <c r="G17" s="7" t="s">
        <v>15</v>
      </c>
      <c r="J17" s="5" t="s">
        <v>23</v>
      </c>
      <c r="K17" s="8" t="str">
        <f t="shared" si="10"/>
        <v>Yes</v>
      </c>
      <c r="L17" s="8" t="str">
        <f t="shared" si="11"/>
        <v>Yes</v>
      </c>
      <c r="M17" s="8" t="str">
        <f t="shared" si="12"/>
        <v>Yes</v>
      </c>
      <c r="N17" s="7" t="s">
        <v>17</v>
      </c>
      <c r="O17" s="7" t="s">
        <v>28</v>
      </c>
    </row>
    <row r="18" spans="1:15" ht="36" x14ac:dyDescent="0.35">
      <c r="A18" s="6" t="s">
        <v>32</v>
      </c>
      <c r="C18" s="5" t="str">
        <f t="shared" si="6"/>
        <v>KP-1d⁽ᴹ⁾ [D,Age,Gender] RESULT</v>
      </c>
      <c r="D18" s="5" t="str">
        <f t="shared" si="7"/>
        <v>KP-1d⁽ᴹ⁾ [D,Age,Gender] RESULT</v>
      </c>
      <c r="E18" s="9" t="str">
        <f t="shared" si="8"/>
        <v>people who inject drugs reached with HIV prevention programs - defined package of services</v>
      </c>
      <c r="F18" s="9" t="str">
        <f t="shared" si="9"/>
        <v>people who inject drugs reached with HIV prevention programs - defined package of services</v>
      </c>
      <c r="G18" s="7" t="s">
        <v>15</v>
      </c>
      <c r="J18" s="5" t="s">
        <v>23</v>
      </c>
      <c r="K18" s="8" t="str">
        <f t="shared" si="10"/>
        <v>Yes</v>
      </c>
      <c r="L18" s="8" t="str">
        <f t="shared" si="11"/>
        <v>Yes</v>
      </c>
      <c r="M18" s="8" t="str">
        <f t="shared" si="12"/>
        <v>Yes</v>
      </c>
      <c r="N18" s="7" t="s">
        <v>17</v>
      </c>
      <c r="O18" s="7" t="s">
        <v>28</v>
      </c>
    </row>
    <row r="19" spans="1:15" ht="36" x14ac:dyDescent="0.35">
      <c r="A19" s="6" t="s">
        <v>144</v>
      </c>
      <c r="C19" s="5" t="str">
        <f t="shared" si="6"/>
        <v>KP-1d⁽ᴹ⁾ [N] TARGET</v>
      </c>
      <c r="D19" s="5" t="str">
        <f t="shared" si="7"/>
        <v>KP-1d⁽ᴹ⁾ [N] TARGET</v>
      </c>
      <c r="E19" s="9" t="str">
        <f t="shared" si="8"/>
        <v>people who inject drugs reached with HIV prevention programs - defined package of services</v>
      </c>
      <c r="F19" s="9" t="str">
        <f t="shared" si="9"/>
        <v>people who inject drugs reached with HIV prevention programs - defined package of services</v>
      </c>
      <c r="G19" s="7" t="s">
        <v>15</v>
      </c>
      <c r="K19" s="8" t="str">
        <f t="shared" si="10"/>
        <v>Yes</v>
      </c>
      <c r="L19" s="8" t="str">
        <f t="shared" si="11"/>
        <v>Yes</v>
      </c>
      <c r="M19" s="8" t="str">
        <f t="shared" si="12"/>
        <v>Yes</v>
      </c>
      <c r="N19" s="7" t="s">
        <v>17</v>
      </c>
      <c r="O19" s="7" t="s">
        <v>28</v>
      </c>
    </row>
    <row r="20" spans="1:15" ht="36" x14ac:dyDescent="0.35">
      <c r="A20" s="6" t="s">
        <v>145</v>
      </c>
      <c r="C20" s="5" t="str">
        <f t="shared" si="6"/>
        <v>KP-1d⁽ᴹ⁾ [D] TARGET</v>
      </c>
      <c r="D20" s="5" t="str">
        <f t="shared" si="7"/>
        <v>KP-1d⁽ᴹ⁾ [D] TARGET</v>
      </c>
      <c r="E20" s="9" t="str">
        <f t="shared" si="8"/>
        <v>people who inject drugs reached with HIV prevention programs - defined package of services</v>
      </c>
      <c r="F20" s="9" t="str">
        <f t="shared" si="9"/>
        <v>people who inject drugs reached with HIV prevention programs - defined package of services</v>
      </c>
      <c r="G20" s="7" t="s">
        <v>15</v>
      </c>
      <c r="K20" s="8" t="str">
        <f t="shared" si="10"/>
        <v>Yes</v>
      </c>
      <c r="L20" s="8" t="str">
        <f t="shared" si="11"/>
        <v>Yes</v>
      </c>
      <c r="M20" s="8" t="str">
        <f t="shared" si="12"/>
        <v>Yes</v>
      </c>
      <c r="N20" s="7" t="s">
        <v>17</v>
      </c>
      <c r="O20" s="7" t="s">
        <v>28</v>
      </c>
    </row>
    <row r="21" spans="1:15" ht="36" x14ac:dyDescent="0.35">
      <c r="A21" s="6" t="s">
        <v>33</v>
      </c>
      <c r="C21" s="5" t="str">
        <f t="shared" si="6"/>
        <v>KP-1d⁽ᴹ⁾ NARRATIVE</v>
      </c>
      <c r="D21" s="5" t="str">
        <f t="shared" si="7"/>
        <v>KP-1d⁽ᴹ⁾ NARRATIVE</v>
      </c>
      <c r="E21" s="9" t="str">
        <f t="shared" si="8"/>
        <v>people who inject drugs reached with HIV prevention programs - defined package of services</v>
      </c>
      <c r="F21" s="9" t="str">
        <f t="shared" si="9"/>
        <v>people who inject drugs reached with HIV prevention programs - defined package of services</v>
      </c>
      <c r="G21" s="7" t="s">
        <v>15</v>
      </c>
      <c r="K21" s="8" t="str">
        <f t="shared" si="10"/>
        <v>Yes</v>
      </c>
      <c r="L21" s="8" t="str">
        <f t="shared" si="11"/>
        <v>Yes</v>
      </c>
      <c r="M21" s="8" t="str">
        <f t="shared" si="12"/>
        <v>Yes</v>
      </c>
      <c r="N21" s="7" t="s">
        <v>17</v>
      </c>
      <c r="O21" s="7" t="s">
        <v>28</v>
      </c>
    </row>
    <row r="22" spans="1:15" ht="48" x14ac:dyDescent="0.35">
      <c r="A22" s="6" t="s">
        <v>34</v>
      </c>
      <c r="C22" s="5" t="str">
        <f t="shared" si="6"/>
        <v>YP-2 [N,Age] RESULT</v>
      </c>
      <c r="D22" s="5" t="str">
        <f t="shared" si="7"/>
        <v>YP-2 [N,Age] RESULT</v>
      </c>
      <c r="E22" s="9" t="str">
        <f t="shared" si="8"/>
        <v>adolescent girls and young women reached with HIV prevention programs- defined package of services</v>
      </c>
      <c r="F22" s="9" t="str">
        <f t="shared" si="9"/>
        <v>adolescent girls and young women reached with HIV prevention programs- defined package of services</v>
      </c>
      <c r="G22" s="7" t="s">
        <v>15</v>
      </c>
      <c r="J22" s="5" t="s">
        <v>24</v>
      </c>
      <c r="K22" s="8" t="str">
        <f t="shared" si="10"/>
        <v>Yes</v>
      </c>
      <c r="L22" s="8" t="str">
        <f t="shared" si="11"/>
        <v>Yes</v>
      </c>
      <c r="M22" s="8" t="str">
        <f t="shared" si="12"/>
        <v>Yes</v>
      </c>
      <c r="N22" s="7" t="s">
        <v>17</v>
      </c>
      <c r="O22" s="7" t="s">
        <v>28</v>
      </c>
    </row>
    <row r="23" spans="1:15" ht="48" x14ac:dyDescent="0.35">
      <c r="A23" s="6" t="s">
        <v>35</v>
      </c>
      <c r="C23" s="5" t="str">
        <f t="shared" si="6"/>
        <v>YP-2 [D,Age] RESULT</v>
      </c>
      <c r="D23" s="5" t="str">
        <f t="shared" si="7"/>
        <v>YP-2 [D,Age] RESULT</v>
      </c>
      <c r="E23" s="9" t="str">
        <f t="shared" si="8"/>
        <v>adolescent girls and young women reached with HIV prevention programs- defined package of services</v>
      </c>
      <c r="F23" s="9" t="str">
        <f t="shared" si="9"/>
        <v>adolescent girls and young women reached with HIV prevention programs- defined package of services</v>
      </c>
      <c r="G23" s="7" t="s">
        <v>15</v>
      </c>
      <c r="K23" s="8" t="str">
        <f t="shared" si="10"/>
        <v>Yes</v>
      </c>
      <c r="L23" s="8" t="str">
        <f t="shared" si="11"/>
        <v>Yes</v>
      </c>
      <c r="M23" s="8" t="str">
        <f t="shared" si="12"/>
        <v>Yes</v>
      </c>
      <c r="N23" s="7" t="s">
        <v>17</v>
      </c>
      <c r="O23" s="7" t="s">
        <v>28</v>
      </c>
    </row>
    <row r="24" spans="1:15" ht="48" x14ac:dyDescent="0.35">
      <c r="A24" s="6" t="s">
        <v>146</v>
      </c>
      <c r="C24" s="5" t="str">
        <f t="shared" si="6"/>
        <v>YP-2 [N] TARGET</v>
      </c>
      <c r="D24" s="5" t="str">
        <f t="shared" si="7"/>
        <v>YP-2 [N] TARGET</v>
      </c>
      <c r="E24" s="9" t="str">
        <f t="shared" si="8"/>
        <v>adolescent girls and young women reached with HIV prevention programs- defined package of services</v>
      </c>
      <c r="F24" s="9" t="str">
        <f t="shared" si="9"/>
        <v>adolescent girls and young women reached with HIV prevention programs- defined package of services</v>
      </c>
      <c r="G24" s="7" t="s">
        <v>15</v>
      </c>
      <c r="K24" s="8" t="str">
        <f t="shared" si="10"/>
        <v>Yes</v>
      </c>
      <c r="L24" s="8" t="str">
        <f t="shared" si="11"/>
        <v>Yes</v>
      </c>
      <c r="M24" s="8" t="str">
        <f t="shared" si="12"/>
        <v>Yes</v>
      </c>
      <c r="N24" s="7" t="s">
        <v>17</v>
      </c>
      <c r="O24" s="7" t="s">
        <v>28</v>
      </c>
    </row>
    <row r="25" spans="1:15" ht="48" x14ac:dyDescent="0.35">
      <c r="A25" s="6" t="s">
        <v>147</v>
      </c>
      <c r="C25" s="5" t="str">
        <f t="shared" si="6"/>
        <v>YP-2 [D] TARGET</v>
      </c>
      <c r="D25" s="5" t="str">
        <f t="shared" si="7"/>
        <v>YP-2 [D] TARGET</v>
      </c>
      <c r="E25" s="9" t="str">
        <f t="shared" si="8"/>
        <v>adolescent girls and young women reached with HIV prevention programs- defined package of services</v>
      </c>
      <c r="F25" s="9" t="str">
        <f t="shared" si="9"/>
        <v>adolescent girls and young women reached with HIV prevention programs- defined package of services</v>
      </c>
      <c r="G25" s="7" t="s">
        <v>15</v>
      </c>
      <c r="K25" s="8" t="str">
        <f t="shared" si="10"/>
        <v>Yes</v>
      </c>
      <c r="L25" s="8" t="str">
        <f t="shared" si="11"/>
        <v>Yes</v>
      </c>
      <c r="M25" s="8" t="str">
        <f t="shared" si="12"/>
        <v>Yes</v>
      </c>
      <c r="N25" s="7" t="s">
        <v>17</v>
      </c>
      <c r="O25" s="7" t="s">
        <v>28</v>
      </c>
    </row>
    <row r="26" spans="1:15" ht="48" x14ac:dyDescent="0.35">
      <c r="A26" s="6" t="s">
        <v>36</v>
      </c>
      <c r="C26" s="5" t="str">
        <f t="shared" si="6"/>
        <v>YP-2 NARRATIVE</v>
      </c>
      <c r="D26" s="5" t="str">
        <f t="shared" si="7"/>
        <v>YP-2 NARRATIVE</v>
      </c>
      <c r="E26" s="9" t="str">
        <f t="shared" si="8"/>
        <v>adolescent girls and young women reached with HIV prevention programs- defined package of services</v>
      </c>
      <c r="F26" s="9" t="str">
        <f t="shared" si="9"/>
        <v>adolescent girls and young women reached with HIV prevention programs- defined package of services</v>
      </c>
      <c r="G26" s="7" t="s">
        <v>15</v>
      </c>
      <c r="H26" s="7" t="s">
        <v>19</v>
      </c>
      <c r="K26" s="8" t="str">
        <f t="shared" si="10"/>
        <v>Yes</v>
      </c>
      <c r="L26" s="8" t="str">
        <f t="shared" si="11"/>
        <v>Yes</v>
      </c>
      <c r="M26" s="8" t="str">
        <f t="shared" si="12"/>
        <v>Yes</v>
      </c>
      <c r="N26" s="7" t="s">
        <v>17</v>
      </c>
      <c r="O26" s="7" t="s">
        <v>28</v>
      </c>
    </row>
    <row r="27" spans="1:15" ht="48" x14ac:dyDescent="0.35">
      <c r="A27" s="6" t="s">
        <v>37</v>
      </c>
      <c r="C27" s="5" t="str">
        <f t="shared" si="6"/>
        <v>KP-1a⁽ᴹ⁾ [N,Age] RESULT</v>
      </c>
      <c r="D27" s="5" t="str">
        <f t="shared" si="7"/>
        <v>KP-1a⁽ᴹ⁾ [N,Age] RESULT</v>
      </c>
      <c r="E27" s="9" t="str">
        <f t="shared" si="8"/>
        <v>men who have sex with men reached with HIV prevention programs - defined package of services</v>
      </c>
      <c r="F27" s="9" t="str">
        <f t="shared" si="9"/>
        <v>men who have sex with men reached with HIV prevention programs - defined package of services</v>
      </c>
      <c r="G27" s="7" t="s">
        <v>15</v>
      </c>
      <c r="J27" s="5" t="s">
        <v>25</v>
      </c>
      <c r="K27" s="8" t="str">
        <f t="shared" si="10"/>
        <v>Yes</v>
      </c>
      <c r="L27" s="8" t="str">
        <f t="shared" si="11"/>
        <v>Yes</v>
      </c>
      <c r="M27" s="8" t="str">
        <f t="shared" si="12"/>
        <v>Yes</v>
      </c>
      <c r="N27" s="7" t="s">
        <v>17</v>
      </c>
      <c r="O27" s="7" t="s">
        <v>28</v>
      </c>
    </row>
    <row r="28" spans="1:15" ht="48" x14ac:dyDescent="0.35">
      <c r="A28" s="6" t="s">
        <v>189</v>
      </c>
      <c r="C28" s="5" t="str">
        <f t="shared" si="6"/>
        <v>KP-1a⁽ᴹ⁾ [D,Age] RESULT</v>
      </c>
      <c r="D28" s="5" t="str">
        <f t="shared" si="7"/>
        <v>KP-1a⁽ᴹ⁾ [D,Age] RESULT</v>
      </c>
      <c r="E28" s="9" t="str">
        <f t="shared" si="8"/>
        <v>men who have sex with men reached with HIV prevention programs - defined package of services</v>
      </c>
      <c r="F28" s="9" t="str">
        <f t="shared" si="9"/>
        <v>men who have sex with men reached with HIV prevention programs - defined package of services</v>
      </c>
      <c r="G28" s="7" t="s">
        <v>15</v>
      </c>
      <c r="J28" s="5" t="s">
        <v>25</v>
      </c>
      <c r="K28" s="8" t="str">
        <f t="shared" si="10"/>
        <v>Yes</v>
      </c>
      <c r="L28" s="8" t="str">
        <f t="shared" si="11"/>
        <v>Yes</v>
      </c>
      <c r="M28" s="8" t="str">
        <f t="shared" si="12"/>
        <v>Yes</v>
      </c>
      <c r="N28" s="7" t="s">
        <v>17</v>
      </c>
      <c r="O28" s="7" t="s">
        <v>28</v>
      </c>
    </row>
    <row r="29" spans="1:15" ht="48" x14ac:dyDescent="0.35">
      <c r="A29" s="6" t="s">
        <v>148</v>
      </c>
      <c r="C29" s="5" t="str">
        <f t="shared" si="6"/>
        <v>KP-1a⁽ᴹ⁾ [N] TARGET</v>
      </c>
      <c r="D29" s="5" t="str">
        <f t="shared" si="7"/>
        <v>KP-1a⁽ᴹ⁾ [N] TARGET</v>
      </c>
      <c r="E29" s="9" t="str">
        <f t="shared" si="8"/>
        <v>men who have sex with men reached with HIV prevention programs - defined package of services</v>
      </c>
      <c r="F29" s="9" t="str">
        <f t="shared" si="9"/>
        <v>men who have sex with men reached with HIV prevention programs - defined package of services</v>
      </c>
      <c r="G29" s="7" t="s">
        <v>15</v>
      </c>
      <c r="K29" s="8" t="str">
        <f t="shared" si="10"/>
        <v>Yes</v>
      </c>
      <c r="L29" s="8" t="str">
        <f t="shared" si="11"/>
        <v>Yes</v>
      </c>
      <c r="M29" s="8" t="str">
        <f t="shared" si="12"/>
        <v>Yes</v>
      </c>
      <c r="N29" s="7" t="s">
        <v>17</v>
      </c>
      <c r="O29" s="7" t="s">
        <v>28</v>
      </c>
    </row>
    <row r="30" spans="1:15" ht="48" x14ac:dyDescent="0.35">
      <c r="A30" s="6" t="s">
        <v>190</v>
      </c>
      <c r="C30" s="5" t="str">
        <f t="shared" si="6"/>
        <v>KP-1a⁽ᴹ⁾ [D] TARGET</v>
      </c>
      <c r="D30" s="5" t="str">
        <f t="shared" si="7"/>
        <v>KP-1a⁽ᴹ⁾ [D] TARGET</v>
      </c>
      <c r="E30" s="9" t="str">
        <f t="shared" si="8"/>
        <v>men who have sex with men reached with HIV prevention programs - defined package of services</v>
      </c>
      <c r="F30" s="9" t="str">
        <f t="shared" si="9"/>
        <v>men who have sex with men reached with HIV prevention programs - defined package of services</v>
      </c>
      <c r="G30" s="7" t="s">
        <v>15</v>
      </c>
      <c r="K30" s="8" t="str">
        <f t="shared" si="10"/>
        <v>Yes</v>
      </c>
      <c r="L30" s="8" t="str">
        <f t="shared" si="11"/>
        <v>Yes</v>
      </c>
      <c r="M30" s="8" t="str">
        <f t="shared" si="12"/>
        <v>Yes</v>
      </c>
      <c r="N30" s="7" t="s">
        <v>17</v>
      </c>
      <c r="O30" s="7" t="s">
        <v>28</v>
      </c>
    </row>
    <row r="31" spans="1:15" ht="48" x14ac:dyDescent="0.35">
      <c r="A31" s="6" t="s">
        <v>38</v>
      </c>
      <c r="C31" s="5" t="str">
        <f t="shared" si="6"/>
        <v>KP-1a⁽ᴹ⁾ NARRATIVE</v>
      </c>
      <c r="D31" s="5" t="str">
        <f t="shared" si="7"/>
        <v>KP-1a⁽ᴹ⁾ NARRATIVE</v>
      </c>
      <c r="E31" s="9" t="str">
        <f t="shared" si="8"/>
        <v>men who have sex with men reached with HIV prevention programs - defined package of services</v>
      </c>
      <c r="F31" s="9" t="str">
        <f t="shared" si="9"/>
        <v>men who have sex with men reached with HIV prevention programs - defined package of services</v>
      </c>
      <c r="G31" s="7" t="s">
        <v>15</v>
      </c>
      <c r="H31" s="7" t="s">
        <v>19</v>
      </c>
      <c r="K31" s="8" t="str">
        <f t="shared" si="10"/>
        <v>Yes</v>
      </c>
      <c r="L31" s="8" t="str">
        <f t="shared" si="11"/>
        <v>Yes</v>
      </c>
      <c r="M31" s="8" t="str">
        <f t="shared" si="12"/>
        <v>Yes</v>
      </c>
      <c r="N31" s="7" t="s">
        <v>17</v>
      </c>
      <c r="O31" s="7" t="s">
        <v>28</v>
      </c>
    </row>
    <row r="32" spans="1:15" ht="36" x14ac:dyDescent="0.35">
      <c r="A32" s="6" t="s">
        <v>39</v>
      </c>
      <c r="C32" s="5" t="str">
        <f t="shared" si="6"/>
        <v>KP-1b⁽ᴹ⁾ [N,Age] RESULT</v>
      </c>
      <c r="D32" s="5" t="str">
        <f t="shared" si="7"/>
        <v>KP-1b⁽ᴹ⁾ [N,Age] RESULT</v>
      </c>
      <c r="E32" s="9" t="str">
        <f t="shared" si="8"/>
        <v>transgender people reached with HIV prevention programs - defined package of services</v>
      </c>
      <c r="F32" s="9" t="str">
        <f t="shared" si="9"/>
        <v>transgender people reached with HIV prevention programs - defined package of services</v>
      </c>
      <c r="G32" s="7" t="s">
        <v>15</v>
      </c>
      <c r="J32" s="5" t="s">
        <v>25</v>
      </c>
      <c r="K32" s="8" t="str">
        <f t="shared" si="10"/>
        <v>Yes</v>
      </c>
      <c r="L32" s="8" t="str">
        <f t="shared" si="11"/>
        <v>Yes</v>
      </c>
      <c r="M32" s="8" t="str">
        <f t="shared" si="12"/>
        <v>Yes</v>
      </c>
      <c r="N32" s="7" t="s">
        <v>17</v>
      </c>
      <c r="O32" s="7" t="s">
        <v>28</v>
      </c>
    </row>
    <row r="33" spans="1:15" ht="36" x14ac:dyDescent="0.35">
      <c r="A33" s="6" t="s">
        <v>40</v>
      </c>
      <c r="C33" s="5" t="str">
        <f t="shared" si="6"/>
        <v>KP-1b⁽ᴹ⁾ [D,Age] RESULT</v>
      </c>
      <c r="D33" s="5" t="str">
        <f t="shared" si="7"/>
        <v>KP-1b⁽ᴹ⁾ [D,Age] RESULT</v>
      </c>
      <c r="E33" s="9" t="str">
        <f t="shared" si="8"/>
        <v>transgender people reached with HIV prevention programs - defined package of services</v>
      </c>
      <c r="F33" s="9" t="str">
        <f t="shared" si="9"/>
        <v>transgender people reached with HIV prevention programs - defined package of services</v>
      </c>
      <c r="G33" s="7" t="s">
        <v>15</v>
      </c>
      <c r="J33" s="5" t="s">
        <v>25</v>
      </c>
      <c r="K33" s="8" t="str">
        <f t="shared" si="10"/>
        <v>Yes</v>
      </c>
      <c r="L33" s="8" t="str">
        <f t="shared" si="11"/>
        <v>Yes</v>
      </c>
      <c r="M33" s="8" t="str">
        <f t="shared" si="12"/>
        <v>Yes</v>
      </c>
      <c r="N33" s="7" t="s">
        <v>17</v>
      </c>
      <c r="O33" s="7" t="s">
        <v>28</v>
      </c>
    </row>
    <row r="34" spans="1:15" ht="36" x14ac:dyDescent="0.35">
      <c r="A34" s="6" t="s">
        <v>149</v>
      </c>
      <c r="C34" s="5" t="str">
        <f t="shared" si="6"/>
        <v>KP-1b⁽ᴹ⁾ [N] TARGET</v>
      </c>
      <c r="D34" s="5" t="str">
        <f t="shared" si="7"/>
        <v>KP-1b⁽ᴹ⁾ [N] TARGET</v>
      </c>
      <c r="E34" s="9" t="str">
        <f t="shared" si="8"/>
        <v>transgender people reached with HIV prevention programs - defined package of services</v>
      </c>
      <c r="F34" s="9" t="str">
        <f t="shared" si="9"/>
        <v>transgender people reached with HIV prevention programs - defined package of services</v>
      </c>
      <c r="G34" s="7" t="s">
        <v>15</v>
      </c>
      <c r="K34" s="8" t="str">
        <f t="shared" si="10"/>
        <v>Yes</v>
      </c>
      <c r="L34" s="8" t="str">
        <f t="shared" si="11"/>
        <v>Yes</v>
      </c>
      <c r="M34" s="8" t="str">
        <f t="shared" si="12"/>
        <v>Yes</v>
      </c>
      <c r="N34" s="7" t="s">
        <v>17</v>
      </c>
      <c r="O34" s="7" t="s">
        <v>28</v>
      </c>
    </row>
    <row r="35" spans="1:15" ht="36" x14ac:dyDescent="0.35">
      <c r="A35" s="6" t="s">
        <v>150</v>
      </c>
      <c r="C35" s="5" t="str">
        <f t="shared" si="6"/>
        <v>KP-1b⁽ᴹ⁾ [D] TARGET</v>
      </c>
      <c r="D35" s="5" t="str">
        <f t="shared" si="7"/>
        <v>KP-1b⁽ᴹ⁾ [D] TARGET</v>
      </c>
      <c r="E35" s="9" t="str">
        <f t="shared" si="8"/>
        <v>transgender people reached with HIV prevention programs - defined package of services</v>
      </c>
      <c r="F35" s="9" t="str">
        <f t="shared" si="9"/>
        <v>transgender people reached with HIV prevention programs - defined package of services</v>
      </c>
      <c r="G35" s="7" t="s">
        <v>15</v>
      </c>
      <c r="K35" s="8" t="str">
        <f t="shared" si="10"/>
        <v>Yes</v>
      </c>
      <c r="L35" s="8" t="str">
        <f t="shared" si="11"/>
        <v>Yes</v>
      </c>
      <c r="M35" s="8" t="str">
        <f t="shared" si="12"/>
        <v>Yes</v>
      </c>
      <c r="N35" s="7" t="s">
        <v>17</v>
      </c>
      <c r="O35" s="7" t="s">
        <v>28</v>
      </c>
    </row>
    <row r="36" spans="1:15" ht="36" x14ac:dyDescent="0.35">
      <c r="A36" s="6" t="s">
        <v>41</v>
      </c>
      <c r="C36" s="5" t="str">
        <f t="shared" si="6"/>
        <v>KP-1b⁽ᴹ⁾ NARRATIVE</v>
      </c>
      <c r="D36" s="5" t="str">
        <f t="shared" si="7"/>
        <v>KP-1b⁽ᴹ⁾ NARRATIVE</v>
      </c>
      <c r="E36" s="9" t="str">
        <f t="shared" si="8"/>
        <v>transgender people reached with HIV prevention programs - defined package of services</v>
      </c>
      <c r="F36" s="9" t="str">
        <f t="shared" si="9"/>
        <v>transgender people reached with HIV prevention programs - defined package of services</v>
      </c>
      <c r="G36" s="7" t="s">
        <v>15</v>
      </c>
      <c r="H36" s="7" t="s">
        <v>19</v>
      </c>
      <c r="K36" s="8" t="str">
        <f t="shared" si="10"/>
        <v>Yes</v>
      </c>
      <c r="L36" s="8" t="str">
        <f t="shared" si="11"/>
        <v>Yes</v>
      </c>
      <c r="M36" s="8" t="str">
        <f t="shared" si="12"/>
        <v>Yes</v>
      </c>
      <c r="N36" s="7" t="s">
        <v>17</v>
      </c>
      <c r="O36" s="7" t="s">
        <v>28</v>
      </c>
    </row>
    <row r="37" spans="1:15" ht="36" x14ac:dyDescent="0.35">
      <c r="A37" s="6" t="s">
        <v>42</v>
      </c>
      <c r="C37" s="5" t="str">
        <f t="shared" si="6"/>
        <v>KP-1c⁽ᴹ⁾ [N,Age] RESULT</v>
      </c>
      <c r="D37" s="5" t="str">
        <f t="shared" si="7"/>
        <v>KP-1c⁽ᴹ⁾ [N,Age] RESULT</v>
      </c>
      <c r="E37" s="9" t="str">
        <f t="shared" si="8"/>
        <v>sex workers reached with HIV prevention programs - defined package of services</v>
      </c>
      <c r="F37" s="9" t="str">
        <f t="shared" si="9"/>
        <v>sex workers reached with HIV prevention programs - defined package of services</v>
      </c>
      <c r="G37" s="7" t="s">
        <v>15</v>
      </c>
      <c r="J37" s="5" t="s">
        <v>25</v>
      </c>
      <c r="K37" s="8" t="str">
        <f t="shared" si="10"/>
        <v>Yes</v>
      </c>
      <c r="L37" s="8" t="str">
        <f t="shared" si="11"/>
        <v>Yes</v>
      </c>
      <c r="M37" s="8" t="str">
        <f t="shared" si="12"/>
        <v>Yes</v>
      </c>
      <c r="N37" s="7" t="s">
        <v>17</v>
      </c>
      <c r="O37" s="7" t="s">
        <v>28</v>
      </c>
    </row>
    <row r="38" spans="1:15" ht="36" x14ac:dyDescent="0.35">
      <c r="A38" s="6" t="s">
        <v>43</v>
      </c>
      <c r="C38" s="5" t="str">
        <f t="shared" si="6"/>
        <v>KP-1c⁽ᴹ⁾ [D,Age] RESULT</v>
      </c>
      <c r="D38" s="5" t="str">
        <f t="shared" si="7"/>
        <v>KP-1c⁽ᴹ⁾ [D,Age] RESULT</v>
      </c>
      <c r="E38" s="9" t="str">
        <f t="shared" si="8"/>
        <v>sex workers reached with HIV prevention programs - defined package of services</v>
      </c>
      <c r="F38" s="9" t="str">
        <f t="shared" si="9"/>
        <v>sex workers reached with HIV prevention programs - defined package of services</v>
      </c>
      <c r="G38" s="7" t="s">
        <v>15</v>
      </c>
      <c r="J38" s="5" t="s">
        <v>25</v>
      </c>
      <c r="K38" s="8" t="str">
        <f t="shared" si="10"/>
        <v>Yes</v>
      </c>
      <c r="L38" s="8" t="str">
        <f t="shared" si="11"/>
        <v>Yes</v>
      </c>
      <c r="M38" s="8" t="str">
        <f t="shared" si="12"/>
        <v>Yes</v>
      </c>
      <c r="N38" s="7" t="s">
        <v>17</v>
      </c>
      <c r="O38" s="7" t="s">
        <v>28</v>
      </c>
    </row>
    <row r="39" spans="1:15" ht="36" x14ac:dyDescent="0.35">
      <c r="A39" s="6" t="s">
        <v>151</v>
      </c>
      <c r="C39" s="5" t="str">
        <f t="shared" si="6"/>
        <v>KP-1c⁽ᴹ⁾ [N] TARGET</v>
      </c>
      <c r="D39" s="5" t="str">
        <f t="shared" si="7"/>
        <v>KP-1c⁽ᴹ⁾ [N] TARGET</v>
      </c>
      <c r="E39" s="9" t="str">
        <f t="shared" si="8"/>
        <v>sex workers reached with HIV prevention programs - defined package of services</v>
      </c>
      <c r="F39" s="9" t="str">
        <f t="shared" si="9"/>
        <v>sex workers reached with HIV prevention programs - defined package of services</v>
      </c>
      <c r="G39" s="7" t="s">
        <v>15</v>
      </c>
      <c r="K39" s="8" t="str">
        <f t="shared" si="10"/>
        <v>Yes</v>
      </c>
      <c r="L39" s="8" t="str">
        <f t="shared" si="11"/>
        <v>Yes</v>
      </c>
      <c r="M39" s="8" t="str">
        <f t="shared" si="12"/>
        <v>Yes</v>
      </c>
      <c r="N39" s="7" t="s">
        <v>17</v>
      </c>
      <c r="O39" s="7" t="s">
        <v>28</v>
      </c>
    </row>
    <row r="40" spans="1:15" ht="36" x14ac:dyDescent="0.35">
      <c r="A40" s="6" t="s">
        <v>152</v>
      </c>
      <c r="C40" s="5" t="str">
        <f t="shared" si="6"/>
        <v>KP-1c⁽ᴹ⁾ [D] TARGET</v>
      </c>
      <c r="D40" s="5" t="str">
        <f t="shared" si="7"/>
        <v>KP-1c⁽ᴹ⁾ [D] TARGET</v>
      </c>
      <c r="E40" s="9" t="str">
        <f t="shared" si="8"/>
        <v>sex workers reached with HIV prevention programs - defined package of services</v>
      </c>
      <c r="F40" s="9" t="str">
        <f t="shared" si="9"/>
        <v>sex workers reached with HIV prevention programs - defined package of services</v>
      </c>
      <c r="G40" s="7" t="s">
        <v>15</v>
      </c>
      <c r="K40" s="8" t="str">
        <f t="shared" si="10"/>
        <v>Yes</v>
      </c>
      <c r="L40" s="8" t="str">
        <f t="shared" si="11"/>
        <v>Yes</v>
      </c>
      <c r="M40" s="8" t="str">
        <f t="shared" si="12"/>
        <v>Yes</v>
      </c>
      <c r="N40" s="7" t="s">
        <v>17</v>
      </c>
      <c r="O40" s="7" t="s">
        <v>28</v>
      </c>
    </row>
    <row r="41" spans="1:15" ht="36" x14ac:dyDescent="0.35">
      <c r="A41" s="6" t="s">
        <v>44</v>
      </c>
      <c r="C41" s="5" t="str">
        <f t="shared" si="6"/>
        <v>KP-1c⁽ᴹ⁾ NARRATIVE</v>
      </c>
      <c r="D41" s="5" t="str">
        <f t="shared" si="7"/>
        <v>KP-1c⁽ᴹ⁾ NARRATIVE</v>
      </c>
      <c r="E41" s="9" t="str">
        <f t="shared" si="8"/>
        <v>sex workers reached with HIV prevention programs - defined package of services</v>
      </c>
      <c r="F41" s="9" t="str">
        <f t="shared" si="9"/>
        <v>sex workers reached with HIV prevention programs - defined package of services</v>
      </c>
      <c r="G41" s="7" t="s">
        <v>15</v>
      </c>
      <c r="H41" s="7" t="s">
        <v>19</v>
      </c>
      <c r="K41" s="8" t="str">
        <f t="shared" si="10"/>
        <v>Yes</v>
      </c>
      <c r="L41" s="8" t="str">
        <f t="shared" si="11"/>
        <v>Yes</v>
      </c>
      <c r="M41" s="8" t="str">
        <f t="shared" si="12"/>
        <v>Yes</v>
      </c>
      <c r="N41" s="7" t="s">
        <v>17</v>
      </c>
      <c r="O41" s="7" t="s">
        <v>28</v>
      </c>
    </row>
    <row r="42" spans="1:15" ht="48" x14ac:dyDescent="0.35">
      <c r="A42" s="6" t="s">
        <v>57</v>
      </c>
      <c r="C42" s="5" t="str">
        <f t="shared" si="6"/>
        <v>KP-4 [N] RESULT</v>
      </c>
      <c r="D42" s="5" t="str">
        <f t="shared" si="7"/>
        <v>KP-4 [N] RESULT</v>
      </c>
      <c r="E42" s="9" t="str">
        <f t="shared" si="8"/>
        <v>needles and syringes distributed per person who injects drugs per year by needle and syringe programs</v>
      </c>
      <c r="F42" s="9" t="str">
        <f t="shared" si="9"/>
        <v>needles and syringes distributed per person who injects drugs per year by needle and syringe programs</v>
      </c>
      <c r="G42" s="7" t="s">
        <v>15</v>
      </c>
      <c r="K42" s="8" t="str">
        <f t="shared" si="10"/>
        <v>Yes</v>
      </c>
      <c r="L42" s="8" t="str">
        <f t="shared" si="11"/>
        <v>Yes</v>
      </c>
      <c r="M42" s="8" t="str">
        <f t="shared" si="12"/>
        <v>Yes</v>
      </c>
      <c r="N42" s="7" t="s">
        <v>17</v>
      </c>
      <c r="O42" s="7" t="s">
        <v>28</v>
      </c>
    </row>
    <row r="43" spans="1:15" ht="48" x14ac:dyDescent="0.35">
      <c r="A43" s="6" t="s">
        <v>58</v>
      </c>
      <c r="C43" s="5" t="str">
        <f t="shared" si="6"/>
        <v>KP-4 [N] TARGET</v>
      </c>
      <c r="D43" s="5" t="str">
        <f t="shared" si="7"/>
        <v>KP-4 [N] TARGET</v>
      </c>
      <c r="E43" s="9" t="str">
        <f t="shared" si="8"/>
        <v>needles and syringes distributed per person who injects drugs per year by needle and syringe programs</v>
      </c>
      <c r="F43" s="9" t="str">
        <f t="shared" si="9"/>
        <v>needles and syringes distributed per person who injects drugs per year by needle and syringe programs</v>
      </c>
      <c r="G43" s="7" t="s">
        <v>15</v>
      </c>
      <c r="K43" s="8" t="str">
        <f t="shared" si="10"/>
        <v>Yes</v>
      </c>
      <c r="L43" s="8" t="str">
        <f t="shared" si="11"/>
        <v>Yes</v>
      </c>
      <c r="M43" s="8" t="str">
        <f t="shared" si="12"/>
        <v>Yes</v>
      </c>
      <c r="N43" s="7" t="s">
        <v>17</v>
      </c>
      <c r="O43" s="7" t="s">
        <v>28</v>
      </c>
    </row>
    <row r="44" spans="1:15" ht="48" x14ac:dyDescent="0.35">
      <c r="A44" s="6" t="s">
        <v>59</v>
      </c>
      <c r="C44" s="5" t="str">
        <f t="shared" si="6"/>
        <v>KP-4 NARRATIVE</v>
      </c>
      <c r="D44" s="5" t="str">
        <f t="shared" si="7"/>
        <v>KP-4 NARRATIVE</v>
      </c>
      <c r="E44" s="9" t="str">
        <f t="shared" si="8"/>
        <v>needles and syringes distributed per person who injects drugs per year by needle and syringe programs</v>
      </c>
      <c r="F44" s="9" t="str">
        <f t="shared" si="9"/>
        <v>needles and syringes distributed per person who injects drugs per year by needle and syringe programs</v>
      </c>
      <c r="G44" s="7" t="s">
        <v>15</v>
      </c>
      <c r="K44" s="8" t="str">
        <f t="shared" si="10"/>
        <v>Yes</v>
      </c>
      <c r="L44" s="8" t="str">
        <f t="shared" si="11"/>
        <v>Yes</v>
      </c>
      <c r="M44" s="8" t="str">
        <f t="shared" si="12"/>
        <v>Yes</v>
      </c>
      <c r="N44" s="7" t="s">
        <v>17</v>
      </c>
      <c r="O44" s="7" t="s">
        <v>28</v>
      </c>
    </row>
    <row r="45" spans="1:15" ht="48" x14ac:dyDescent="0.35">
      <c r="A45" s="6" t="s">
        <v>45</v>
      </c>
      <c r="C45" s="5" t="str">
        <f t="shared" si="6"/>
        <v>YP-1b [N,Gender] RESULT</v>
      </c>
      <c r="D45" s="5" t="str">
        <f t="shared" si="7"/>
        <v>YP-1b [N,Gender] RESULT</v>
      </c>
      <c r="E45" s="9" t="str">
        <f t="shared" si="8"/>
        <v>young people aged 10–24 years reached by comprehensive sexuality education and/or life skills–based HIV education out of schools</v>
      </c>
      <c r="F45" s="9" t="str">
        <f t="shared" si="9"/>
        <v>young people aged 10–24 years reached by comprehensive sexuality education and/or life skills–based HIV education out of schools</v>
      </c>
      <c r="G45" s="7" t="s">
        <v>15</v>
      </c>
      <c r="J45" s="5" t="s">
        <v>26</v>
      </c>
      <c r="K45" s="8" t="str">
        <f t="shared" si="10"/>
        <v>Yes</v>
      </c>
      <c r="L45" s="8" t="str">
        <f t="shared" si="11"/>
        <v>Yes</v>
      </c>
      <c r="M45" s="8" t="str">
        <f t="shared" si="12"/>
        <v>Yes</v>
      </c>
      <c r="N45" s="7" t="s">
        <v>17</v>
      </c>
      <c r="O45" s="7" t="s">
        <v>28</v>
      </c>
    </row>
    <row r="46" spans="1:15" ht="48" x14ac:dyDescent="0.35">
      <c r="A46" s="6" t="s">
        <v>46</v>
      </c>
      <c r="C46" s="5" t="str">
        <f t="shared" si="6"/>
        <v>YP-1b [D,Gender] RESULT</v>
      </c>
      <c r="D46" s="5" t="str">
        <f t="shared" si="7"/>
        <v>YP-1b [D,Gender] RESULT</v>
      </c>
      <c r="E46" s="9" t="str">
        <f t="shared" si="8"/>
        <v>young people aged 10–24 years reached by comprehensive sexuality education and/or life skills–based HIV education out of schools</v>
      </c>
      <c r="F46" s="9" t="str">
        <f t="shared" si="9"/>
        <v>young people aged 10–24 years reached by comprehensive sexuality education and/or life skills–based HIV education out of schools</v>
      </c>
      <c r="G46" s="7" t="s">
        <v>15</v>
      </c>
      <c r="J46" s="5" t="s">
        <v>26</v>
      </c>
      <c r="K46" s="8" t="str">
        <f t="shared" si="10"/>
        <v>Yes</v>
      </c>
      <c r="L46" s="8" t="str">
        <f t="shared" si="11"/>
        <v>Yes</v>
      </c>
      <c r="M46" s="8" t="str">
        <f t="shared" si="12"/>
        <v>Yes</v>
      </c>
      <c r="N46" s="7" t="s">
        <v>17</v>
      </c>
      <c r="O46" s="7" t="s">
        <v>28</v>
      </c>
    </row>
    <row r="47" spans="1:15" ht="48" x14ac:dyDescent="0.35">
      <c r="A47" s="6" t="s">
        <v>153</v>
      </c>
      <c r="C47" s="5" t="str">
        <f t="shared" si="6"/>
        <v>YP-1b [N] TARGET</v>
      </c>
      <c r="D47" s="5" t="str">
        <f t="shared" si="7"/>
        <v>YP-1b [N] TARGET</v>
      </c>
      <c r="E47" s="9" t="str">
        <f t="shared" si="8"/>
        <v>young people aged 10–24 years reached by comprehensive sexuality education and/or life skills–based HIV education out of schools</v>
      </c>
      <c r="F47" s="9" t="str">
        <f t="shared" si="9"/>
        <v>young people aged 10–24 years reached by comprehensive sexuality education and/or life skills–based HIV education out of schools</v>
      </c>
      <c r="G47" s="7" t="s">
        <v>15</v>
      </c>
      <c r="K47" s="8" t="str">
        <f t="shared" si="10"/>
        <v>Yes</v>
      </c>
      <c r="L47" s="8" t="str">
        <f t="shared" si="11"/>
        <v>Yes</v>
      </c>
      <c r="M47" s="8" t="str">
        <f t="shared" si="12"/>
        <v>Yes</v>
      </c>
      <c r="N47" s="7" t="s">
        <v>17</v>
      </c>
      <c r="O47" s="7" t="s">
        <v>28</v>
      </c>
    </row>
    <row r="48" spans="1:15" ht="48" x14ac:dyDescent="0.35">
      <c r="A48" s="6" t="s">
        <v>154</v>
      </c>
      <c r="C48" s="5" t="str">
        <f t="shared" si="6"/>
        <v>YP-1b [D] TARGET</v>
      </c>
      <c r="D48" s="5" t="str">
        <f t="shared" si="7"/>
        <v>YP-1b [D] TARGET</v>
      </c>
      <c r="E48" s="9" t="str">
        <f t="shared" si="8"/>
        <v>young people aged 10–24 years reached by comprehensive sexuality education and/or life skills–based HIV education out of schools</v>
      </c>
      <c r="F48" s="9" t="str">
        <f t="shared" si="9"/>
        <v>young people aged 10–24 years reached by comprehensive sexuality education and/or life skills–based HIV education out of schools</v>
      </c>
      <c r="G48" s="7" t="s">
        <v>15</v>
      </c>
      <c r="K48" s="8" t="str">
        <f t="shared" si="10"/>
        <v>Yes</v>
      </c>
      <c r="L48" s="8" t="str">
        <f t="shared" si="11"/>
        <v>Yes</v>
      </c>
      <c r="M48" s="8" t="str">
        <f t="shared" si="12"/>
        <v>Yes</v>
      </c>
      <c r="N48" s="7" t="s">
        <v>17</v>
      </c>
      <c r="O48" s="7" t="s">
        <v>28</v>
      </c>
    </row>
    <row r="49" spans="1:15" ht="48" x14ac:dyDescent="0.35">
      <c r="A49" s="6" t="s">
        <v>47</v>
      </c>
      <c r="C49" s="5" t="str">
        <f t="shared" si="6"/>
        <v>YP-1b NARRATIVE</v>
      </c>
      <c r="D49" s="5" t="str">
        <f t="shared" si="7"/>
        <v>YP-1b NARRATIVE</v>
      </c>
      <c r="E49" s="9" t="str">
        <f t="shared" si="8"/>
        <v>young people aged 10–24 years reached by comprehensive sexuality education and/or life skills–based HIV education out of schools</v>
      </c>
      <c r="F49" s="9" t="str">
        <f t="shared" si="9"/>
        <v>young people aged 10–24 years reached by comprehensive sexuality education and/or life skills–based HIV education out of schools</v>
      </c>
      <c r="G49" s="7" t="s">
        <v>15</v>
      </c>
      <c r="H49" s="7" t="s">
        <v>19</v>
      </c>
      <c r="K49" s="8" t="str">
        <f t="shared" si="10"/>
        <v>Yes</v>
      </c>
      <c r="L49" s="8" t="str">
        <f t="shared" si="11"/>
        <v>Yes</v>
      </c>
      <c r="M49" s="8" t="str">
        <f t="shared" si="12"/>
        <v>Yes</v>
      </c>
      <c r="N49" s="7" t="s">
        <v>17</v>
      </c>
      <c r="O49" s="7" t="s">
        <v>28</v>
      </c>
    </row>
    <row r="50" spans="1:15" ht="48" x14ac:dyDescent="0.35">
      <c r="A50" s="6" t="s">
        <v>48</v>
      </c>
      <c r="C50" s="5" t="str">
        <f t="shared" si="6"/>
        <v>KP-6a [N] RESULT</v>
      </c>
      <c r="D50" s="5" t="str">
        <f t="shared" si="7"/>
        <v>KP-6a [N] RESULT</v>
      </c>
      <c r="E50" s="9" t="str">
        <f t="shared" si="8"/>
        <v>eligible men who have sex with men who initiated oral antiretroviral PrEP during the reporting period</v>
      </c>
      <c r="F50" s="9" t="str">
        <f t="shared" si="9"/>
        <v>eligible men who have sex with men who initiated oral antiretroviral PrEP during the reporting period</v>
      </c>
      <c r="G50" s="7" t="s">
        <v>15</v>
      </c>
      <c r="K50" s="8" t="str">
        <f t="shared" si="10"/>
        <v>Yes</v>
      </c>
      <c r="L50" s="8" t="str">
        <f t="shared" si="11"/>
        <v>Yes</v>
      </c>
      <c r="M50" s="8" t="str">
        <f t="shared" si="12"/>
        <v>Yes</v>
      </c>
      <c r="N50" s="7" t="s">
        <v>17</v>
      </c>
      <c r="O50" s="7" t="s">
        <v>28</v>
      </c>
    </row>
    <row r="51" spans="1:15" ht="48" x14ac:dyDescent="0.35">
      <c r="A51" s="6" t="s">
        <v>49</v>
      </c>
      <c r="C51" s="5" t="str">
        <f t="shared" si="6"/>
        <v>KP-6a [N] TARGET</v>
      </c>
      <c r="D51" s="5" t="str">
        <f t="shared" si="7"/>
        <v>KP-6a [N] TARGET</v>
      </c>
      <c r="E51" s="9" t="str">
        <f t="shared" si="8"/>
        <v>eligible men who have sex with men who initiated oral antiretroviral PrEP during the reporting period</v>
      </c>
      <c r="F51" s="9" t="str">
        <f t="shared" si="9"/>
        <v>eligible men who have sex with men who initiated oral antiretroviral PrEP during the reporting period</v>
      </c>
      <c r="G51" s="7" t="s">
        <v>15</v>
      </c>
      <c r="K51" s="8" t="str">
        <f t="shared" si="10"/>
        <v>Yes</v>
      </c>
      <c r="L51" s="8" t="str">
        <f t="shared" si="11"/>
        <v>Yes</v>
      </c>
      <c r="M51" s="8" t="str">
        <f t="shared" si="12"/>
        <v>Yes</v>
      </c>
      <c r="N51" s="7" t="s">
        <v>17</v>
      </c>
      <c r="O51" s="7" t="s">
        <v>28</v>
      </c>
    </row>
    <row r="52" spans="1:15" ht="48" x14ac:dyDescent="0.35">
      <c r="A52" s="6" t="s">
        <v>50</v>
      </c>
      <c r="C52" s="5" t="str">
        <f t="shared" si="6"/>
        <v>KP-6a NARRATIVE</v>
      </c>
      <c r="D52" s="5" t="str">
        <f t="shared" si="7"/>
        <v>KP-6a NARRATIVE</v>
      </c>
      <c r="E52" s="9" t="str">
        <f t="shared" si="8"/>
        <v>eligible men who have sex with men who initiated oral antiretroviral PrEP during the reporting period</v>
      </c>
      <c r="F52" s="9" t="str">
        <f t="shared" si="9"/>
        <v>eligible men who have sex with men who initiated oral antiretroviral PrEP during the reporting period</v>
      </c>
      <c r="G52" s="7" t="s">
        <v>15</v>
      </c>
      <c r="H52" s="7" t="s">
        <v>19</v>
      </c>
      <c r="K52" s="8" t="str">
        <f t="shared" si="10"/>
        <v>Yes</v>
      </c>
      <c r="L52" s="8" t="str">
        <f t="shared" si="11"/>
        <v>Yes</v>
      </c>
      <c r="M52" s="8" t="str">
        <f t="shared" si="12"/>
        <v>Yes</v>
      </c>
      <c r="N52" s="7" t="s">
        <v>17</v>
      </c>
      <c r="O52" s="7" t="s">
        <v>28</v>
      </c>
    </row>
    <row r="53" spans="1:15" ht="48" x14ac:dyDescent="0.35">
      <c r="A53" s="6" t="s">
        <v>51</v>
      </c>
      <c r="C53" s="5" t="str">
        <f t="shared" si="6"/>
        <v>KP-6c [N] RESULT</v>
      </c>
      <c r="D53" s="5" t="str">
        <f t="shared" si="7"/>
        <v>KP-6c [N] RESULT</v>
      </c>
      <c r="E53" s="9" t="str">
        <f t="shared" si="8"/>
        <v>eligible sex workers who initiated oral antiretroviral PrEP during the reporting period</v>
      </c>
      <c r="F53" s="9" t="str">
        <f t="shared" si="9"/>
        <v>eligible sex workers who initiated oral antiretroviral PrEP during the reporting period</v>
      </c>
      <c r="G53" s="7" t="s">
        <v>15</v>
      </c>
      <c r="K53" s="8" t="str">
        <f t="shared" si="10"/>
        <v>Yes</v>
      </c>
      <c r="L53" s="8" t="str">
        <f t="shared" si="11"/>
        <v>Yes</v>
      </c>
      <c r="M53" s="8" t="str">
        <f t="shared" si="12"/>
        <v>Yes</v>
      </c>
      <c r="N53" s="7" t="s">
        <v>17</v>
      </c>
      <c r="O53" s="7" t="s">
        <v>28</v>
      </c>
    </row>
    <row r="54" spans="1:15" ht="48" x14ac:dyDescent="0.35">
      <c r="A54" s="6" t="s">
        <v>52</v>
      </c>
      <c r="C54" s="5" t="str">
        <f t="shared" si="6"/>
        <v>KP-6c [N] TARGET</v>
      </c>
      <c r="D54" s="5" t="str">
        <f t="shared" si="7"/>
        <v>KP-6c [N] TARGET</v>
      </c>
      <c r="E54" s="9" t="str">
        <f t="shared" si="8"/>
        <v>eligible sex workers who initiated oral antiretroviral PrEP during the reporting period</v>
      </c>
      <c r="F54" s="9" t="str">
        <f t="shared" si="9"/>
        <v>eligible sex workers who initiated oral antiretroviral PrEP during the reporting period</v>
      </c>
      <c r="G54" s="7" t="s">
        <v>15</v>
      </c>
      <c r="K54" s="8" t="str">
        <f t="shared" si="10"/>
        <v>Yes</v>
      </c>
      <c r="L54" s="8" t="str">
        <f t="shared" si="11"/>
        <v>Yes</v>
      </c>
      <c r="M54" s="8" t="str">
        <f t="shared" si="12"/>
        <v>Yes</v>
      </c>
      <c r="N54" s="7" t="s">
        <v>17</v>
      </c>
      <c r="O54" s="7" t="s">
        <v>28</v>
      </c>
    </row>
    <row r="55" spans="1:15" ht="48" x14ac:dyDescent="0.35">
      <c r="A55" s="6" t="s">
        <v>53</v>
      </c>
      <c r="C55" s="5" t="str">
        <f t="shared" si="6"/>
        <v>KP-6c NARRATIVE</v>
      </c>
      <c r="D55" s="5" t="str">
        <f t="shared" si="7"/>
        <v>KP-6c NARRATIVE</v>
      </c>
      <c r="E55" s="9" t="str">
        <f t="shared" si="8"/>
        <v>eligible sex workers who initiated oral antiretroviral PrEP during the reporting period</v>
      </c>
      <c r="F55" s="9" t="str">
        <f t="shared" si="9"/>
        <v>eligible sex workers who initiated oral antiretroviral PrEP during the reporting period</v>
      </c>
      <c r="G55" s="7" t="s">
        <v>15</v>
      </c>
      <c r="H55" s="7" t="s">
        <v>19</v>
      </c>
      <c r="K55" s="8" t="str">
        <f t="shared" si="10"/>
        <v>Yes</v>
      </c>
      <c r="L55" s="8" t="str">
        <f t="shared" si="11"/>
        <v>Yes</v>
      </c>
      <c r="M55" s="8" t="str">
        <f t="shared" si="12"/>
        <v>Yes</v>
      </c>
      <c r="N55" s="7" t="s">
        <v>17</v>
      </c>
      <c r="O55" s="7" t="s">
        <v>28</v>
      </c>
    </row>
    <row r="56" spans="1:15" ht="48" x14ac:dyDescent="0.35">
      <c r="A56" s="6" t="s">
        <v>54</v>
      </c>
      <c r="C56" s="5" t="str">
        <f t="shared" si="6"/>
        <v>KP-5 [N] RESULT</v>
      </c>
      <c r="D56" s="5" t="str">
        <f t="shared" si="7"/>
        <v>KP-5 [N] RESULT</v>
      </c>
      <c r="E56" s="9" t="str">
        <f t="shared" si="8"/>
        <v>individuals receiving Opioid Substitution Therapy who received treatment for at least 6 months</v>
      </c>
      <c r="F56" s="9" t="str">
        <f t="shared" si="9"/>
        <v>individuals receiving Opioid Substitution Therapy who received treatment for at least 6 months</v>
      </c>
      <c r="G56" s="7" t="s">
        <v>15</v>
      </c>
      <c r="K56" s="8" t="str">
        <f t="shared" si="10"/>
        <v>Yes</v>
      </c>
      <c r="L56" s="8" t="str">
        <f t="shared" si="11"/>
        <v>Yes</v>
      </c>
      <c r="M56" s="8" t="str">
        <f t="shared" si="12"/>
        <v>Yes</v>
      </c>
      <c r="N56" s="7" t="s">
        <v>17</v>
      </c>
      <c r="O56" s="7" t="s">
        <v>28</v>
      </c>
    </row>
    <row r="57" spans="1:15" ht="48" x14ac:dyDescent="0.35">
      <c r="A57" s="6" t="s">
        <v>55</v>
      </c>
      <c r="C57" s="5" t="str">
        <f t="shared" si="6"/>
        <v>KP-5 [N] TARGET</v>
      </c>
      <c r="D57" s="5" t="str">
        <f t="shared" si="7"/>
        <v>KP-5 [N] TARGET</v>
      </c>
      <c r="E57" s="9" t="str">
        <f t="shared" si="8"/>
        <v>individuals receiving Opioid Substitution Therapy who received treatment for at least 6 months</v>
      </c>
      <c r="F57" s="9" t="str">
        <f t="shared" si="9"/>
        <v>individuals receiving Opioid Substitution Therapy who received treatment for at least 6 months</v>
      </c>
      <c r="G57" s="7" t="s">
        <v>15</v>
      </c>
      <c r="K57" s="8" t="str">
        <f t="shared" si="10"/>
        <v>Yes</v>
      </c>
      <c r="L57" s="8" t="str">
        <f t="shared" si="11"/>
        <v>Yes</v>
      </c>
      <c r="M57" s="8" t="str">
        <f t="shared" si="12"/>
        <v>Yes</v>
      </c>
      <c r="N57" s="7" t="s">
        <v>17</v>
      </c>
      <c r="O57" s="7" t="s">
        <v>28</v>
      </c>
    </row>
    <row r="58" spans="1:15" ht="48" x14ac:dyDescent="0.35">
      <c r="A58" s="6" t="s">
        <v>56</v>
      </c>
      <c r="C58" s="5" t="str">
        <f t="shared" si="6"/>
        <v>KP-5 NARATIVE</v>
      </c>
      <c r="D58" s="5" t="str">
        <f t="shared" si="7"/>
        <v>KP-5 NARATIVE</v>
      </c>
      <c r="E58" s="9" t="str">
        <f t="shared" si="8"/>
        <v>individuals receiving Opioid Substitution Therapy who received treatment for at least 6 months</v>
      </c>
      <c r="F58" s="9" t="str">
        <f t="shared" si="9"/>
        <v>individuals receiving Opioid Substitution Therapy who received treatment for at least 6 months</v>
      </c>
      <c r="G58" s="7" t="s">
        <v>15</v>
      </c>
      <c r="H58" s="7" t="s">
        <v>19</v>
      </c>
      <c r="K58" s="8" t="str">
        <f t="shared" si="10"/>
        <v>Yes</v>
      </c>
      <c r="L58" s="8" t="str">
        <f t="shared" si="11"/>
        <v>Yes</v>
      </c>
      <c r="M58" s="8" t="str">
        <f t="shared" si="12"/>
        <v>Yes</v>
      </c>
      <c r="N58" s="7" t="s">
        <v>17</v>
      </c>
      <c r="O58" s="7" t="s">
        <v>28</v>
      </c>
    </row>
    <row r="59" spans="1:15" ht="48" x14ac:dyDescent="0.35">
      <c r="A59" s="6" t="s">
        <v>60</v>
      </c>
      <c r="C59" s="5" t="str">
        <f t="shared" si="6"/>
        <v>TCS-Other [N] RESULT</v>
      </c>
      <c r="D59" s="5" t="str">
        <f t="shared" si="7"/>
        <v>TCS-Other [N] RESULT</v>
      </c>
      <c r="E59" s="9" t="str">
        <f t="shared" si="8"/>
        <v xml:space="preserve">PLHIV (Defaulter/lost to follow up) in need reached through community health networks.  </v>
      </c>
      <c r="F59" s="9" t="str">
        <f t="shared" si="9"/>
        <v xml:space="preserve">PLHIV (Defaulter/lost to follow up) in need reached through community health networks.  </v>
      </c>
      <c r="G59" s="7" t="s">
        <v>15</v>
      </c>
      <c r="K59" s="8" t="str">
        <f t="shared" si="10"/>
        <v>Yes</v>
      </c>
      <c r="L59" s="8" t="str">
        <f t="shared" si="11"/>
        <v>Yes</v>
      </c>
      <c r="M59" s="8" t="str">
        <f t="shared" si="12"/>
        <v>Yes</v>
      </c>
      <c r="N59" s="7" t="s">
        <v>17</v>
      </c>
      <c r="O59" s="7" t="s">
        <v>28</v>
      </c>
    </row>
    <row r="60" spans="1:15" ht="48" x14ac:dyDescent="0.35">
      <c r="A60" s="6" t="s">
        <v>61</v>
      </c>
      <c r="C60" s="5" t="str">
        <f t="shared" si="6"/>
        <v>TCS-Other [N] TARGET</v>
      </c>
      <c r="D60" s="5" t="str">
        <f t="shared" si="7"/>
        <v>TCS-Other [N] TARGET</v>
      </c>
      <c r="E60" s="9" t="str">
        <f t="shared" si="8"/>
        <v xml:space="preserve">PLHIV (Defaulter/lost to follow up) in need reached through community health networks.  </v>
      </c>
      <c r="F60" s="9" t="str">
        <f t="shared" si="9"/>
        <v xml:space="preserve">PLHIV (Defaulter/lost to follow up) in need reached through community health networks.  </v>
      </c>
      <c r="G60" s="7" t="s">
        <v>15</v>
      </c>
      <c r="K60" s="8" t="str">
        <f t="shared" si="10"/>
        <v>Yes</v>
      </c>
      <c r="L60" s="8" t="str">
        <f t="shared" si="11"/>
        <v>Yes</v>
      </c>
      <c r="M60" s="8" t="str">
        <f t="shared" si="12"/>
        <v>Yes</v>
      </c>
      <c r="N60" s="7" t="s">
        <v>17</v>
      </c>
      <c r="O60" s="7" t="s">
        <v>28</v>
      </c>
    </row>
    <row r="61" spans="1:15" ht="48" x14ac:dyDescent="0.35">
      <c r="A61" s="6" t="s">
        <v>62</v>
      </c>
      <c r="C61" s="5" t="str">
        <f t="shared" si="6"/>
        <v>TCS-Other NARRATIVE</v>
      </c>
      <c r="D61" s="5" t="str">
        <f t="shared" si="7"/>
        <v>TCS-Other NARRATIVE</v>
      </c>
      <c r="E61" s="9" t="str">
        <f t="shared" si="8"/>
        <v xml:space="preserve">PLHIV (Defaulter/lost to follow up) in need reached through community health networks.  </v>
      </c>
      <c r="F61" s="9" t="str">
        <f t="shared" si="9"/>
        <v xml:space="preserve">PLHIV (Defaulter/lost to follow up) in need reached through community health networks.  </v>
      </c>
      <c r="G61" s="7" t="s">
        <v>15</v>
      </c>
      <c r="H61" s="7" t="s">
        <v>19</v>
      </c>
      <c r="K61" s="8" t="str">
        <f t="shared" si="10"/>
        <v>Yes</v>
      </c>
      <c r="L61" s="8" t="str">
        <f t="shared" si="11"/>
        <v>Yes</v>
      </c>
      <c r="M61" s="8" t="str">
        <f t="shared" si="12"/>
        <v>Yes</v>
      </c>
      <c r="N61" s="7" t="s">
        <v>17</v>
      </c>
      <c r="O61" s="7" t="s">
        <v>28</v>
      </c>
    </row>
    <row r="62" spans="1:15" ht="36" x14ac:dyDescent="0.35">
      <c r="A62" s="6" t="s">
        <v>155</v>
      </c>
      <c r="C62" s="5" t="str">
        <f t="shared" si="6"/>
        <v>HTS-4 [N,Age,Gender,HTS Modality] RESULT</v>
      </c>
      <c r="D62" s="5" t="str">
        <f t="shared" si="7"/>
        <v>HTS-4 [N,Age,Gender,HTS Modality] RESULT</v>
      </c>
      <c r="E62" s="9" t="str">
        <f t="shared" si="8"/>
        <v>HIV-positive results among the total HIV tests performed during the reporting period</v>
      </c>
      <c r="F62" s="9" t="str">
        <f t="shared" si="9"/>
        <v>HIV-positive results among the total HIV tests performed during the reporting period</v>
      </c>
      <c r="G62" s="7" t="s">
        <v>15</v>
      </c>
      <c r="J62" s="5" t="s">
        <v>124</v>
      </c>
      <c r="K62" s="8" t="str">
        <f t="shared" ref="K62:K66" si="13">IF(LEN(A62)&lt;230, "Yes", "No")</f>
        <v>Yes</v>
      </c>
      <c r="L62" s="8" t="str">
        <f t="shared" ref="L62:L66" si="14">IF(LEN(C62)&lt;50, "Yes", "No")</f>
        <v>Yes</v>
      </c>
      <c r="M62" s="8" t="str">
        <f t="shared" ref="M62:M66" si="15">IF(LEN(D62)&lt;50, "Yes", "No")</f>
        <v>Yes</v>
      </c>
      <c r="N62" s="7" t="s">
        <v>17</v>
      </c>
      <c r="O62" s="5" t="s">
        <v>100</v>
      </c>
    </row>
    <row r="63" spans="1:15" ht="36" x14ac:dyDescent="0.35">
      <c r="A63" s="6" t="s">
        <v>156</v>
      </c>
      <c r="C63" s="5" t="str">
        <f t="shared" si="6"/>
        <v>HTS-4 [D,Age,Gender,HTS Modality] RESULT</v>
      </c>
      <c r="D63" s="5" t="str">
        <f t="shared" si="7"/>
        <v>HTS-4 [D,Age,Gender,HTS Modality] RESULT</v>
      </c>
      <c r="E63" s="9" t="str">
        <f t="shared" si="8"/>
        <v>HIV-positive results among the total HIV tests performed during the reporting period</v>
      </c>
      <c r="F63" s="9" t="str">
        <f t="shared" si="9"/>
        <v>HIV-positive results among the total HIV tests performed during the reporting period</v>
      </c>
      <c r="G63" s="7" t="s">
        <v>15</v>
      </c>
      <c r="J63" s="5" t="s">
        <v>124</v>
      </c>
      <c r="K63" s="8" t="str">
        <f t="shared" si="13"/>
        <v>Yes</v>
      </c>
      <c r="L63" s="8" t="str">
        <f t="shared" si="14"/>
        <v>Yes</v>
      </c>
      <c r="M63" s="8" t="str">
        <f t="shared" si="15"/>
        <v>Yes</v>
      </c>
      <c r="N63" s="7" t="s">
        <v>17</v>
      </c>
      <c r="O63" s="5" t="s">
        <v>100</v>
      </c>
    </row>
    <row r="64" spans="1:15" ht="36" x14ac:dyDescent="0.35">
      <c r="A64" s="6" t="s">
        <v>157</v>
      </c>
      <c r="C64" s="5" t="str">
        <f t="shared" ref="C64:C65" si="16">LEFT(A64,FIND(":",A64)-1)</f>
        <v>HTS-4 [N] TARGET</v>
      </c>
      <c r="D64" s="5" t="str">
        <f t="shared" ref="D64:D65" si="17">LEFT(A64,FIND(":",A64)-1)</f>
        <v>HTS-4 [N] TARGET</v>
      </c>
      <c r="E64" s="9" t="str">
        <f t="shared" ref="E64:E65" si="18">RIGHT(A64,LEN(A64)-LEN(C64)-2)</f>
        <v>HIV-positive results among the total HIV tests performed during the reporting period</v>
      </c>
      <c r="F64" s="9" t="str">
        <f t="shared" ref="F64:F65" si="19">RIGHT(A64,LEN(A64)-LEN(C64)-2)</f>
        <v>HIV-positive results among the total HIV tests performed during the reporting period</v>
      </c>
      <c r="G64" s="7" t="s">
        <v>15</v>
      </c>
      <c r="K64" s="8" t="str">
        <f t="shared" si="13"/>
        <v>Yes</v>
      </c>
      <c r="L64" s="8" t="str">
        <f t="shared" si="14"/>
        <v>Yes</v>
      </c>
      <c r="M64" s="8" t="str">
        <f t="shared" si="15"/>
        <v>Yes</v>
      </c>
      <c r="N64" s="7" t="s">
        <v>17</v>
      </c>
      <c r="O64" s="5" t="s">
        <v>100</v>
      </c>
    </row>
    <row r="65" spans="1:15" ht="36" x14ac:dyDescent="0.35">
      <c r="A65" s="6" t="s">
        <v>158</v>
      </c>
      <c r="C65" s="5" t="str">
        <f t="shared" si="16"/>
        <v>HTS-4 [D] TARGET</v>
      </c>
      <c r="D65" s="5" t="str">
        <f t="shared" si="17"/>
        <v>HTS-4 [D] TARGET</v>
      </c>
      <c r="E65" s="9" t="str">
        <f t="shared" si="18"/>
        <v>HIV-positive results among the total HIV tests performed during the reporting period</v>
      </c>
      <c r="F65" s="9" t="str">
        <f t="shared" si="19"/>
        <v>HIV-positive results among the total HIV tests performed during the reporting period</v>
      </c>
      <c r="G65" s="7" t="s">
        <v>15</v>
      </c>
      <c r="K65" s="8" t="str">
        <f t="shared" si="13"/>
        <v>Yes</v>
      </c>
      <c r="L65" s="8" t="str">
        <f t="shared" si="14"/>
        <v>Yes</v>
      </c>
      <c r="M65" s="8" t="str">
        <f t="shared" si="15"/>
        <v>Yes</v>
      </c>
      <c r="N65" s="7" t="s">
        <v>17</v>
      </c>
      <c r="O65" s="5" t="s">
        <v>100</v>
      </c>
    </row>
    <row r="66" spans="1:15" ht="48" x14ac:dyDescent="0.35">
      <c r="A66" s="6" t="s">
        <v>126</v>
      </c>
      <c r="C66" s="5" t="str">
        <f t="shared" ref="C66:C67" si="20">LEFT(A66,FIND(":",A66)-1)</f>
        <v>HTS-4 NARRATIVE</v>
      </c>
      <c r="D66" s="5" t="str">
        <f t="shared" ref="D66:D67" si="21">LEFT(A66,FIND(":",A66)-1)</f>
        <v>HTS-4 NARRATIVE</v>
      </c>
      <c r="E66" s="9" t="str">
        <f t="shared" ref="E66:E67" si="22">RIGHT(A66,LEN(A66)-LEN(C66)-2)</f>
        <v>IV-positive TARGETs among the total HIV tests performed during the reporting period</v>
      </c>
      <c r="F66" s="9" t="str">
        <f t="shared" ref="F66:F67" si="23">RIGHT(A66,LEN(A66)-LEN(C66)-2)</f>
        <v>IV-positive TARGETs among the total HIV tests performed during the reporting period</v>
      </c>
      <c r="G66" s="7" t="s">
        <v>15</v>
      </c>
      <c r="H66" s="7" t="s">
        <v>19</v>
      </c>
      <c r="K66" s="8" t="str">
        <f t="shared" si="13"/>
        <v>Yes</v>
      </c>
      <c r="L66" s="8" t="str">
        <f t="shared" si="14"/>
        <v>Yes</v>
      </c>
      <c r="M66" s="8" t="str">
        <f t="shared" si="15"/>
        <v>Yes</v>
      </c>
      <c r="N66" s="7" t="s">
        <v>17</v>
      </c>
      <c r="O66" s="5" t="s">
        <v>100</v>
      </c>
    </row>
    <row r="67" spans="1:15" ht="24" x14ac:dyDescent="0.35">
      <c r="A67" s="6" t="s">
        <v>127</v>
      </c>
      <c r="C67" s="5" t="str">
        <f t="shared" si="20"/>
        <v>PMTCT-1 [N,HIV Status] RESULT</v>
      </c>
      <c r="D67" s="5" t="str">
        <f t="shared" si="21"/>
        <v>PMTCT-1 [N,HIV Status] RESULT</v>
      </c>
      <c r="E67" s="9" t="str">
        <f t="shared" si="22"/>
        <v>pregnant women who know their HIV status</v>
      </c>
      <c r="F67" s="9" t="str">
        <f t="shared" si="23"/>
        <v>pregnant women who know their HIV status</v>
      </c>
      <c r="G67" s="7" t="s">
        <v>15</v>
      </c>
      <c r="J67" s="5" t="s">
        <v>125</v>
      </c>
      <c r="K67" s="8" t="str">
        <f t="shared" ref="K67:K71" si="24">IF(LEN(A67)&lt;230, "Yes", "No")</f>
        <v>Yes</v>
      </c>
      <c r="L67" s="8" t="str">
        <f t="shared" ref="L67:L71" si="25">IF(LEN(C67)&lt;50, "Yes", "No")</f>
        <v>Yes</v>
      </c>
      <c r="M67" s="8" t="str">
        <f t="shared" ref="M67:M71" si="26">IF(LEN(D67)&lt;50, "Yes", "No")</f>
        <v>Yes</v>
      </c>
      <c r="N67" s="7" t="s">
        <v>17</v>
      </c>
      <c r="O67" s="5" t="s">
        <v>100</v>
      </c>
    </row>
    <row r="68" spans="1:15" ht="24" x14ac:dyDescent="0.35">
      <c r="A68" s="6" t="s">
        <v>133</v>
      </c>
      <c r="C68" s="5" t="str">
        <f t="shared" ref="C68:C72" si="27">LEFT(A68,FIND(":",A68)-1)</f>
        <v>PMTCT-1 [D] RESULT</v>
      </c>
      <c r="D68" s="5" t="str">
        <f t="shared" ref="D68:D72" si="28">LEFT(A68,FIND(":",A68)-1)</f>
        <v>PMTCT-1 [D] RESULT</v>
      </c>
      <c r="E68" s="9" t="str">
        <f t="shared" ref="E68:E72" si="29">RIGHT(A68,LEN(A68)-LEN(C68)-2)</f>
        <v>pregnant women who know their HIV status</v>
      </c>
      <c r="F68" s="9" t="str">
        <f t="shared" ref="F68:F72" si="30">RIGHT(A68,LEN(A68)-LEN(C68)-2)</f>
        <v>pregnant women who know their HIV status</v>
      </c>
      <c r="G68" s="7" t="s">
        <v>15</v>
      </c>
      <c r="K68" s="8" t="str">
        <f t="shared" si="24"/>
        <v>Yes</v>
      </c>
      <c r="L68" s="8" t="str">
        <f t="shared" si="25"/>
        <v>Yes</v>
      </c>
      <c r="M68" s="8" t="str">
        <f t="shared" si="26"/>
        <v>Yes</v>
      </c>
      <c r="N68" s="7" t="s">
        <v>17</v>
      </c>
      <c r="O68" s="5" t="s">
        <v>100</v>
      </c>
    </row>
    <row r="69" spans="1:15" ht="24" x14ac:dyDescent="0.35">
      <c r="A69" s="6" t="s">
        <v>129</v>
      </c>
      <c r="C69" s="5" t="str">
        <f t="shared" si="27"/>
        <v>PMTCT-1 [N] TARGET</v>
      </c>
      <c r="D69" s="5" t="str">
        <f t="shared" si="28"/>
        <v>PMTCT-1 [N] TARGET</v>
      </c>
      <c r="E69" s="9" t="str">
        <f t="shared" si="29"/>
        <v>pregnant women who know their HIV status</v>
      </c>
      <c r="F69" s="9" t="str">
        <f t="shared" si="30"/>
        <v>pregnant women who know their HIV status</v>
      </c>
      <c r="G69" s="7" t="s">
        <v>15</v>
      </c>
      <c r="K69" s="8" t="str">
        <f t="shared" si="24"/>
        <v>Yes</v>
      </c>
      <c r="L69" s="8" t="str">
        <f t="shared" si="25"/>
        <v>Yes</v>
      </c>
      <c r="M69" s="8" t="str">
        <f t="shared" si="26"/>
        <v>Yes</v>
      </c>
      <c r="N69" s="7" t="s">
        <v>17</v>
      </c>
      <c r="O69" s="5" t="s">
        <v>100</v>
      </c>
    </row>
    <row r="70" spans="1:15" ht="24" x14ac:dyDescent="0.35">
      <c r="A70" s="6" t="s">
        <v>130</v>
      </c>
      <c r="C70" s="5" t="str">
        <f t="shared" si="27"/>
        <v>PMTCT-1 [Ds] TARGET</v>
      </c>
      <c r="D70" s="5" t="str">
        <f t="shared" si="28"/>
        <v>PMTCT-1 [Ds] TARGET</v>
      </c>
      <c r="E70" s="9" t="str">
        <f t="shared" si="29"/>
        <v>pregnant women who know their HIV status</v>
      </c>
      <c r="F70" s="9" t="str">
        <f t="shared" si="30"/>
        <v>pregnant women who know their HIV status</v>
      </c>
      <c r="G70" s="7" t="s">
        <v>15</v>
      </c>
      <c r="K70" s="8" t="str">
        <f t="shared" si="24"/>
        <v>Yes</v>
      </c>
      <c r="L70" s="8" t="str">
        <f t="shared" si="25"/>
        <v>Yes</v>
      </c>
      <c r="M70" s="8" t="str">
        <f t="shared" si="26"/>
        <v>Yes</v>
      </c>
      <c r="N70" s="7" t="s">
        <v>17</v>
      </c>
      <c r="O70" s="5" t="s">
        <v>100</v>
      </c>
    </row>
    <row r="71" spans="1:15" ht="24" x14ac:dyDescent="0.35">
      <c r="A71" s="6" t="s">
        <v>128</v>
      </c>
      <c r="C71" s="5" t="str">
        <f t="shared" si="27"/>
        <v>PMTCT-1 NARRATIVE</v>
      </c>
      <c r="D71" s="5" t="str">
        <f t="shared" si="28"/>
        <v>PMTCT-1 NARRATIVE</v>
      </c>
      <c r="E71" s="9" t="str">
        <f t="shared" si="29"/>
        <v>pregnant women who know their HIV status</v>
      </c>
      <c r="F71" s="9" t="str">
        <f t="shared" si="30"/>
        <v>pregnant women who know their HIV status</v>
      </c>
      <c r="G71" s="7" t="s">
        <v>15</v>
      </c>
      <c r="H71" s="7" t="s">
        <v>19</v>
      </c>
      <c r="K71" s="8" t="str">
        <f t="shared" si="24"/>
        <v>Yes</v>
      </c>
      <c r="L71" s="8" t="str">
        <f t="shared" si="25"/>
        <v>Yes</v>
      </c>
      <c r="M71" s="8" t="str">
        <f t="shared" si="26"/>
        <v>Yes</v>
      </c>
      <c r="N71" s="7" t="s">
        <v>17</v>
      </c>
      <c r="O71" s="5" t="s">
        <v>100</v>
      </c>
    </row>
    <row r="72" spans="1:15" ht="36" x14ac:dyDescent="0.35">
      <c r="A72" s="6" t="s">
        <v>131</v>
      </c>
      <c r="C72" s="5" t="str">
        <f t="shared" si="27"/>
        <v>PMTCT-2.1 [N] RESULT</v>
      </c>
      <c r="D72" s="5" t="str">
        <f t="shared" si="28"/>
        <v>PMTCT-2.1 [N] RESULT</v>
      </c>
      <c r="E72" s="9" t="str">
        <f t="shared" si="29"/>
        <v>HIV-positive women who received ART during pregnancy and/or labour and delivery</v>
      </c>
      <c r="F72" s="9" t="str">
        <f t="shared" si="30"/>
        <v>HIV-positive women who received ART during pregnancy and/or labour and delivery</v>
      </c>
      <c r="G72" s="7" t="s">
        <v>15</v>
      </c>
      <c r="K72" s="8" t="str">
        <f t="shared" ref="K72:K74" si="31">IF(LEN(A72)&lt;230, "Yes", "No")</f>
        <v>Yes</v>
      </c>
      <c r="L72" s="8" t="str">
        <f t="shared" ref="L72:L74" si="32">IF(LEN(C72)&lt;50, "Yes", "No")</f>
        <v>Yes</v>
      </c>
      <c r="M72" s="8" t="str">
        <f t="shared" ref="M72:M74" si="33">IF(LEN(D72)&lt;50, "Yes", "No")</f>
        <v>Yes</v>
      </c>
      <c r="N72" s="7" t="s">
        <v>17</v>
      </c>
      <c r="O72" s="5" t="s">
        <v>100</v>
      </c>
    </row>
    <row r="73" spans="1:15" ht="36" x14ac:dyDescent="0.35">
      <c r="A73" s="6" t="s">
        <v>132</v>
      </c>
      <c r="C73" s="5" t="str">
        <f t="shared" ref="C73" si="34">LEFT(A73,FIND(":",A73)-1)</f>
        <v>PMTCT-2.1 [D] RESULT</v>
      </c>
      <c r="D73" s="5" t="str">
        <f t="shared" ref="D73" si="35">LEFT(A73,FIND(":",A73)-1)</f>
        <v>PMTCT-2.1 [D] RESULT</v>
      </c>
      <c r="E73" s="9" t="str">
        <f t="shared" ref="E73" si="36">RIGHT(A73,LEN(A73)-LEN(C73)-2)</f>
        <v>HIV-positive women who received ART during pregnancy and/or labour and delivery</v>
      </c>
      <c r="F73" s="9" t="str">
        <f t="shared" ref="F73" si="37">RIGHT(A73,LEN(A73)-LEN(C73)-2)</f>
        <v>HIV-positive women who received ART during pregnancy and/or labour and delivery</v>
      </c>
      <c r="G73" s="7" t="s">
        <v>15</v>
      </c>
      <c r="K73" s="8" t="str">
        <f t="shared" si="31"/>
        <v>Yes</v>
      </c>
      <c r="L73" s="8" t="str">
        <f t="shared" si="32"/>
        <v>Yes</v>
      </c>
      <c r="M73" s="8" t="str">
        <f t="shared" si="33"/>
        <v>Yes</v>
      </c>
      <c r="N73" s="7" t="s">
        <v>17</v>
      </c>
      <c r="O73" s="5" t="s">
        <v>100</v>
      </c>
    </row>
    <row r="74" spans="1:15" ht="36" x14ac:dyDescent="0.35">
      <c r="A74" s="6" t="s">
        <v>135</v>
      </c>
      <c r="C74" s="5" t="str">
        <f t="shared" ref="C74:C75" si="38">LEFT(A74,FIND(":",A74)-1)</f>
        <v>PMTCT-2.1 NARRATIVE</v>
      </c>
      <c r="D74" s="5" t="str">
        <f t="shared" ref="D74:D75" si="39">LEFT(A74,FIND(":",A74)-1)</f>
        <v>PMTCT-2.1 NARRATIVE</v>
      </c>
      <c r="E74" s="9" t="str">
        <f t="shared" ref="E74:E75" si="40">RIGHT(A74,LEN(A74)-LEN(C74)-2)</f>
        <v>HIV-positive women who received ART during pregnancy and/or labour and delivery</v>
      </c>
      <c r="F74" s="9" t="str">
        <f t="shared" ref="F74:F75" si="41">RIGHT(A74,LEN(A74)-LEN(C74)-2)</f>
        <v>HIV-positive women who received ART during pregnancy and/or labour and delivery</v>
      </c>
      <c r="G74" s="7" t="s">
        <v>15</v>
      </c>
      <c r="H74" s="7" t="s">
        <v>19</v>
      </c>
      <c r="K74" s="8" t="str">
        <f t="shared" si="31"/>
        <v>Yes</v>
      </c>
      <c r="L74" s="8" t="str">
        <f t="shared" si="32"/>
        <v>Yes</v>
      </c>
      <c r="M74" s="8" t="str">
        <f t="shared" si="33"/>
        <v>Yes</v>
      </c>
      <c r="N74" s="7" t="s">
        <v>17</v>
      </c>
      <c r="O74" s="5" t="s">
        <v>100</v>
      </c>
    </row>
    <row r="75" spans="1:15" ht="36" x14ac:dyDescent="0.35">
      <c r="A75" s="6" t="s">
        <v>161</v>
      </c>
      <c r="C75" s="5" t="str">
        <f t="shared" si="38"/>
        <v>PMTCT-3.1 [N,HIV Status] RESULT</v>
      </c>
      <c r="D75" s="5" t="str">
        <f t="shared" si="39"/>
        <v>PMTCT-3.1 [N,HIV Status] RESULT</v>
      </c>
      <c r="E75" s="9" t="str">
        <f t="shared" si="40"/>
        <v>HIV-exposed infants receiving a virological test for HIV within 2 months of birth</v>
      </c>
      <c r="F75" s="9" t="str">
        <f t="shared" si="41"/>
        <v>HIV-exposed infants receiving a virological test for HIV within 2 months of birth</v>
      </c>
      <c r="G75" s="7" t="s">
        <v>15</v>
      </c>
      <c r="J75" s="5" t="s">
        <v>125</v>
      </c>
      <c r="K75" s="8" t="str">
        <f t="shared" ref="K75:K79" si="42">IF(LEN(A75)&lt;230, "Yes", "No")</f>
        <v>Yes</v>
      </c>
      <c r="L75" s="8" t="str">
        <f t="shared" ref="L75:L79" si="43">IF(LEN(C75)&lt;50, "Yes", "No")</f>
        <v>Yes</v>
      </c>
      <c r="M75" s="8" t="str">
        <f t="shared" ref="M75:M79" si="44">IF(LEN(D75)&lt;50, "Yes", "No")</f>
        <v>Yes</v>
      </c>
      <c r="N75" s="7" t="s">
        <v>17</v>
      </c>
      <c r="O75" s="5" t="s">
        <v>100</v>
      </c>
    </row>
    <row r="76" spans="1:15" ht="36" x14ac:dyDescent="0.35">
      <c r="A76" s="6" t="s">
        <v>191</v>
      </c>
      <c r="C76" s="5" t="str">
        <f t="shared" ref="C76:C80" si="45">LEFT(A76,FIND(":",A76)-1)</f>
        <v>PMTCT-3.1 [D] RESULT</v>
      </c>
      <c r="D76" s="5" t="str">
        <f t="shared" ref="D76:D80" si="46">LEFT(A76,FIND(":",A76)-1)</f>
        <v>PMTCT-3.1 [D] RESULT</v>
      </c>
      <c r="E76" s="9" t="str">
        <f t="shared" ref="E76:E80" si="47">RIGHT(A76,LEN(A76)-LEN(C76)-2)</f>
        <v>HIV-exposed infants receiving a virological test for HIV within 2 months of birth</v>
      </c>
      <c r="F76" s="9" t="str">
        <f t="shared" ref="F76:F80" si="48">RIGHT(A76,LEN(A76)-LEN(C76)-2)</f>
        <v>HIV-exposed infants receiving a virological test for HIV within 2 months of birth</v>
      </c>
      <c r="G76" s="7" t="s">
        <v>15</v>
      </c>
      <c r="K76" s="8" t="str">
        <f t="shared" si="42"/>
        <v>Yes</v>
      </c>
      <c r="L76" s="8" t="str">
        <f t="shared" si="43"/>
        <v>Yes</v>
      </c>
      <c r="M76" s="8" t="str">
        <f t="shared" si="44"/>
        <v>Yes</v>
      </c>
      <c r="N76" s="7" t="s">
        <v>17</v>
      </c>
      <c r="O76" s="5" t="s">
        <v>100</v>
      </c>
    </row>
    <row r="77" spans="1:15" ht="36" x14ac:dyDescent="0.35">
      <c r="A77" s="6" t="s">
        <v>163</v>
      </c>
      <c r="C77" s="5" t="str">
        <f t="shared" si="45"/>
        <v>PMTCT-3.1 [N] TARGET</v>
      </c>
      <c r="D77" s="5" t="str">
        <f t="shared" si="46"/>
        <v>PMTCT-3.1 [N] TARGET</v>
      </c>
      <c r="E77" s="9" t="str">
        <f t="shared" si="47"/>
        <v>HIV-exposed infants receiving a virological test for HIV within 2 months of birth</v>
      </c>
      <c r="F77" s="9" t="str">
        <f t="shared" si="48"/>
        <v>HIV-exposed infants receiving a virological test for HIV within 2 months of birth</v>
      </c>
      <c r="G77" s="7" t="s">
        <v>15</v>
      </c>
      <c r="K77" s="8" t="str">
        <f t="shared" si="42"/>
        <v>Yes</v>
      </c>
      <c r="L77" s="8" t="str">
        <f t="shared" si="43"/>
        <v>Yes</v>
      </c>
      <c r="M77" s="8" t="str">
        <f t="shared" si="44"/>
        <v>Yes</v>
      </c>
      <c r="N77" s="7" t="s">
        <v>17</v>
      </c>
      <c r="O77" s="5" t="s">
        <v>100</v>
      </c>
    </row>
    <row r="78" spans="1:15" ht="36" x14ac:dyDescent="0.35">
      <c r="A78" s="6" t="s">
        <v>162</v>
      </c>
      <c r="C78" s="5" t="str">
        <f t="shared" si="45"/>
        <v>PMTCT-3.1 [D] TARGET</v>
      </c>
      <c r="D78" s="5" t="str">
        <f t="shared" si="46"/>
        <v>PMTCT-3.1 [D] TARGET</v>
      </c>
      <c r="E78" s="9" t="str">
        <f t="shared" si="47"/>
        <v>HIV-exposed infants receiving a virological test for HIV within 2 months of birth</v>
      </c>
      <c r="F78" s="9" t="str">
        <f t="shared" si="48"/>
        <v>HIV-exposed infants receiving a virological test for HIV within 2 months of birth</v>
      </c>
      <c r="G78" s="7" t="s">
        <v>15</v>
      </c>
      <c r="K78" s="8" t="str">
        <f t="shared" si="42"/>
        <v>Yes</v>
      </c>
      <c r="L78" s="8" t="str">
        <f t="shared" si="43"/>
        <v>Yes</v>
      </c>
      <c r="M78" s="8" t="str">
        <f t="shared" si="44"/>
        <v>Yes</v>
      </c>
      <c r="N78" s="7" t="s">
        <v>17</v>
      </c>
      <c r="O78" s="5" t="s">
        <v>100</v>
      </c>
    </row>
    <row r="79" spans="1:15" ht="36" x14ac:dyDescent="0.35">
      <c r="A79" s="6" t="s">
        <v>164</v>
      </c>
      <c r="C79" s="5" t="str">
        <f t="shared" si="45"/>
        <v>PMTCT-3.1 NARRATIVE</v>
      </c>
      <c r="D79" s="5" t="str">
        <f t="shared" si="46"/>
        <v>PMTCT-3.1 NARRATIVE</v>
      </c>
      <c r="E79" s="9" t="str">
        <f t="shared" si="47"/>
        <v>HIV-exposed infants receiving a virological test for HIV within 2 months of birth</v>
      </c>
      <c r="F79" s="9" t="str">
        <f t="shared" si="48"/>
        <v>HIV-exposed infants receiving a virological test for HIV within 2 months of birth</v>
      </c>
      <c r="G79" s="7" t="s">
        <v>15</v>
      </c>
      <c r="H79" s="7" t="s">
        <v>19</v>
      </c>
      <c r="K79" s="8" t="str">
        <f t="shared" si="42"/>
        <v>Yes</v>
      </c>
      <c r="L79" s="8" t="str">
        <f t="shared" si="43"/>
        <v>Yes</v>
      </c>
      <c r="M79" s="8" t="str">
        <f t="shared" si="44"/>
        <v>Yes</v>
      </c>
      <c r="N79" s="7" t="s">
        <v>17</v>
      </c>
      <c r="O79" s="5" t="s">
        <v>100</v>
      </c>
    </row>
    <row r="80" spans="1:15" ht="36" x14ac:dyDescent="0.35">
      <c r="A80" s="6" t="s">
        <v>185</v>
      </c>
      <c r="C80" s="5" t="str">
        <f t="shared" si="45"/>
        <v>MEN-1 [N] RESULT</v>
      </c>
      <c r="D80" s="5" t="str">
        <f t="shared" si="46"/>
        <v>MEN-1 [N] RESULT</v>
      </c>
      <c r="E80" s="9" t="str">
        <f t="shared" si="47"/>
        <v>medical male circumcisions performed according to national standards</v>
      </c>
      <c r="F80" s="9" t="str">
        <f t="shared" si="48"/>
        <v>medical male circumcisions performed according to national standards</v>
      </c>
      <c r="G80" s="7" t="s">
        <v>15</v>
      </c>
      <c r="K80" s="8" t="str">
        <f t="shared" ref="K80:K82" si="49">IF(LEN(A80)&lt;230, "Yes", "No")</f>
        <v>Yes</v>
      </c>
      <c r="L80" s="8" t="str">
        <f t="shared" ref="L80:L82" si="50">IF(LEN(C80)&lt;50, "Yes", "No")</f>
        <v>Yes</v>
      </c>
      <c r="M80" s="8" t="str">
        <f t="shared" ref="M80:M82" si="51">IF(LEN(D80)&lt;50, "Yes", "No")</f>
        <v>Yes</v>
      </c>
      <c r="N80" s="7" t="s">
        <v>17</v>
      </c>
      <c r="O80" s="5" t="s">
        <v>100</v>
      </c>
    </row>
    <row r="81" spans="1:15" ht="36" x14ac:dyDescent="0.35">
      <c r="A81" s="6" t="s">
        <v>186</v>
      </c>
      <c r="C81" s="5" t="str">
        <f t="shared" ref="C81:C83" si="52">LEFT(A81,FIND(":",A81)-1)</f>
        <v>MEN-1 [N] TARGET</v>
      </c>
      <c r="D81" s="5" t="str">
        <f t="shared" ref="D81:D83" si="53">LEFT(A81,FIND(":",A81)-1)</f>
        <v>MEN-1 [N] TARGET</v>
      </c>
      <c r="E81" s="9" t="str">
        <f t="shared" ref="E81:E83" si="54">RIGHT(A81,LEN(A81)-LEN(C81)-2)</f>
        <v>medical male circumcisions performed according to national standards</v>
      </c>
      <c r="F81" s="9" t="str">
        <f t="shared" ref="F81:F83" si="55">RIGHT(A81,LEN(A81)-LEN(C81)-2)</f>
        <v>medical male circumcisions performed according to national standards</v>
      </c>
      <c r="G81" s="7" t="s">
        <v>15</v>
      </c>
      <c r="K81" s="8" t="str">
        <f t="shared" si="49"/>
        <v>Yes</v>
      </c>
      <c r="L81" s="8" t="str">
        <f t="shared" si="50"/>
        <v>Yes</v>
      </c>
      <c r="M81" s="8" t="str">
        <f t="shared" si="51"/>
        <v>Yes</v>
      </c>
      <c r="N81" s="7" t="s">
        <v>17</v>
      </c>
      <c r="O81" s="5" t="s">
        <v>100</v>
      </c>
    </row>
    <row r="82" spans="1:15" ht="36" x14ac:dyDescent="0.35">
      <c r="A82" s="6" t="s">
        <v>187</v>
      </c>
      <c r="C82" s="5" t="str">
        <f t="shared" si="52"/>
        <v>MEN-1 NARRATIVE</v>
      </c>
      <c r="D82" s="5" t="str">
        <f t="shared" si="53"/>
        <v>MEN-1 NARRATIVE</v>
      </c>
      <c r="E82" s="9" t="str">
        <f t="shared" si="54"/>
        <v>medical male circumcisions performed according to national standards</v>
      </c>
      <c r="F82" s="9" t="str">
        <f t="shared" si="55"/>
        <v>medical male circumcisions performed according to national standards</v>
      </c>
      <c r="G82" s="7" t="s">
        <v>15</v>
      </c>
      <c r="H82" s="7" t="s">
        <v>19</v>
      </c>
      <c r="K82" s="8" t="str">
        <f t="shared" si="49"/>
        <v>Yes</v>
      </c>
      <c r="L82" s="8" t="str">
        <f t="shared" si="50"/>
        <v>Yes</v>
      </c>
      <c r="M82" s="8" t="str">
        <f t="shared" si="51"/>
        <v>Yes</v>
      </c>
      <c r="N82" s="7" t="s">
        <v>17</v>
      </c>
      <c r="O82" s="5" t="s">
        <v>100</v>
      </c>
    </row>
    <row r="83" spans="1:15" ht="60" x14ac:dyDescent="0.35">
      <c r="A83" s="6" t="s">
        <v>165</v>
      </c>
      <c r="C83" s="5" t="str">
        <f t="shared" si="52"/>
        <v>M&amp;E-2b [N,Timeliness] RESULT</v>
      </c>
      <c r="D83" s="5" t="str">
        <f t="shared" si="53"/>
        <v>M&amp;E-2b [N,Timeliness] RESULT</v>
      </c>
      <c r="E83" s="9" t="str">
        <f t="shared" si="54"/>
        <v>Timeliness of facility reporting: submitted facility monthly reports (for the reporting period) that are received on time per the national guidelines</v>
      </c>
      <c r="F83" s="9" t="str">
        <f t="shared" si="55"/>
        <v>Timeliness of facility reporting: submitted facility monthly reports (for the reporting period) that are received on time per the national guidelines</v>
      </c>
      <c r="G83" s="7" t="s">
        <v>15</v>
      </c>
      <c r="J83" s="5" t="s">
        <v>159</v>
      </c>
      <c r="K83" s="8" t="str">
        <f t="shared" ref="K83:K87" si="56">IF(LEN(A83)&lt;230, "Yes", "No")</f>
        <v>Yes</v>
      </c>
      <c r="L83" s="8" t="str">
        <f t="shared" ref="L83:L87" si="57">IF(LEN(C83)&lt;50, "Yes", "No")</f>
        <v>Yes</v>
      </c>
      <c r="M83" s="8" t="str">
        <f t="shared" ref="M83:M87" si="58">IF(LEN(D83)&lt;50, "Yes", "No")</f>
        <v>Yes</v>
      </c>
      <c r="N83" s="7" t="s">
        <v>17</v>
      </c>
      <c r="O83" s="5" t="s">
        <v>100</v>
      </c>
    </row>
    <row r="84" spans="1:15" ht="60" x14ac:dyDescent="0.35">
      <c r="A84" s="6" t="s">
        <v>166</v>
      </c>
      <c r="C84" s="5" t="str">
        <f t="shared" ref="C84:C86" si="59">LEFT(A84,FIND(":",A84)-1)</f>
        <v>M&amp;E-2b [D] RESULT</v>
      </c>
      <c r="D84" s="5" t="str">
        <f t="shared" ref="D84:D86" si="60">LEFT(A84,FIND(":",A84)-1)</f>
        <v>M&amp;E-2b [D] RESULT</v>
      </c>
      <c r="E84" s="9" t="str">
        <f t="shared" ref="E84:E86" si="61">RIGHT(A84,LEN(A84)-LEN(C84)-2)</f>
        <v>Timeliness of facility reporting: submitted facility monthly reports (for the reporting period) that are received on time per the national guidelines</v>
      </c>
      <c r="F84" s="9" t="str">
        <f t="shared" ref="F84:F86" si="62">RIGHT(A84,LEN(A84)-LEN(C84)-2)</f>
        <v>Timeliness of facility reporting: submitted facility monthly reports (for the reporting period) that are received on time per the national guidelines</v>
      </c>
      <c r="G84" s="7" t="s">
        <v>15</v>
      </c>
      <c r="K84" s="8" t="str">
        <f t="shared" si="56"/>
        <v>Yes</v>
      </c>
      <c r="L84" s="8" t="str">
        <f t="shared" si="57"/>
        <v>Yes</v>
      </c>
      <c r="M84" s="8" t="str">
        <f t="shared" si="58"/>
        <v>Yes</v>
      </c>
      <c r="N84" s="7" t="s">
        <v>17</v>
      </c>
      <c r="O84" s="5" t="s">
        <v>100</v>
      </c>
    </row>
    <row r="85" spans="1:15" ht="60" x14ac:dyDescent="0.35">
      <c r="A85" s="6" t="s">
        <v>167</v>
      </c>
      <c r="C85" s="5" t="str">
        <f t="shared" si="59"/>
        <v>M&amp;E-2b [N,Timeliness] TARGET</v>
      </c>
      <c r="D85" s="5" t="str">
        <f t="shared" si="60"/>
        <v>M&amp;E-2b [N,Timeliness] TARGET</v>
      </c>
      <c r="E85" s="9" t="str">
        <f t="shared" si="61"/>
        <v>Timeliness of facility reporting: submitted facility monthly reports (for the reporting period) that are received on time per the national guidelines</v>
      </c>
      <c r="F85" s="9" t="str">
        <f t="shared" si="62"/>
        <v>Timeliness of facility reporting: submitted facility monthly reports (for the reporting period) that are received on time per the national guidelines</v>
      </c>
      <c r="G85" s="7" t="s">
        <v>15</v>
      </c>
      <c r="K85" s="8" t="str">
        <f t="shared" si="56"/>
        <v>Yes</v>
      </c>
      <c r="L85" s="8" t="str">
        <f t="shared" si="57"/>
        <v>Yes</v>
      </c>
      <c r="M85" s="8" t="str">
        <f t="shared" si="58"/>
        <v>Yes</v>
      </c>
      <c r="N85" s="7" t="s">
        <v>17</v>
      </c>
      <c r="O85" s="5" t="s">
        <v>100</v>
      </c>
    </row>
    <row r="86" spans="1:15" ht="60" x14ac:dyDescent="0.35">
      <c r="A86" s="6" t="s">
        <v>168</v>
      </c>
      <c r="C86" s="5" t="str">
        <f t="shared" si="59"/>
        <v>M&amp;E-2b [D] TARGET</v>
      </c>
      <c r="D86" s="5" t="str">
        <f t="shared" si="60"/>
        <v>M&amp;E-2b [D] TARGET</v>
      </c>
      <c r="E86" s="9" t="str">
        <f t="shared" si="61"/>
        <v>Timeliness of facility reporting: submitted facility monthly reports (for the reporting period) that are received on time per the national guidelines</v>
      </c>
      <c r="F86" s="9" t="str">
        <f t="shared" si="62"/>
        <v>Timeliness of facility reporting: submitted facility monthly reports (for the reporting period) that are received on time per the national guidelines</v>
      </c>
      <c r="G86" s="7" t="s">
        <v>15</v>
      </c>
      <c r="K86" s="8" t="str">
        <f t="shared" si="56"/>
        <v>Yes</v>
      </c>
      <c r="L86" s="8" t="str">
        <f t="shared" si="57"/>
        <v>Yes</v>
      </c>
      <c r="M86" s="8" t="str">
        <f t="shared" si="58"/>
        <v>Yes</v>
      </c>
      <c r="N86" s="7" t="s">
        <v>17</v>
      </c>
      <c r="O86" s="5" t="s">
        <v>100</v>
      </c>
    </row>
    <row r="87" spans="1:15" ht="60" x14ac:dyDescent="0.35">
      <c r="A87" s="6" t="s">
        <v>169</v>
      </c>
      <c r="C87" s="5" t="str">
        <f t="shared" ref="C87:C88" si="63">LEFT(A87,FIND(":",A87)-1)</f>
        <v>M&amp;E-2b NARRATIVE</v>
      </c>
      <c r="D87" s="5" t="str">
        <f t="shared" ref="D87:D88" si="64">LEFT(A87,FIND(":",A87)-1)</f>
        <v>M&amp;E-2b NARRATIVE</v>
      </c>
      <c r="E87" s="9" t="str">
        <f t="shared" ref="E87:E88" si="65">RIGHT(A87,LEN(A87)-LEN(C87)-2)</f>
        <v>Timeliness of facility reporting: submitted facility monthly reports (for the reporting period) that are received on time per the national guidelines</v>
      </c>
      <c r="F87" s="9" t="str">
        <f t="shared" ref="F87:F88" si="66">RIGHT(A87,LEN(A87)-LEN(C87)-2)</f>
        <v>Timeliness of facility reporting: submitted facility monthly reports (for the reporting period) that are received on time per the national guidelines</v>
      </c>
      <c r="G87" s="7" t="s">
        <v>15</v>
      </c>
      <c r="H87" s="7" t="s">
        <v>19</v>
      </c>
      <c r="K87" s="8" t="str">
        <f t="shared" si="56"/>
        <v>Yes</v>
      </c>
      <c r="L87" s="8" t="str">
        <f t="shared" si="57"/>
        <v>Yes</v>
      </c>
      <c r="M87" s="8" t="str">
        <f t="shared" si="58"/>
        <v>Yes</v>
      </c>
      <c r="N87" s="7" t="s">
        <v>17</v>
      </c>
      <c r="O87" s="5" t="s">
        <v>100</v>
      </c>
    </row>
    <row r="88" spans="1:15" ht="36" x14ac:dyDescent="0.35">
      <c r="A88" s="6" t="s">
        <v>170</v>
      </c>
      <c r="C88" s="5" t="str">
        <f t="shared" si="63"/>
        <v>CSS-1 [N] RESULT</v>
      </c>
      <c r="D88" s="5" t="str">
        <f t="shared" si="64"/>
        <v>CSS-1 [N] RESULT</v>
      </c>
      <c r="E88" s="9" t="str">
        <f t="shared" si="65"/>
        <v>community based monitoring reports presented to relevant oversight mechanisms</v>
      </c>
      <c r="F88" s="9" t="str">
        <f t="shared" si="66"/>
        <v>community based monitoring reports presented to relevant oversight mechanisms</v>
      </c>
      <c r="G88" s="7" t="s">
        <v>15</v>
      </c>
      <c r="K88" s="8" t="str">
        <f t="shared" ref="K88:K92" si="67">IF(LEN(A88)&lt;230, "Yes", "No")</f>
        <v>Yes</v>
      </c>
      <c r="L88" s="8" t="str">
        <f t="shared" ref="L88:L92" si="68">IF(LEN(C88)&lt;50, "Yes", "No")</f>
        <v>Yes</v>
      </c>
      <c r="M88" s="8" t="str">
        <f t="shared" ref="M88:M92" si="69">IF(LEN(D88)&lt;50, "Yes", "No")</f>
        <v>Yes</v>
      </c>
      <c r="N88" s="7" t="s">
        <v>17</v>
      </c>
      <c r="O88" s="5" t="s">
        <v>100</v>
      </c>
    </row>
    <row r="89" spans="1:15" ht="36" x14ac:dyDescent="0.35">
      <c r="A89" s="6" t="s">
        <v>171</v>
      </c>
      <c r="C89" s="5" t="str">
        <f t="shared" ref="C89:C93" si="70">LEFT(A89,FIND(":",A89)-1)</f>
        <v>CSS-1 [D] RESULT</v>
      </c>
      <c r="D89" s="5" t="str">
        <f t="shared" ref="D89:D93" si="71">LEFT(A89,FIND(":",A89)-1)</f>
        <v>CSS-1 [D] RESULT</v>
      </c>
      <c r="E89" s="9" t="str">
        <f t="shared" ref="E89:E93" si="72">RIGHT(A89,LEN(A89)-LEN(C89)-2)</f>
        <v>community based monitoring reports presented to relevant oversight mechanisms</v>
      </c>
      <c r="F89" s="9" t="str">
        <f t="shared" ref="F89:F93" si="73">RIGHT(A89,LEN(A89)-LEN(C89)-2)</f>
        <v>community based monitoring reports presented to relevant oversight mechanisms</v>
      </c>
      <c r="G89" s="7" t="s">
        <v>15</v>
      </c>
      <c r="K89" s="8" t="str">
        <f t="shared" si="67"/>
        <v>Yes</v>
      </c>
      <c r="L89" s="8" t="str">
        <f t="shared" si="68"/>
        <v>Yes</v>
      </c>
      <c r="M89" s="8" t="str">
        <f t="shared" si="69"/>
        <v>Yes</v>
      </c>
      <c r="N89" s="7" t="s">
        <v>17</v>
      </c>
      <c r="O89" s="5" t="s">
        <v>100</v>
      </c>
    </row>
    <row r="90" spans="1:15" ht="36" x14ac:dyDescent="0.35">
      <c r="A90" s="6" t="s">
        <v>172</v>
      </c>
      <c r="C90" s="5" t="str">
        <f t="shared" si="70"/>
        <v>CSS-1 [N] TARGET</v>
      </c>
      <c r="D90" s="5" t="str">
        <f t="shared" si="71"/>
        <v>CSS-1 [N] TARGET</v>
      </c>
      <c r="E90" s="9" t="str">
        <f t="shared" si="72"/>
        <v>community based monitoring reports presented to relevant oversight mechanisms</v>
      </c>
      <c r="F90" s="9" t="str">
        <f t="shared" si="73"/>
        <v>community based monitoring reports presented to relevant oversight mechanisms</v>
      </c>
      <c r="G90" s="7" t="s">
        <v>15</v>
      </c>
      <c r="K90" s="8" t="str">
        <f t="shared" si="67"/>
        <v>Yes</v>
      </c>
      <c r="L90" s="8" t="str">
        <f t="shared" si="68"/>
        <v>Yes</v>
      </c>
      <c r="M90" s="8" t="str">
        <f t="shared" si="69"/>
        <v>Yes</v>
      </c>
      <c r="N90" s="7" t="s">
        <v>17</v>
      </c>
      <c r="O90" s="5" t="s">
        <v>100</v>
      </c>
    </row>
    <row r="91" spans="1:15" ht="36" x14ac:dyDescent="0.35">
      <c r="A91" s="6" t="s">
        <v>173</v>
      </c>
      <c r="C91" s="5" t="str">
        <f t="shared" si="70"/>
        <v>CSS-1 [D] TARGET</v>
      </c>
      <c r="D91" s="5" t="str">
        <f t="shared" si="71"/>
        <v>CSS-1 [D] TARGET</v>
      </c>
      <c r="E91" s="9" t="str">
        <f t="shared" si="72"/>
        <v>community based monitoring reports presented to relevant oversight mechanisms</v>
      </c>
      <c r="F91" s="9" t="str">
        <f t="shared" si="73"/>
        <v>community based monitoring reports presented to relevant oversight mechanisms</v>
      </c>
      <c r="G91" s="7" t="s">
        <v>15</v>
      </c>
      <c r="K91" s="8" t="str">
        <f t="shared" si="67"/>
        <v>Yes</v>
      </c>
      <c r="L91" s="8" t="str">
        <f t="shared" si="68"/>
        <v>Yes</v>
      </c>
      <c r="M91" s="8" t="str">
        <f t="shared" si="69"/>
        <v>Yes</v>
      </c>
      <c r="N91" s="7" t="s">
        <v>17</v>
      </c>
      <c r="O91" s="5" t="s">
        <v>100</v>
      </c>
    </row>
    <row r="92" spans="1:15" ht="36" x14ac:dyDescent="0.35">
      <c r="A92" s="6" t="s">
        <v>174</v>
      </c>
      <c r="C92" s="5" t="str">
        <f t="shared" si="70"/>
        <v>CSS-1 NARRATIVE</v>
      </c>
      <c r="D92" s="5" t="str">
        <f t="shared" si="71"/>
        <v>CSS-1 NARRATIVE</v>
      </c>
      <c r="E92" s="9" t="str">
        <f t="shared" si="72"/>
        <v>community based monitoring reports presented to relevant oversight mechanisms</v>
      </c>
      <c r="F92" s="9" t="str">
        <f t="shared" si="73"/>
        <v>community based monitoring reports presented to relevant oversight mechanisms</v>
      </c>
      <c r="G92" s="7" t="s">
        <v>15</v>
      </c>
      <c r="H92" s="7" t="s">
        <v>19</v>
      </c>
      <c r="K92" s="8" t="str">
        <f t="shared" si="67"/>
        <v>Yes</v>
      </c>
      <c r="L92" s="8" t="str">
        <f t="shared" si="68"/>
        <v>Yes</v>
      </c>
      <c r="M92" s="8" t="str">
        <f t="shared" si="69"/>
        <v>Yes</v>
      </c>
      <c r="N92" s="7" t="s">
        <v>17</v>
      </c>
      <c r="O92" s="5" t="s">
        <v>100</v>
      </c>
    </row>
    <row r="93" spans="1:15" ht="36" x14ac:dyDescent="0.35">
      <c r="A93" s="6" t="s">
        <v>175</v>
      </c>
      <c r="C93" s="5" t="str">
        <f t="shared" si="70"/>
        <v>TB/HIV-3.1a [N,Age,Gender] RESULT</v>
      </c>
      <c r="D93" s="5" t="str">
        <f t="shared" si="71"/>
        <v>TB/HIV-3.1a [N,Age,Gender] RESULT</v>
      </c>
      <c r="E93" s="9" t="str">
        <f t="shared" si="72"/>
        <v>people living with HIV newly initiated on ART who were screened for TB</v>
      </c>
      <c r="F93" s="9" t="str">
        <f t="shared" si="73"/>
        <v>people living with HIV newly initiated on ART who were screened for TB</v>
      </c>
      <c r="G93" s="7" t="s">
        <v>15</v>
      </c>
      <c r="J93" s="5" t="s">
        <v>160</v>
      </c>
      <c r="K93" s="8" t="str">
        <f t="shared" ref="K93:K96" si="74">IF(LEN(A93)&lt;230, "Yes", "No")</f>
        <v>Yes</v>
      </c>
      <c r="L93" s="8" t="str">
        <f t="shared" ref="L93:L96" si="75">IF(LEN(C93)&lt;50, "Yes", "No")</f>
        <v>Yes</v>
      </c>
      <c r="M93" s="8" t="str">
        <f t="shared" ref="M93:M96" si="76">IF(LEN(D93)&lt;50, "Yes", "No")</f>
        <v>Yes</v>
      </c>
      <c r="N93" s="7" t="s">
        <v>17</v>
      </c>
      <c r="O93" s="5" t="s">
        <v>100</v>
      </c>
    </row>
    <row r="94" spans="1:15" ht="36" x14ac:dyDescent="0.35">
      <c r="A94" s="6" t="s">
        <v>176</v>
      </c>
      <c r="C94" s="5" t="str">
        <f t="shared" ref="C94:C96" si="77">LEFT(A94,FIND(":",A94)-1)</f>
        <v>TB/HIV-3.1a [D,Age,Gender] RESULT</v>
      </c>
      <c r="D94" s="5" t="str">
        <f t="shared" ref="D94:D96" si="78">LEFT(A94,FIND(":",A94)-1)</f>
        <v>TB/HIV-3.1a [D,Age,Gender] RESULT</v>
      </c>
      <c r="E94" s="9" t="str">
        <f t="shared" ref="E94:E96" si="79">RIGHT(A94,LEN(A94)-LEN(C94)-2)</f>
        <v>people living with HIV newly initiated on ART who were screened for TB</v>
      </c>
      <c r="F94" s="9" t="str">
        <f t="shared" ref="F94:F96" si="80">RIGHT(A94,LEN(A94)-LEN(C94)-2)</f>
        <v>people living with HIV newly initiated on ART who were screened for TB</v>
      </c>
      <c r="G94" s="7" t="s">
        <v>15</v>
      </c>
      <c r="J94" s="5" t="s">
        <v>160</v>
      </c>
      <c r="K94" s="8" t="str">
        <f t="shared" si="74"/>
        <v>Yes</v>
      </c>
      <c r="L94" s="8" t="str">
        <f t="shared" si="75"/>
        <v>Yes</v>
      </c>
      <c r="M94" s="8" t="str">
        <f t="shared" si="76"/>
        <v>Yes</v>
      </c>
      <c r="N94" s="7" t="s">
        <v>17</v>
      </c>
      <c r="O94" s="5" t="s">
        <v>100</v>
      </c>
    </row>
    <row r="95" spans="1:15" ht="36" x14ac:dyDescent="0.35">
      <c r="A95" s="6" t="s">
        <v>177</v>
      </c>
      <c r="C95" s="5" t="str">
        <f t="shared" si="77"/>
        <v>TB/HIV-3.1a [N] TARGET</v>
      </c>
      <c r="D95" s="5" t="str">
        <f t="shared" si="78"/>
        <v>TB/HIV-3.1a [N] TARGET</v>
      </c>
      <c r="E95" s="9" t="str">
        <f t="shared" si="79"/>
        <v>people living with HIV newly initiated on ART who were screened for TB</v>
      </c>
      <c r="F95" s="9" t="str">
        <f t="shared" si="80"/>
        <v>people living with HIV newly initiated on ART who were screened for TB</v>
      </c>
      <c r="G95" s="7" t="s">
        <v>15</v>
      </c>
      <c r="K95" s="8" t="str">
        <f t="shared" si="74"/>
        <v>Yes</v>
      </c>
      <c r="L95" s="8" t="str">
        <f t="shared" si="75"/>
        <v>Yes</v>
      </c>
      <c r="M95" s="8" t="str">
        <f t="shared" si="76"/>
        <v>Yes</v>
      </c>
      <c r="N95" s="7" t="s">
        <v>17</v>
      </c>
      <c r="O95" s="5" t="s">
        <v>100</v>
      </c>
    </row>
    <row r="96" spans="1:15" ht="36" x14ac:dyDescent="0.35">
      <c r="A96" s="6" t="s">
        <v>178</v>
      </c>
      <c r="C96" s="5" t="str">
        <f t="shared" si="77"/>
        <v>TB/HIV-3.1a [D] TARGET</v>
      </c>
      <c r="D96" s="5" t="str">
        <f t="shared" si="78"/>
        <v>TB/HIV-3.1a [D] TARGET</v>
      </c>
      <c r="E96" s="9" t="str">
        <f t="shared" si="79"/>
        <v>people living with HIV newly initiated on ART who were screened for TB</v>
      </c>
      <c r="F96" s="9" t="str">
        <f t="shared" si="80"/>
        <v>people living with HIV newly initiated on ART who were screened for TB</v>
      </c>
      <c r="G96" s="7" t="s">
        <v>15</v>
      </c>
      <c r="K96" s="8" t="str">
        <f t="shared" si="74"/>
        <v>Yes</v>
      </c>
      <c r="L96" s="8" t="str">
        <f t="shared" si="75"/>
        <v>Yes</v>
      </c>
      <c r="M96" s="8" t="str">
        <f t="shared" si="76"/>
        <v>Yes</v>
      </c>
      <c r="N96" s="7" t="s">
        <v>17</v>
      </c>
      <c r="O96" s="5" t="s">
        <v>100</v>
      </c>
    </row>
    <row r="97" spans="1:15" ht="36" x14ac:dyDescent="0.35">
      <c r="A97" s="6" t="s">
        <v>179</v>
      </c>
      <c r="C97" s="5" t="str">
        <f t="shared" ref="C97" si="81">LEFT(A97,FIND(":",A97)-1)</f>
        <v>TB/HIV-3.1a NARRATIVE</v>
      </c>
      <c r="D97" s="5" t="str">
        <f t="shared" ref="D97" si="82">LEFT(A97,FIND(":",A97)-1)</f>
        <v>TB/HIV-3.1a NARRATIVE</v>
      </c>
      <c r="E97" s="9" t="str">
        <f t="shared" ref="E97" si="83">RIGHT(A97,LEN(A97)-LEN(C97)-2)</f>
        <v>people living with HIV newly initiated on ART who were screened for TB</v>
      </c>
      <c r="F97" s="9" t="str">
        <f t="shared" ref="F97" si="84">RIGHT(A97,LEN(A97)-LEN(C97)-2)</f>
        <v>people living with HIV newly initiated on ART who were screened for TB</v>
      </c>
      <c r="G97" s="7" t="s">
        <v>15</v>
      </c>
      <c r="H97" s="7" t="s">
        <v>19</v>
      </c>
      <c r="K97" s="8" t="str">
        <f t="shared" ref="K97:K102" si="85">IF(LEN(A97)&lt;230, "Yes", "No")</f>
        <v>Yes</v>
      </c>
      <c r="L97" s="8" t="str">
        <f t="shared" ref="L97:L102" si="86">IF(LEN(C97)&lt;50, "Yes", "No")</f>
        <v>Yes</v>
      </c>
      <c r="M97" s="8" t="str">
        <f t="shared" ref="M97:M102" si="87">IF(LEN(D97)&lt;50, "Yes", "No")</f>
        <v>Yes</v>
      </c>
      <c r="N97" s="7" t="s">
        <v>17</v>
      </c>
      <c r="O97" s="5" t="s">
        <v>100</v>
      </c>
    </row>
    <row r="98" spans="1:15" ht="36" x14ac:dyDescent="0.35">
      <c r="A98" s="6" t="s">
        <v>180</v>
      </c>
      <c r="C98" s="5" t="str">
        <f t="shared" ref="C98:C103" si="88">LEFT(A98,FIND(":",A98)-1)</f>
        <v>TCS-1.1⁽ᴹ⁾ [N,Age,Gender] RESULT</v>
      </c>
      <c r="D98" s="5" t="str">
        <f t="shared" ref="D98:D103" si="89">LEFT(A98,FIND(":",A98)-1)</f>
        <v>TCS-1.1⁽ᴹ⁾ [N,Age,Gender] RESULT</v>
      </c>
      <c r="E98" s="9" t="str">
        <f t="shared" ref="E98:E103" si="90">RIGHT(A98,LEN(A98)-LEN(C98)-2)</f>
        <v>people on ART among all people living with HIV at the end of the reporting period</v>
      </c>
      <c r="F98" s="9" t="str">
        <f t="shared" ref="F98:F103" si="91">RIGHT(A98,LEN(A98)-LEN(C98)-2)</f>
        <v>people on ART among all people living with HIV at the end of the reporting period</v>
      </c>
      <c r="G98" s="7" t="s">
        <v>15</v>
      </c>
      <c r="J98" s="9" t="s">
        <v>160</v>
      </c>
      <c r="K98" s="8" t="str">
        <f t="shared" si="85"/>
        <v>Yes</v>
      </c>
      <c r="L98" s="8" t="str">
        <f t="shared" si="86"/>
        <v>Yes</v>
      </c>
      <c r="M98" s="8" t="str">
        <f t="shared" si="87"/>
        <v>Yes</v>
      </c>
      <c r="N98" s="7" t="s">
        <v>17</v>
      </c>
      <c r="O98" s="5" t="s">
        <v>100</v>
      </c>
    </row>
    <row r="99" spans="1:15" ht="36" x14ac:dyDescent="0.35">
      <c r="A99" s="6" t="s">
        <v>181</v>
      </c>
      <c r="C99" s="5" t="str">
        <f t="shared" si="88"/>
        <v>TCS-1.1⁽ᴹ⁾ [D,Age,Gender] RESULT</v>
      </c>
      <c r="D99" s="5" t="str">
        <f t="shared" si="89"/>
        <v>TCS-1.1⁽ᴹ⁾ [D,Age,Gender] RESULT</v>
      </c>
      <c r="E99" s="9" t="str">
        <f t="shared" si="90"/>
        <v>people on ART among all people living with HIV at the end of the reporting period</v>
      </c>
      <c r="F99" s="9" t="str">
        <f t="shared" si="91"/>
        <v>people on ART among all people living with HIV at the end of the reporting period</v>
      </c>
      <c r="G99" s="7" t="s">
        <v>15</v>
      </c>
      <c r="K99" s="8" t="str">
        <f t="shared" si="85"/>
        <v>Yes</v>
      </c>
      <c r="L99" s="8" t="str">
        <f t="shared" si="86"/>
        <v>Yes</v>
      </c>
      <c r="M99" s="8" t="str">
        <f t="shared" si="87"/>
        <v>Yes</v>
      </c>
      <c r="N99" s="7" t="s">
        <v>17</v>
      </c>
      <c r="O99" s="5" t="s">
        <v>100</v>
      </c>
    </row>
    <row r="100" spans="1:15" ht="36" x14ac:dyDescent="0.35">
      <c r="A100" s="6" t="s">
        <v>182</v>
      </c>
      <c r="C100" s="5" t="str">
        <f t="shared" si="88"/>
        <v>TCS-1.1⁽ᴹ⁾ [N] TARGET</v>
      </c>
      <c r="D100" s="5" t="str">
        <f t="shared" si="89"/>
        <v>TCS-1.1⁽ᴹ⁾ [N] TARGET</v>
      </c>
      <c r="E100" s="9" t="str">
        <f t="shared" si="90"/>
        <v>people on ART among all people living with HIV at the end of the reporting period</v>
      </c>
      <c r="F100" s="9" t="str">
        <f t="shared" si="91"/>
        <v>people on ART among all people living with HIV at the end of the reporting period</v>
      </c>
      <c r="G100" s="7" t="s">
        <v>15</v>
      </c>
      <c r="K100" s="8" t="str">
        <f t="shared" si="85"/>
        <v>Yes</v>
      </c>
      <c r="L100" s="8" t="str">
        <f t="shared" si="86"/>
        <v>Yes</v>
      </c>
      <c r="M100" s="8" t="str">
        <f t="shared" si="87"/>
        <v>Yes</v>
      </c>
      <c r="N100" s="7" t="s">
        <v>17</v>
      </c>
      <c r="O100" s="5" t="s">
        <v>100</v>
      </c>
    </row>
    <row r="101" spans="1:15" ht="36" x14ac:dyDescent="0.35">
      <c r="A101" s="6" t="s">
        <v>183</v>
      </c>
      <c r="C101" s="5" t="str">
        <f t="shared" si="88"/>
        <v>TCS-1.1⁽ᴹ⁾ [D] TARGET</v>
      </c>
      <c r="D101" s="5" t="str">
        <f t="shared" si="89"/>
        <v>TCS-1.1⁽ᴹ⁾ [D] TARGET</v>
      </c>
      <c r="E101" s="9" t="str">
        <f t="shared" si="90"/>
        <v>people on ART among all people living with HIV at the end of the reporting period</v>
      </c>
      <c r="F101" s="9" t="str">
        <f t="shared" si="91"/>
        <v>people on ART among all people living with HIV at the end of the reporting period</v>
      </c>
      <c r="G101" s="7" t="s">
        <v>15</v>
      </c>
      <c r="K101" s="8" t="str">
        <f t="shared" si="85"/>
        <v>Yes</v>
      </c>
      <c r="L101" s="8" t="str">
        <f t="shared" si="86"/>
        <v>Yes</v>
      </c>
      <c r="M101" s="8" t="str">
        <f t="shared" si="87"/>
        <v>Yes</v>
      </c>
      <c r="N101" s="7" t="s">
        <v>17</v>
      </c>
      <c r="O101" s="5" t="s">
        <v>100</v>
      </c>
    </row>
    <row r="102" spans="1:15" ht="36" x14ac:dyDescent="0.35">
      <c r="A102" s="6" t="s">
        <v>184</v>
      </c>
      <c r="C102" s="5" t="str">
        <f t="shared" si="88"/>
        <v>TCS-1.1⁽ᴹ⁾ NARRATIVE</v>
      </c>
      <c r="D102" s="5" t="str">
        <f t="shared" si="89"/>
        <v>TCS-1.1⁽ᴹ⁾ NARRATIVE</v>
      </c>
      <c r="E102" s="9" t="str">
        <f t="shared" si="90"/>
        <v>people on ART among all people living with HIV at the end of the reporting period</v>
      </c>
      <c r="F102" s="9" t="str">
        <f t="shared" si="91"/>
        <v>people on ART among all people living with HIV at the end of the reporting period</v>
      </c>
      <c r="G102" s="7" t="s">
        <v>15</v>
      </c>
      <c r="H102" s="7" t="s">
        <v>19</v>
      </c>
      <c r="K102" s="8" t="str">
        <f t="shared" si="85"/>
        <v>Yes</v>
      </c>
      <c r="L102" s="8" t="str">
        <f t="shared" si="86"/>
        <v>Yes</v>
      </c>
      <c r="M102" s="8" t="str">
        <f t="shared" si="87"/>
        <v>Yes</v>
      </c>
      <c r="N102" s="7" t="s">
        <v>17</v>
      </c>
      <c r="O102" s="5" t="s">
        <v>100</v>
      </c>
    </row>
    <row r="103" spans="1:15" ht="48" x14ac:dyDescent="0.35">
      <c r="A103" s="6" t="s">
        <v>197</v>
      </c>
      <c r="C103" s="5" t="str">
        <f t="shared" si="88"/>
        <v>TB/HIV-7 [N,Age,Gender] RESULT</v>
      </c>
      <c r="D103" s="5" t="str">
        <f t="shared" si="89"/>
        <v>TB/HIV-7 [N,Age,Gender] RESULT</v>
      </c>
      <c r="E103" s="9" t="str">
        <f t="shared" si="90"/>
        <v>PLHIV on ART who initiated TB preventive therapy among those eligible during the reporting period</v>
      </c>
      <c r="F103" s="9" t="str">
        <f t="shared" si="91"/>
        <v>PLHIV on ART who initiated TB preventive therapy among those eligible during the reporting period</v>
      </c>
      <c r="G103" s="7" t="s">
        <v>15</v>
      </c>
      <c r="J103" s="5" t="s">
        <v>160</v>
      </c>
      <c r="K103" s="8" t="str">
        <f t="shared" ref="K103:K107" si="92">IF(LEN(A103)&lt;230, "Yes", "No")</f>
        <v>Yes</v>
      </c>
      <c r="L103" s="8" t="str">
        <f t="shared" ref="L103:L107" si="93">IF(LEN(C103)&lt;50, "Yes", "No")</f>
        <v>Yes</v>
      </c>
      <c r="M103" s="8" t="str">
        <f t="shared" ref="M103:M107" si="94">IF(LEN(D103)&lt;50, "Yes", "No")</f>
        <v>Yes</v>
      </c>
      <c r="N103" s="7" t="s">
        <v>17</v>
      </c>
      <c r="O103" s="5" t="s">
        <v>100</v>
      </c>
    </row>
    <row r="104" spans="1:15" ht="48" x14ac:dyDescent="0.35">
      <c r="A104" s="6" t="s">
        <v>195</v>
      </c>
      <c r="C104" s="5" t="str">
        <f t="shared" ref="C104:C107" si="95">LEFT(A104,FIND(":",A104)-1)</f>
        <v>TB/HIV-7 [D,Age,Gender] RESULT</v>
      </c>
      <c r="D104" s="5" t="str">
        <f t="shared" ref="D104:D107" si="96">LEFT(A104,FIND(":",A104)-1)</f>
        <v>TB/HIV-7 [D,Age,Gender] RESULT</v>
      </c>
      <c r="E104" s="9" t="str">
        <f t="shared" ref="E104:E107" si="97">RIGHT(A104,LEN(A104)-LEN(C104)-2)</f>
        <v>Percentage of PLHIV on ART who initiated TB preventive therapy among those eligible during the reporting period</v>
      </c>
      <c r="F104" s="9" t="str">
        <f t="shared" ref="F104:F107" si="98">RIGHT(A104,LEN(A104)-LEN(C104)-2)</f>
        <v>Percentage of PLHIV on ART who initiated TB preventive therapy among those eligible during the reporting period</v>
      </c>
      <c r="G104" s="7" t="s">
        <v>15</v>
      </c>
      <c r="J104" s="5" t="s">
        <v>160</v>
      </c>
      <c r="K104" s="8" t="str">
        <f t="shared" si="92"/>
        <v>Yes</v>
      </c>
      <c r="L104" s="8" t="str">
        <f t="shared" si="93"/>
        <v>Yes</v>
      </c>
      <c r="M104" s="8" t="str">
        <f t="shared" si="94"/>
        <v>Yes</v>
      </c>
      <c r="N104" s="7" t="s">
        <v>17</v>
      </c>
      <c r="O104" s="5" t="s">
        <v>100</v>
      </c>
    </row>
    <row r="105" spans="1:15" ht="48" x14ac:dyDescent="0.35">
      <c r="A105" s="6" t="s">
        <v>198</v>
      </c>
      <c r="C105" s="5" t="str">
        <f t="shared" si="95"/>
        <v>TB/HIV-7 [N] TARGET</v>
      </c>
      <c r="D105" s="5" t="str">
        <f t="shared" si="96"/>
        <v>TB/HIV-7 [N] TARGET</v>
      </c>
      <c r="E105" s="9" t="str">
        <f t="shared" si="97"/>
        <v>Percentage of PLHIV on ART who initiated TB preventive therapy among those eligible during the reporting period</v>
      </c>
      <c r="F105" s="9" t="str">
        <f t="shared" si="98"/>
        <v>Percentage of PLHIV on ART who initiated TB preventive therapy among those eligible during the reporting period</v>
      </c>
      <c r="G105" s="7" t="s">
        <v>15</v>
      </c>
      <c r="K105" s="8" t="str">
        <f t="shared" si="92"/>
        <v>Yes</v>
      </c>
      <c r="L105" s="8" t="str">
        <f t="shared" si="93"/>
        <v>Yes</v>
      </c>
      <c r="M105" s="8" t="str">
        <f t="shared" si="94"/>
        <v>Yes</v>
      </c>
      <c r="N105" s="7" t="s">
        <v>17</v>
      </c>
      <c r="O105" s="5" t="s">
        <v>100</v>
      </c>
    </row>
    <row r="106" spans="1:15" ht="48" x14ac:dyDescent="0.35">
      <c r="A106" s="6" t="s">
        <v>199</v>
      </c>
      <c r="C106" s="5" t="str">
        <f t="shared" si="95"/>
        <v>TB/HIV-7 [D] TARGET</v>
      </c>
      <c r="D106" s="5" t="str">
        <f t="shared" si="96"/>
        <v>TB/HIV-7 [D] TARGET</v>
      </c>
      <c r="E106" s="9" t="str">
        <f t="shared" si="97"/>
        <v>Percentage of PLHIV on ART who initiated TB preventive therapy among those eligible during the reporting period</v>
      </c>
      <c r="F106" s="9" t="str">
        <f t="shared" si="98"/>
        <v>Percentage of PLHIV on ART who initiated TB preventive therapy among those eligible during the reporting period</v>
      </c>
      <c r="G106" s="7" t="s">
        <v>15</v>
      </c>
      <c r="K106" s="8" t="str">
        <f t="shared" si="92"/>
        <v>Yes</v>
      </c>
      <c r="L106" s="8" t="str">
        <f t="shared" si="93"/>
        <v>Yes</v>
      </c>
      <c r="M106" s="8" t="str">
        <f t="shared" si="94"/>
        <v>Yes</v>
      </c>
      <c r="N106" s="7" t="s">
        <v>17</v>
      </c>
      <c r="O106" s="5" t="s">
        <v>100</v>
      </c>
    </row>
    <row r="107" spans="1:15" ht="48" x14ac:dyDescent="0.35">
      <c r="A107" s="6" t="s">
        <v>196</v>
      </c>
      <c r="C107" s="5" t="str">
        <f t="shared" si="95"/>
        <v>TB/HIV-7 NARRATIVE</v>
      </c>
      <c r="D107" s="5" t="str">
        <f t="shared" si="96"/>
        <v>TB/HIV-7 NARRATIVE</v>
      </c>
      <c r="E107" s="9" t="str">
        <f t="shared" si="97"/>
        <v>Percentage of PLHIV on ART who initiated TB preventive therapy among those eligible during the reporting period</v>
      </c>
      <c r="F107" s="9" t="str">
        <f t="shared" si="98"/>
        <v>Percentage of PLHIV on ART who initiated TB preventive therapy among those eligible during the reporting period</v>
      </c>
      <c r="G107" s="7" t="s">
        <v>15</v>
      </c>
      <c r="H107" s="7" t="s">
        <v>19</v>
      </c>
      <c r="K107" s="8" t="str">
        <f t="shared" si="92"/>
        <v>Yes</v>
      </c>
      <c r="L107" s="8" t="str">
        <f t="shared" si="93"/>
        <v>Yes</v>
      </c>
      <c r="M107" s="8" t="str">
        <f t="shared" si="94"/>
        <v>Yes</v>
      </c>
      <c r="N107" s="7" t="s">
        <v>17</v>
      </c>
      <c r="O107" s="5" t="s">
        <v>100</v>
      </c>
    </row>
  </sheetData>
  <conditionalFormatting sqref="A1:A1048576">
    <cfRule type="containsText" dxfId="21" priority="8" operator="containsText" text="narrative">
      <formula>NOT(ISERROR(SEARCH("narrative",A1)))</formula>
    </cfRule>
  </conditionalFormatting>
  <conditionalFormatting sqref="C1:C1048576">
    <cfRule type="duplicateValues" dxfId="20" priority="1"/>
  </conditionalFormatting>
  <conditionalFormatting sqref="K2:M107">
    <cfRule type="cellIs" dxfId="19" priority="2" operator="equal">
      <formula>"Yes"</formula>
    </cfRule>
    <cfRule type="cellIs" dxfId="18" priority="3" operator="equal">
      <formula>"No"</formula>
    </cfRule>
  </conditionalFormatting>
  <conditionalFormatting sqref="K1:O1">
    <cfRule type="cellIs" dxfId="17" priority="11" operator="equal">
      <formula>"Yes"</formula>
    </cfRule>
    <cfRule type="cellIs" dxfId="16" priority="12" operator="equal">
      <formula>"No"</formula>
    </cfRule>
  </conditionalFormatting>
  <conditionalFormatting sqref="N1:N107">
    <cfRule type="containsText" dxfId="15" priority="4" operator="containsText" text="Quarterly">
      <formula>NOT(ISERROR(SEARCH("Quarterly",N1)))</formula>
    </cfRule>
    <cfRule type="containsText" dxfId="14" priority="5" operator="containsText" text="Annual">
      <formula>NOT(ISERROR(SEARCH("Annual",N1)))</formula>
    </cfRule>
  </conditionalFormatting>
  <conditionalFormatting sqref="O1:O61">
    <cfRule type="containsText" dxfId="13" priority="6" operator="containsText" text="Quarterly">
      <formula>NOT(ISERROR(SEARCH("Quarterly",O1)))</formula>
    </cfRule>
    <cfRule type="containsText" dxfId="12" priority="7" operator="containsText" text="Annual">
      <formula>NOT(ISERROR(SEARCH("Annual",O1)))</formula>
    </cfRule>
  </conditionalFormatting>
  <dataValidations count="1">
    <dataValidation type="list" allowBlank="1" showInputMessage="1" showErrorMessage="1" sqref="N2:N107" xr:uid="{A2958F9B-CD0A-4BEC-AE97-5C5652D6815B}">
      <formula1>"Quarterly, Semi-annually,Annually"</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3632-BAE2-4C80-92A4-CB7C34003939}">
  <dimension ref="A1:O66"/>
  <sheetViews>
    <sheetView workbookViewId="0">
      <pane ySplit="1" topLeftCell="A60" activePane="bottomLeft" state="frozen"/>
      <selection pane="bottomLeft" activeCell="A103" sqref="A103"/>
    </sheetView>
  </sheetViews>
  <sheetFormatPr defaultRowHeight="12" x14ac:dyDescent="0.35"/>
  <cols>
    <col min="1" max="1" width="51.453125" style="5" bestFit="1" customWidth="1"/>
    <col min="2" max="2" width="22.81640625" style="5" customWidth="1"/>
    <col min="3" max="3" width="39" style="5" customWidth="1"/>
    <col min="4" max="4" width="36.7265625" style="5" customWidth="1"/>
    <col min="5" max="5" width="30.1796875" style="9" customWidth="1"/>
    <col min="6" max="6" width="25.453125" style="9" customWidth="1"/>
    <col min="7" max="7" width="24.90625" style="5" customWidth="1"/>
    <col min="8" max="8" width="20.36328125" style="5" customWidth="1"/>
    <col min="9" max="9" width="21.1796875" style="5" customWidth="1"/>
    <col min="10" max="10" width="20.1796875" style="5" customWidth="1"/>
    <col min="11" max="16384" width="8.7265625" style="5"/>
  </cols>
  <sheetData>
    <row r="1" spans="1:15" ht="23" x14ac:dyDescent="0.35">
      <c r="A1" s="1" t="s">
        <v>0</v>
      </c>
      <c r="B1" s="1" t="s">
        <v>1</v>
      </c>
      <c r="C1" s="1" t="s">
        <v>2</v>
      </c>
      <c r="D1" s="1" t="s">
        <v>3</v>
      </c>
      <c r="E1" s="2" t="s">
        <v>4</v>
      </c>
      <c r="F1" s="2" t="s">
        <v>5</v>
      </c>
      <c r="G1" s="1" t="s">
        <v>6</v>
      </c>
      <c r="H1" s="1" t="s">
        <v>7</v>
      </c>
      <c r="I1" s="1" t="s">
        <v>8</v>
      </c>
      <c r="J1" s="1" t="s">
        <v>9</v>
      </c>
      <c r="K1" s="3" t="s">
        <v>10</v>
      </c>
      <c r="L1" s="3" t="s">
        <v>11</v>
      </c>
      <c r="M1" s="3" t="s">
        <v>12</v>
      </c>
      <c r="N1" s="4" t="s">
        <v>13</v>
      </c>
      <c r="O1" s="4" t="s">
        <v>27</v>
      </c>
    </row>
    <row r="2" spans="1:15" ht="46" x14ac:dyDescent="0.35">
      <c r="A2" s="6" t="s">
        <v>65</v>
      </c>
      <c r="C2" s="7" t="str">
        <f t="shared" ref="C2" si="0">LEFT(A2,FIND(":",A2)-1)</f>
        <v>HIV O-4a⁽ᴹ⁾ [N,Age] RESULT</v>
      </c>
      <c r="D2" s="7" t="str">
        <f t="shared" ref="D2" si="1">LEFT(A2,FIND(":",A2)-1)</f>
        <v>HIV O-4a⁽ᴹ⁾ [N,Age] RESULT</v>
      </c>
      <c r="E2" s="6" t="str">
        <f t="shared" ref="E2" si="2">RIGHT(A2,LEN(A2)-LEN(C2)-2)</f>
        <v>men reporting the use of a condom the last time they had anal sex with a non regular partner</v>
      </c>
      <c r="F2" s="6" t="str">
        <f t="shared" ref="F2" si="3">RIGHT(A2,LEN(A2)-LEN(C2)-2)</f>
        <v>men reporting the use of a condom the last time they had anal sex with a non regular partner</v>
      </c>
      <c r="G2" s="7" t="s">
        <v>15</v>
      </c>
      <c r="H2" s="7"/>
      <c r="J2" s="7" t="s">
        <v>25</v>
      </c>
      <c r="K2" s="8" t="str">
        <f t="shared" ref="K2" si="4">IF(LEN(A2)&lt;230, "Yes", "No")</f>
        <v>Yes</v>
      </c>
      <c r="L2" s="8" t="str">
        <f t="shared" ref="L2:M2" si="5">IF(LEN(C2)&lt;50, "Yes", "No")</f>
        <v>Yes</v>
      </c>
      <c r="M2" s="8" t="str">
        <f t="shared" si="5"/>
        <v>Yes</v>
      </c>
      <c r="N2" s="7" t="s">
        <v>63</v>
      </c>
      <c r="O2" s="7" t="s">
        <v>28</v>
      </c>
    </row>
    <row r="3" spans="1:15" ht="46" x14ac:dyDescent="0.35">
      <c r="A3" s="6" t="s">
        <v>66</v>
      </c>
      <c r="C3" s="7" t="str">
        <f t="shared" ref="C3:C6" si="6">LEFT(A3,FIND(":",A3)-1)</f>
        <v>HIV O-4a⁽ᴹ⁾ [D,Age] RESULT</v>
      </c>
      <c r="D3" s="7" t="str">
        <f t="shared" ref="D3:D6" si="7">LEFT(A3,FIND(":",A3)-1)</f>
        <v>HIV O-4a⁽ᴹ⁾ [D,Age] RESULT</v>
      </c>
      <c r="E3" s="6" t="str">
        <f t="shared" ref="E3:E6" si="8">RIGHT(A3,LEN(A3)-LEN(C3)-2)</f>
        <v>men reporting the use of a condom the last time they had anal sex with a non regular partner</v>
      </c>
      <c r="F3" s="6" t="str">
        <f t="shared" ref="F3:F6" si="9">RIGHT(A3,LEN(A3)-LEN(C3)-2)</f>
        <v>men reporting the use of a condom the last time they had anal sex with a non regular partner</v>
      </c>
      <c r="G3" s="7" t="s">
        <v>15</v>
      </c>
      <c r="J3" s="7" t="s">
        <v>25</v>
      </c>
      <c r="K3" s="8" t="str">
        <f t="shared" ref="K3:K56" si="10">IF(LEN(A3)&lt;230, "Yes", "No")</f>
        <v>Yes</v>
      </c>
      <c r="L3" s="8" t="str">
        <f t="shared" ref="L3:L56" si="11">IF(LEN(C3)&lt;50, "Yes", "No")</f>
        <v>Yes</v>
      </c>
      <c r="M3" s="8" t="str">
        <f t="shared" ref="M3:M56" si="12">IF(LEN(D3)&lt;50, "Yes", "No")</f>
        <v>Yes</v>
      </c>
      <c r="N3" s="7" t="s">
        <v>63</v>
      </c>
      <c r="O3" s="7" t="s">
        <v>28</v>
      </c>
    </row>
    <row r="4" spans="1:15" ht="46" x14ac:dyDescent="0.35">
      <c r="A4" s="6" t="s">
        <v>67</v>
      </c>
      <c r="C4" s="7" t="str">
        <f t="shared" si="6"/>
        <v>HIV O-4a⁽ᴹ⁾ [N,Age] TARGET</v>
      </c>
      <c r="D4" s="7" t="str">
        <f t="shared" si="7"/>
        <v>HIV O-4a⁽ᴹ⁾ [N,Age] TARGET</v>
      </c>
      <c r="E4" s="6" t="str">
        <f t="shared" si="8"/>
        <v>men reporting the use of a condom the last time they had anal sex with a non regular partner</v>
      </c>
      <c r="F4" s="6" t="str">
        <f t="shared" si="9"/>
        <v>men reporting the use of a condom the last time they had anal sex with a non regular partner</v>
      </c>
      <c r="G4" s="7" t="s">
        <v>15</v>
      </c>
      <c r="K4" s="8" t="str">
        <f t="shared" si="10"/>
        <v>Yes</v>
      </c>
      <c r="L4" s="8" t="str">
        <f t="shared" si="11"/>
        <v>Yes</v>
      </c>
      <c r="M4" s="8" t="str">
        <f t="shared" si="12"/>
        <v>Yes</v>
      </c>
      <c r="N4" s="7" t="s">
        <v>63</v>
      </c>
      <c r="O4" s="7" t="s">
        <v>28</v>
      </c>
    </row>
    <row r="5" spans="1:15" ht="46" x14ac:dyDescent="0.35">
      <c r="A5" s="6" t="s">
        <v>68</v>
      </c>
      <c r="C5" s="7" t="str">
        <f t="shared" si="6"/>
        <v>HIV O-4a⁽ᴹ⁾ [D,Age] TARGET</v>
      </c>
      <c r="D5" s="7" t="str">
        <f t="shared" si="7"/>
        <v>HIV O-4a⁽ᴹ⁾ [D,Age] TARGET</v>
      </c>
      <c r="E5" s="6" t="str">
        <f t="shared" si="8"/>
        <v>men reporting the use of a condom the last time they had anal sex with a non regular partner</v>
      </c>
      <c r="F5" s="6" t="str">
        <f t="shared" si="9"/>
        <v>men reporting the use of a condom the last time they had anal sex with a non regular partner</v>
      </c>
      <c r="G5" s="7" t="s">
        <v>15</v>
      </c>
      <c r="K5" s="8" t="str">
        <f t="shared" si="10"/>
        <v>Yes</v>
      </c>
      <c r="L5" s="8" t="str">
        <f t="shared" si="11"/>
        <v>Yes</v>
      </c>
      <c r="M5" s="8" t="str">
        <f t="shared" si="12"/>
        <v>Yes</v>
      </c>
      <c r="N5" s="7" t="s">
        <v>63</v>
      </c>
      <c r="O5" s="7" t="s">
        <v>28</v>
      </c>
    </row>
    <row r="6" spans="1:15" ht="46" x14ac:dyDescent="0.35">
      <c r="A6" s="6" t="s">
        <v>69</v>
      </c>
      <c r="C6" s="7" t="str">
        <f t="shared" si="6"/>
        <v>HIV O-4a⁽ᴹ⁾NARRATIVE</v>
      </c>
      <c r="D6" s="7" t="str">
        <f t="shared" si="7"/>
        <v>HIV O-4a⁽ᴹ⁾NARRATIVE</v>
      </c>
      <c r="E6" s="6" t="str">
        <f t="shared" si="8"/>
        <v>men reporting the use of a condom the last time they had anal sex with a non regular partner</v>
      </c>
      <c r="F6" s="6" t="str">
        <f t="shared" si="9"/>
        <v>men reporting the use of a condom the last time they had anal sex with a non regular partner</v>
      </c>
      <c r="G6" s="7" t="s">
        <v>15</v>
      </c>
      <c r="H6" s="7" t="s">
        <v>19</v>
      </c>
      <c r="K6" s="8" t="str">
        <f t="shared" si="10"/>
        <v>Yes</v>
      </c>
      <c r="L6" s="8" t="str">
        <f t="shared" si="11"/>
        <v>Yes</v>
      </c>
      <c r="M6" s="8" t="str">
        <f t="shared" si="12"/>
        <v>Yes</v>
      </c>
      <c r="N6" s="7" t="s">
        <v>63</v>
      </c>
      <c r="O6" s="7" t="s">
        <v>28</v>
      </c>
    </row>
    <row r="7" spans="1:15" ht="34.5" x14ac:dyDescent="0.35">
      <c r="A7" s="6" t="s">
        <v>70</v>
      </c>
      <c r="C7" s="7" t="str">
        <f t="shared" ref="C7:C47" si="13">LEFT(A7,FIND(":",A7)-1)</f>
        <v>HIV O-16a [N,Age] RESULT</v>
      </c>
      <c r="D7" s="7" t="str">
        <f t="shared" ref="D7:D47" si="14">LEFT(A7,FIND(":",A7)-1)</f>
        <v>HIV O-16a [N,Age] RESULT</v>
      </c>
      <c r="E7" s="6" t="str">
        <f t="shared" ref="E7:E47" si="15">RIGHT(A7,LEN(A7)-LEN(C7)-2)</f>
        <v>men who have sex with men who avoid health care because of stigma and discrimination</v>
      </c>
      <c r="F7" s="6" t="str">
        <f t="shared" ref="F7:F47" si="16">RIGHT(A7,LEN(A7)-LEN(C7)-2)</f>
        <v>men who have sex with men who avoid health care because of stigma and discrimination</v>
      </c>
      <c r="G7" s="7" t="s">
        <v>15</v>
      </c>
      <c r="J7" s="7" t="s">
        <v>25</v>
      </c>
      <c r="K7" s="8" t="str">
        <f t="shared" si="10"/>
        <v>Yes</v>
      </c>
      <c r="L7" s="8" t="str">
        <f t="shared" si="11"/>
        <v>Yes</v>
      </c>
      <c r="M7" s="8" t="str">
        <f t="shared" si="12"/>
        <v>Yes</v>
      </c>
      <c r="N7" s="7" t="s">
        <v>63</v>
      </c>
      <c r="O7" s="7" t="s">
        <v>28</v>
      </c>
    </row>
    <row r="8" spans="1:15" ht="34.5" x14ac:dyDescent="0.35">
      <c r="A8" s="6" t="s">
        <v>71</v>
      </c>
      <c r="C8" s="7" t="str">
        <f t="shared" si="13"/>
        <v>HIV O-16a [D,Age] RESULT</v>
      </c>
      <c r="D8" s="7" t="str">
        <f t="shared" si="14"/>
        <v>HIV O-16a [D,Age] RESULT</v>
      </c>
      <c r="E8" s="6" t="str">
        <f t="shared" si="15"/>
        <v>men who have sex with men who avoid health care because of stigma and discrimination</v>
      </c>
      <c r="F8" s="6" t="str">
        <f t="shared" si="16"/>
        <v>men who have sex with men who avoid health care because of stigma and discrimination</v>
      </c>
      <c r="G8" s="7" t="s">
        <v>15</v>
      </c>
      <c r="J8" s="7" t="s">
        <v>25</v>
      </c>
      <c r="K8" s="8" t="str">
        <f t="shared" si="10"/>
        <v>Yes</v>
      </c>
      <c r="L8" s="8" t="str">
        <f t="shared" si="11"/>
        <v>Yes</v>
      </c>
      <c r="M8" s="8" t="str">
        <f t="shared" si="12"/>
        <v>Yes</v>
      </c>
      <c r="N8" s="7" t="s">
        <v>63</v>
      </c>
      <c r="O8" s="7" t="s">
        <v>28</v>
      </c>
    </row>
    <row r="9" spans="1:15" ht="34.5" x14ac:dyDescent="0.35">
      <c r="A9" s="6" t="s">
        <v>72</v>
      </c>
      <c r="C9" s="7" t="str">
        <f t="shared" si="13"/>
        <v>HIV O-16a [N,Age] TARGET</v>
      </c>
      <c r="D9" s="7" t="str">
        <f t="shared" si="14"/>
        <v>HIV O-16a [N,Age] TARGET</v>
      </c>
      <c r="E9" s="6" t="str">
        <f t="shared" si="15"/>
        <v>men who have sex with men who avoid health care because of stigma and discrimination</v>
      </c>
      <c r="F9" s="6" t="str">
        <f t="shared" si="16"/>
        <v>men who have sex with men who avoid health care because of stigma and discrimination</v>
      </c>
      <c r="G9" s="7" t="s">
        <v>15</v>
      </c>
      <c r="K9" s="8" t="str">
        <f t="shared" si="10"/>
        <v>Yes</v>
      </c>
      <c r="L9" s="8" t="str">
        <f t="shared" si="11"/>
        <v>Yes</v>
      </c>
      <c r="M9" s="8" t="str">
        <f t="shared" si="12"/>
        <v>Yes</v>
      </c>
      <c r="N9" s="7" t="s">
        <v>63</v>
      </c>
      <c r="O9" s="7" t="s">
        <v>28</v>
      </c>
    </row>
    <row r="10" spans="1:15" ht="34.5" x14ac:dyDescent="0.35">
      <c r="A10" s="6" t="s">
        <v>73</v>
      </c>
      <c r="C10" s="7" t="str">
        <f t="shared" si="13"/>
        <v>HIV O-16a [D,Age] TARGET</v>
      </c>
      <c r="D10" s="7" t="str">
        <f t="shared" si="14"/>
        <v>HIV O-16a [D,Age] TARGET</v>
      </c>
      <c r="E10" s="6" t="str">
        <f t="shared" si="15"/>
        <v>men who have sex with men who avoid health care because of stigma and discrimination</v>
      </c>
      <c r="F10" s="6" t="str">
        <f t="shared" si="16"/>
        <v>men who have sex with men who avoid health care because of stigma and discrimination</v>
      </c>
      <c r="G10" s="7" t="s">
        <v>15</v>
      </c>
      <c r="K10" s="8" t="str">
        <f t="shared" si="10"/>
        <v>Yes</v>
      </c>
      <c r="L10" s="8" t="str">
        <f t="shared" si="11"/>
        <v>Yes</v>
      </c>
      <c r="M10" s="8" t="str">
        <f t="shared" si="12"/>
        <v>Yes</v>
      </c>
      <c r="N10" s="7" t="s">
        <v>63</v>
      </c>
      <c r="O10" s="7" t="s">
        <v>28</v>
      </c>
    </row>
    <row r="11" spans="1:15" ht="34.5" x14ac:dyDescent="0.35">
      <c r="A11" s="6" t="s">
        <v>74</v>
      </c>
      <c r="C11" s="7" t="str">
        <f t="shared" si="13"/>
        <v>HIV O-16a NARRATIVE</v>
      </c>
      <c r="D11" s="7" t="str">
        <f t="shared" si="14"/>
        <v>HIV O-16a NARRATIVE</v>
      </c>
      <c r="E11" s="6" t="str">
        <f t="shared" si="15"/>
        <v>men who have sex with men who avoid health care because of stigma and discrimination</v>
      </c>
      <c r="F11" s="6" t="str">
        <f t="shared" si="16"/>
        <v>men who have sex with men who avoid health care because of stigma and discrimination</v>
      </c>
      <c r="G11" s="7" t="s">
        <v>15</v>
      </c>
      <c r="H11" s="7" t="s">
        <v>19</v>
      </c>
      <c r="K11" s="8" t="str">
        <f t="shared" si="10"/>
        <v>Yes</v>
      </c>
      <c r="L11" s="8" t="str">
        <f t="shared" si="11"/>
        <v>Yes</v>
      </c>
      <c r="M11" s="8" t="str">
        <f t="shared" si="12"/>
        <v>Yes</v>
      </c>
      <c r="N11" s="7" t="s">
        <v>63</v>
      </c>
      <c r="O11" s="7" t="s">
        <v>28</v>
      </c>
    </row>
    <row r="12" spans="1:15" ht="34.5" x14ac:dyDescent="0.35">
      <c r="A12" s="6" t="s">
        <v>75</v>
      </c>
      <c r="C12" s="7" t="str">
        <f t="shared" si="13"/>
        <v>HIV O-5⁽ᴹ⁾ [N,Age,Gender] RESULT</v>
      </c>
      <c r="D12" s="7" t="str">
        <f t="shared" si="14"/>
        <v>HIV O-5⁽ᴹ⁾ [N,Age,Gender] RESULT</v>
      </c>
      <c r="E12" s="6" t="str">
        <f t="shared" si="15"/>
        <v>sex workers reporting the use of a condom with their most recent client</v>
      </c>
      <c r="F12" s="6" t="str">
        <f t="shared" si="16"/>
        <v>sex workers reporting the use of a condom with their most recent client</v>
      </c>
      <c r="G12" s="7" t="s">
        <v>15</v>
      </c>
      <c r="J12" s="5" t="s">
        <v>23</v>
      </c>
      <c r="K12" s="8" t="str">
        <f t="shared" si="10"/>
        <v>Yes</v>
      </c>
      <c r="L12" s="8" t="str">
        <f t="shared" si="11"/>
        <v>Yes</v>
      </c>
      <c r="M12" s="8" t="str">
        <f t="shared" si="12"/>
        <v>Yes</v>
      </c>
      <c r="N12" s="7" t="s">
        <v>63</v>
      </c>
      <c r="O12" s="7" t="s">
        <v>28</v>
      </c>
    </row>
    <row r="13" spans="1:15" ht="34.5" x14ac:dyDescent="0.35">
      <c r="A13" s="6" t="s">
        <v>76</v>
      </c>
      <c r="C13" s="7" t="str">
        <f t="shared" si="13"/>
        <v>HIV O-5⁽ᴹ⁾ [D,Age,Gender] RESULT</v>
      </c>
      <c r="D13" s="7" t="str">
        <f t="shared" si="14"/>
        <v>HIV O-5⁽ᴹ⁾ [D,Age,Gender] RESULT</v>
      </c>
      <c r="E13" s="6" t="str">
        <f t="shared" si="15"/>
        <v>sex workers reporting the use of a condom with their most recent client</v>
      </c>
      <c r="F13" s="6" t="str">
        <f t="shared" si="16"/>
        <v>sex workers reporting the use of a condom with their most recent client</v>
      </c>
      <c r="G13" s="7" t="s">
        <v>15</v>
      </c>
      <c r="J13" s="5" t="s">
        <v>23</v>
      </c>
      <c r="K13" s="8" t="str">
        <f t="shared" si="10"/>
        <v>Yes</v>
      </c>
      <c r="L13" s="8" t="str">
        <f t="shared" si="11"/>
        <v>Yes</v>
      </c>
      <c r="M13" s="8" t="str">
        <f t="shared" si="12"/>
        <v>Yes</v>
      </c>
      <c r="N13" s="7" t="s">
        <v>63</v>
      </c>
      <c r="O13" s="7" t="s">
        <v>28</v>
      </c>
    </row>
    <row r="14" spans="1:15" ht="34.5" x14ac:dyDescent="0.35">
      <c r="A14" s="6" t="s">
        <v>77</v>
      </c>
      <c r="C14" s="7" t="str">
        <f t="shared" si="13"/>
        <v>HIV O-5⁽ᴹ⁾ [N,Age,Gender] TARGET</v>
      </c>
      <c r="D14" s="7" t="str">
        <f t="shared" si="14"/>
        <v>HIV O-5⁽ᴹ⁾ [N,Age,Gender] TARGET</v>
      </c>
      <c r="E14" s="6" t="str">
        <f t="shared" si="15"/>
        <v>sex workers reporting the use of a condom with their most recent client</v>
      </c>
      <c r="F14" s="6" t="str">
        <f t="shared" si="16"/>
        <v>sex workers reporting the use of a condom with their most recent client</v>
      </c>
      <c r="G14" s="7" t="s">
        <v>15</v>
      </c>
      <c r="K14" s="8" t="str">
        <f t="shared" si="10"/>
        <v>Yes</v>
      </c>
      <c r="L14" s="8" t="str">
        <f t="shared" si="11"/>
        <v>Yes</v>
      </c>
      <c r="M14" s="8" t="str">
        <f t="shared" si="12"/>
        <v>Yes</v>
      </c>
      <c r="N14" s="7" t="s">
        <v>63</v>
      </c>
      <c r="O14" s="7" t="s">
        <v>28</v>
      </c>
    </row>
    <row r="15" spans="1:15" ht="34.5" x14ac:dyDescent="0.35">
      <c r="A15" s="6" t="s">
        <v>78</v>
      </c>
      <c r="C15" s="7" t="str">
        <f t="shared" si="13"/>
        <v>HIV O-5⁽ᴹ⁾ [D,Age,Gender] TARGET</v>
      </c>
      <c r="D15" s="7" t="str">
        <f t="shared" si="14"/>
        <v>HIV O-5⁽ᴹ⁾ [D,Age,Gender] TARGET</v>
      </c>
      <c r="E15" s="6" t="str">
        <f t="shared" si="15"/>
        <v>sex workers reporting the use of a condom with their most recent client</v>
      </c>
      <c r="F15" s="6" t="str">
        <f t="shared" si="16"/>
        <v>sex workers reporting the use of a condom with their most recent client</v>
      </c>
      <c r="G15" s="7" t="s">
        <v>15</v>
      </c>
      <c r="K15" s="8" t="str">
        <f t="shared" si="10"/>
        <v>Yes</v>
      </c>
      <c r="L15" s="8" t="str">
        <f t="shared" si="11"/>
        <v>Yes</v>
      </c>
      <c r="M15" s="8" t="str">
        <f t="shared" si="12"/>
        <v>Yes</v>
      </c>
      <c r="N15" s="7" t="s">
        <v>63</v>
      </c>
      <c r="O15" s="7" t="s">
        <v>28</v>
      </c>
    </row>
    <row r="16" spans="1:15" ht="34.5" x14ac:dyDescent="0.35">
      <c r="A16" s="6" t="s">
        <v>79</v>
      </c>
      <c r="C16" s="7" t="str">
        <f t="shared" si="13"/>
        <v>HIV O-5⁽ᴹ⁾ NARRATIVE</v>
      </c>
      <c r="D16" s="7" t="str">
        <f t="shared" si="14"/>
        <v>HIV O-5⁽ᴹ⁾ NARRATIVE</v>
      </c>
      <c r="E16" s="6" t="str">
        <f t="shared" si="15"/>
        <v>sex workers reporting the use of a condom with their most recent client</v>
      </c>
      <c r="F16" s="6" t="str">
        <f t="shared" si="16"/>
        <v>sex workers reporting the use of a condom with their most recent client</v>
      </c>
      <c r="G16" s="7" t="s">
        <v>15</v>
      </c>
      <c r="H16" s="7" t="s">
        <v>19</v>
      </c>
      <c r="K16" s="8" t="str">
        <f t="shared" si="10"/>
        <v>Yes</v>
      </c>
      <c r="L16" s="8" t="str">
        <f t="shared" si="11"/>
        <v>Yes</v>
      </c>
      <c r="M16" s="8" t="str">
        <f t="shared" si="12"/>
        <v>Yes</v>
      </c>
      <c r="N16" s="7" t="s">
        <v>63</v>
      </c>
      <c r="O16" s="7" t="s">
        <v>28</v>
      </c>
    </row>
    <row r="17" spans="1:15" ht="34.5" x14ac:dyDescent="0.35">
      <c r="A17" s="6" t="s">
        <v>80</v>
      </c>
      <c r="C17" s="7" t="str">
        <f t="shared" si="13"/>
        <v>HIV O-16c [N,Age,Gender] RESULT</v>
      </c>
      <c r="D17" s="7" t="str">
        <f t="shared" si="14"/>
        <v>HIV O-16c [N,Age,Gender] RESULT</v>
      </c>
      <c r="E17" s="6" t="str">
        <f t="shared" si="15"/>
        <v>sex workers who avoid health care because of stigma and discrimination</v>
      </c>
      <c r="F17" s="6" t="str">
        <f t="shared" si="16"/>
        <v>sex workers who avoid health care because of stigma and discrimination</v>
      </c>
      <c r="G17" s="7" t="s">
        <v>15</v>
      </c>
      <c r="J17" s="5" t="s">
        <v>23</v>
      </c>
      <c r="K17" s="8" t="str">
        <f t="shared" si="10"/>
        <v>Yes</v>
      </c>
      <c r="L17" s="8" t="str">
        <f t="shared" si="11"/>
        <v>Yes</v>
      </c>
      <c r="M17" s="8" t="str">
        <f t="shared" si="12"/>
        <v>Yes</v>
      </c>
      <c r="N17" s="7" t="s">
        <v>63</v>
      </c>
      <c r="O17" s="7" t="s">
        <v>28</v>
      </c>
    </row>
    <row r="18" spans="1:15" ht="34.5" x14ac:dyDescent="0.35">
      <c r="A18" s="6" t="s">
        <v>81</v>
      </c>
      <c r="C18" s="7" t="str">
        <f t="shared" si="13"/>
        <v>HIV O-16c [D,Age,Gender] RESULT</v>
      </c>
      <c r="D18" s="7" t="str">
        <f t="shared" si="14"/>
        <v>HIV O-16c [D,Age,Gender] RESULT</v>
      </c>
      <c r="E18" s="6" t="str">
        <f t="shared" si="15"/>
        <v>sex workers who avoid health care because of stigma and discrimination</v>
      </c>
      <c r="F18" s="6" t="str">
        <f t="shared" si="16"/>
        <v>sex workers who avoid health care because of stigma and discrimination</v>
      </c>
      <c r="G18" s="7" t="s">
        <v>15</v>
      </c>
      <c r="J18" s="5" t="s">
        <v>23</v>
      </c>
      <c r="K18" s="8" t="str">
        <f t="shared" si="10"/>
        <v>Yes</v>
      </c>
      <c r="L18" s="8" t="str">
        <f t="shared" si="11"/>
        <v>Yes</v>
      </c>
      <c r="M18" s="8" t="str">
        <f t="shared" si="12"/>
        <v>Yes</v>
      </c>
      <c r="N18" s="7" t="s">
        <v>63</v>
      </c>
      <c r="O18" s="7" t="s">
        <v>28</v>
      </c>
    </row>
    <row r="19" spans="1:15" ht="34.5" x14ac:dyDescent="0.35">
      <c r="A19" s="6" t="s">
        <v>82</v>
      </c>
      <c r="C19" s="7" t="str">
        <f t="shared" si="13"/>
        <v>HIV O-16c [N,Age,Gender] TARGET</v>
      </c>
      <c r="D19" s="7" t="str">
        <f t="shared" si="14"/>
        <v>HIV O-16c [N,Age,Gender] TARGET</v>
      </c>
      <c r="E19" s="6" t="str">
        <f t="shared" si="15"/>
        <v>sex workers who avoid health care because of stigma and discrimination</v>
      </c>
      <c r="F19" s="6" t="str">
        <f t="shared" si="16"/>
        <v>sex workers who avoid health care because of stigma and discrimination</v>
      </c>
      <c r="G19" s="7" t="s">
        <v>15</v>
      </c>
      <c r="K19" s="8" t="str">
        <f t="shared" si="10"/>
        <v>Yes</v>
      </c>
      <c r="L19" s="8" t="str">
        <f t="shared" si="11"/>
        <v>Yes</v>
      </c>
      <c r="M19" s="8" t="str">
        <f t="shared" si="12"/>
        <v>Yes</v>
      </c>
      <c r="N19" s="7" t="s">
        <v>63</v>
      </c>
      <c r="O19" s="7" t="s">
        <v>28</v>
      </c>
    </row>
    <row r="20" spans="1:15" ht="34.5" x14ac:dyDescent="0.35">
      <c r="A20" s="6" t="s">
        <v>83</v>
      </c>
      <c r="C20" s="7" t="str">
        <f t="shared" si="13"/>
        <v>HIV O-16c [D,Age,Gender] TARGET</v>
      </c>
      <c r="D20" s="7" t="str">
        <f t="shared" si="14"/>
        <v>HIV O-16c [D,Age,Gender] TARGET</v>
      </c>
      <c r="E20" s="6" t="str">
        <f t="shared" si="15"/>
        <v>sex workers who avoid health care because of stigma and discrimination</v>
      </c>
      <c r="F20" s="6" t="str">
        <f t="shared" si="16"/>
        <v>sex workers who avoid health care because of stigma and discrimination</v>
      </c>
      <c r="G20" s="7" t="s">
        <v>15</v>
      </c>
      <c r="K20" s="8" t="str">
        <f t="shared" si="10"/>
        <v>Yes</v>
      </c>
      <c r="L20" s="8" t="str">
        <f t="shared" si="11"/>
        <v>Yes</v>
      </c>
      <c r="M20" s="8" t="str">
        <f t="shared" si="12"/>
        <v>Yes</v>
      </c>
      <c r="N20" s="7" t="s">
        <v>63</v>
      </c>
      <c r="O20" s="7" t="s">
        <v>28</v>
      </c>
    </row>
    <row r="21" spans="1:15" ht="34.5" x14ac:dyDescent="0.35">
      <c r="A21" s="6" t="s">
        <v>84</v>
      </c>
      <c r="C21" s="7" t="str">
        <f t="shared" si="13"/>
        <v>HIV O-16c NARRATIVE</v>
      </c>
      <c r="D21" s="7" t="str">
        <f t="shared" si="14"/>
        <v>HIV O-16c NARRATIVE</v>
      </c>
      <c r="E21" s="6" t="str">
        <f t="shared" si="15"/>
        <v>sex workers who avoid health care because of stigma and discrimination</v>
      </c>
      <c r="F21" s="6" t="str">
        <f t="shared" si="16"/>
        <v>sex workers who avoid health care because of stigma and discrimination</v>
      </c>
      <c r="G21" s="7" t="s">
        <v>15</v>
      </c>
      <c r="H21" s="7" t="s">
        <v>19</v>
      </c>
      <c r="K21" s="8" t="str">
        <f t="shared" si="10"/>
        <v>Yes</v>
      </c>
      <c r="L21" s="8" t="str">
        <f t="shared" si="11"/>
        <v>Yes</v>
      </c>
      <c r="M21" s="8" t="str">
        <f t="shared" si="12"/>
        <v>Yes</v>
      </c>
      <c r="N21" s="7" t="s">
        <v>63</v>
      </c>
      <c r="O21" s="7" t="s">
        <v>28</v>
      </c>
    </row>
    <row r="22" spans="1:15" ht="46" x14ac:dyDescent="0.35">
      <c r="A22" s="6" t="s">
        <v>85</v>
      </c>
      <c r="C22" s="7" t="str">
        <f t="shared" si="13"/>
        <v>HIV O-6⁽ᴹ⁾ [N,Age,Gender] RESULT</v>
      </c>
      <c r="D22" s="7" t="str">
        <f t="shared" si="14"/>
        <v>HIV O-6⁽ᴹ⁾ [N,Age,Gender] RESULT</v>
      </c>
      <c r="E22" s="6" t="str">
        <f t="shared" si="15"/>
        <v>people who inject drugs reporting the use of sterile injecting equipment the last time they injected</v>
      </c>
      <c r="F22" s="6" t="str">
        <f t="shared" si="16"/>
        <v>people who inject drugs reporting the use of sterile injecting equipment the last time they injected</v>
      </c>
      <c r="G22" s="7" t="s">
        <v>15</v>
      </c>
      <c r="J22" s="5" t="s">
        <v>23</v>
      </c>
      <c r="K22" s="8" t="str">
        <f t="shared" si="10"/>
        <v>Yes</v>
      </c>
      <c r="L22" s="8" t="str">
        <f t="shared" si="11"/>
        <v>Yes</v>
      </c>
      <c r="M22" s="8" t="str">
        <f t="shared" si="12"/>
        <v>Yes</v>
      </c>
      <c r="N22" s="7" t="s">
        <v>63</v>
      </c>
      <c r="O22" s="7" t="s">
        <v>28</v>
      </c>
    </row>
    <row r="23" spans="1:15" ht="46" x14ac:dyDescent="0.35">
      <c r="A23" s="6" t="s">
        <v>86</v>
      </c>
      <c r="C23" s="7" t="str">
        <f t="shared" si="13"/>
        <v>HIV O-6⁽ᴹ⁾ [D,Age,Gender] RESULT</v>
      </c>
      <c r="D23" s="7" t="str">
        <f t="shared" si="14"/>
        <v>HIV O-6⁽ᴹ⁾ [D,Age,Gender] RESULT</v>
      </c>
      <c r="E23" s="6" t="str">
        <f t="shared" si="15"/>
        <v>people who inject drugs reporting the use of sterile injecting equipment the last time they injected</v>
      </c>
      <c r="F23" s="6" t="str">
        <f t="shared" si="16"/>
        <v>people who inject drugs reporting the use of sterile injecting equipment the last time they injected</v>
      </c>
      <c r="G23" s="7" t="s">
        <v>15</v>
      </c>
      <c r="J23" s="5" t="s">
        <v>23</v>
      </c>
      <c r="K23" s="8" t="str">
        <f t="shared" si="10"/>
        <v>Yes</v>
      </c>
      <c r="L23" s="8" t="str">
        <f t="shared" si="11"/>
        <v>Yes</v>
      </c>
      <c r="M23" s="8" t="str">
        <f t="shared" si="12"/>
        <v>Yes</v>
      </c>
      <c r="N23" s="7" t="s">
        <v>63</v>
      </c>
      <c r="O23" s="7" t="s">
        <v>28</v>
      </c>
    </row>
    <row r="24" spans="1:15" ht="46" x14ac:dyDescent="0.35">
      <c r="A24" s="6" t="s">
        <v>87</v>
      </c>
      <c r="C24" s="7" t="str">
        <f t="shared" si="13"/>
        <v>HIV O-6⁽ᴹ⁾ [N,Age,Gender] TARGET</v>
      </c>
      <c r="D24" s="7" t="str">
        <f t="shared" si="14"/>
        <v>HIV O-6⁽ᴹ⁾ [N,Age,Gender] TARGET</v>
      </c>
      <c r="E24" s="6" t="str">
        <f t="shared" si="15"/>
        <v>people who inject drugs reporting the use of sterile injecting equipment the last time they injected</v>
      </c>
      <c r="F24" s="6" t="str">
        <f t="shared" si="16"/>
        <v>people who inject drugs reporting the use of sterile injecting equipment the last time they injected</v>
      </c>
      <c r="G24" s="7" t="s">
        <v>15</v>
      </c>
      <c r="K24" s="8" t="str">
        <f t="shared" si="10"/>
        <v>Yes</v>
      </c>
      <c r="L24" s="8" t="str">
        <f t="shared" si="11"/>
        <v>Yes</v>
      </c>
      <c r="M24" s="8" t="str">
        <f t="shared" si="12"/>
        <v>Yes</v>
      </c>
      <c r="N24" s="7" t="s">
        <v>63</v>
      </c>
      <c r="O24" s="7" t="s">
        <v>28</v>
      </c>
    </row>
    <row r="25" spans="1:15" ht="46" x14ac:dyDescent="0.35">
      <c r="A25" s="6" t="s">
        <v>88</v>
      </c>
      <c r="C25" s="7" t="str">
        <f t="shared" si="13"/>
        <v>HIV O-6⁽ᴹ⁾ [D,Age,Gender] TARGET</v>
      </c>
      <c r="D25" s="7" t="str">
        <f t="shared" si="14"/>
        <v>HIV O-6⁽ᴹ⁾ [D,Age,Gender] TARGET</v>
      </c>
      <c r="E25" s="6" t="str">
        <f t="shared" si="15"/>
        <v>people who inject drugs reporting the use of sterile injecting equipment the last time they injected</v>
      </c>
      <c r="F25" s="6" t="str">
        <f t="shared" si="16"/>
        <v>people who inject drugs reporting the use of sterile injecting equipment the last time they injected</v>
      </c>
      <c r="G25" s="7" t="s">
        <v>15</v>
      </c>
      <c r="K25" s="8" t="str">
        <f t="shared" si="10"/>
        <v>Yes</v>
      </c>
      <c r="L25" s="8" t="str">
        <f t="shared" si="11"/>
        <v>Yes</v>
      </c>
      <c r="M25" s="8" t="str">
        <f t="shared" si="12"/>
        <v>Yes</v>
      </c>
      <c r="N25" s="7" t="s">
        <v>63</v>
      </c>
      <c r="O25" s="7" t="s">
        <v>28</v>
      </c>
    </row>
    <row r="26" spans="1:15" ht="46" x14ac:dyDescent="0.35">
      <c r="A26" s="6" t="s">
        <v>89</v>
      </c>
      <c r="C26" s="7" t="str">
        <f t="shared" si="13"/>
        <v>HIV O-6⁽ᴹ⁾ NARRATIVE</v>
      </c>
      <c r="D26" s="7" t="str">
        <f t="shared" si="14"/>
        <v>HIV O-6⁽ᴹ⁾ NARRATIVE</v>
      </c>
      <c r="E26" s="6" t="str">
        <f t="shared" si="15"/>
        <v>people who inject drugs reporting the use of sterile injecting equipment the last time they injected</v>
      </c>
      <c r="F26" s="6" t="str">
        <f t="shared" si="16"/>
        <v>people who inject drugs reporting the use of sterile injecting equipment the last time they injected</v>
      </c>
      <c r="G26" s="7" t="s">
        <v>15</v>
      </c>
      <c r="H26" s="7" t="s">
        <v>19</v>
      </c>
      <c r="K26" s="8" t="str">
        <f t="shared" si="10"/>
        <v>Yes</v>
      </c>
      <c r="L26" s="8" t="str">
        <f t="shared" si="11"/>
        <v>Yes</v>
      </c>
      <c r="M26" s="8" t="str">
        <f t="shared" si="12"/>
        <v>Yes</v>
      </c>
      <c r="N26" s="7" t="s">
        <v>63</v>
      </c>
      <c r="O26" s="7" t="s">
        <v>28</v>
      </c>
    </row>
    <row r="27" spans="1:15" ht="34.5" x14ac:dyDescent="0.35">
      <c r="A27" s="6" t="s">
        <v>102</v>
      </c>
      <c r="C27" s="7" t="str">
        <f t="shared" si="13"/>
        <v>HIV O-17 [N,Age,Gender] RESULT</v>
      </c>
      <c r="D27" s="7" t="str">
        <f t="shared" si="14"/>
        <v>HIV O-17 [N,Age,Gender] RESULT</v>
      </c>
      <c r="E27" s="6" t="str">
        <f t="shared" si="15"/>
        <v>LHIV reporting their rights were violated who sought legal redress</v>
      </c>
      <c r="F27" s="6" t="str">
        <f t="shared" si="16"/>
        <v>LHIV reporting their rights were violated who sought legal redress</v>
      </c>
      <c r="G27" s="7" t="s">
        <v>15</v>
      </c>
      <c r="J27" s="5" t="s">
        <v>23</v>
      </c>
      <c r="K27" s="8" t="str">
        <f t="shared" si="10"/>
        <v>Yes</v>
      </c>
      <c r="L27" s="8" t="str">
        <f t="shared" si="11"/>
        <v>Yes</v>
      </c>
      <c r="M27" s="8" t="str">
        <f t="shared" si="12"/>
        <v>Yes</v>
      </c>
      <c r="N27" s="7" t="s">
        <v>63</v>
      </c>
      <c r="O27" s="7" t="s">
        <v>28</v>
      </c>
    </row>
    <row r="28" spans="1:15" ht="34.5" x14ac:dyDescent="0.35">
      <c r="A28" s="6" t="s">
        <v>103</v>
      </c>
      <c r="C28" s="7" t="str">
        <f t="shared" si="13"/>
        <v>HIV O-17 [D,Age,Gender] RESULT</v>
      </c>
      <c r="D28" s="7" t="str">
        <f t="shared" si="14"/>
        <v>HIV O-17 [D,Age,Gender] RESULT</v>
      </c>
      <c r="E28" s="6" t="str">
        <f t="shared" si="15"/>
        <v>LHIV reporting their rights were violated who sought legal redress</v>
      </c>
      <c r="F28" s="6" t="str">
        <f t="shared" si="16"/>
        <v>LHIV reporting their rights were violated who sought legal redress</v>
      </c>
      <c r="G28" s="7" t="s">
        <v>15</v>
      </c>
      <c r="J28" s="5" t="s">
        <v>23</v>
      </c>
      <c r="K28" s="8" t="str">
        <f t="shared" si="10"/>
        <v>Yes</v>
      </c>
      <c r="L28" s="8" t="str">
        <f t="shared" si="11"/>
        <v>Yes</v>
      </c>
      <c r="M28" s="8" t="str">
        <f t="shared" si="12"/>
        <v>Yes</v>
      </c>
      <c r="N28" s="7" t="s">
        <v>63</v>
      </c>
      <c r="O28" s="7" t="s">
        <v>28</v>
      </c>
    </row>
    <row r="29" spans="1:15" ht="34.5" x14ac:dyDescent="0.35">
      <c r="A29" s="6" t="s">
        <v>104</v>
      </c>
      <c r="C29" s="7" t="str">
        <f t="shared" si="13"/>
        <v>HIV O-17 [N,Age,Gender] TARGET</v>
      </c>
      <c r="D29" s="7" t="str">
        <f t="shared" si="14"/>
        <v>HIV O-17 [N,Age,Gender] TARGET</v>
      </c>
      <c r="E29" s="6" t="str">
        <f t="shared" si="15"/>
        <v>LHIV reporting their rights were violated who sought legal redress</v>
      </c>
      <c r="F29" s="6" t="str">
        <f t="shared" si="16"/>
        <v>LHIV reporting their rights were violated who sought legal redress</v>
      </c>
      <c r="G29" s="7" t="s">
        <v>15</v>
      </c>
      <c r="K29" s="8" t="str">
        <f t="shared" si="10"/>
        <v>Yes</v>
      </c>
      <c r="L29" s="8" t="str">
        <f t="shared" si="11"/>
        <v>Yes</v>
      </c>
      <c r="M29" s="8" t="str">
        <f t="shared" si="12"/>
        <v>Yes</v>
      </c>
      <c r="N29" s="7" t="s">
        <v>63</v>
      </c>
      <c r="O29" s="7" t="s">
        <v>28</v>
      </c>
    </row>
    <row r="30" spans="1:15" ht="34.5" x14ac:dyDescent="0.35">
      <c r="A30" s="6" t="s">
        <v>105</v>
      </c>
      <c r="C30" s="7" t="str">
        <f t="shared" si="13"/>
        <v>HIV O-17 [D,Age,Gender] TARGET</v>
      </c>
      <c r="D30" s="7" t="str">
        <f t="shared" si="14"/>
        <v>HIV O-17 [D,Age,Gender] TARGET</v>
      </c>
      <c r="E30" s="6" t="str">
        <f t="shared" si="15"/>
        <v>LHIV reporting their rights were violated who sought legal redress</v>
      </c>
      <c r="F30" s="6" t="str">
        <f t="shared" si="16"/>
        <v>LHIV reporting their rights were violated who sought legal redress</v>
      </c>
      <c r="G30" s="7" t="s">
        <v>15</v>
      </c>
      <c r="K30" s="8" t="str">
        <f t="shared" si="10"/>
        <v>Yes</v>
      </c>
      <c r="L30" s="8" t="str">
        <f t="shared" si="11"/>
        <v>Yes</v>
      </c>
      <c r="M30" s="8" t="str">
        <f t="shared" si="12"/>
        <v>Yes</v>
      </c>
      <c r="N30" s="7" t="s">
        <v>63</v>
      </c>
      <c r="O30" s="7" t="s">
        <v>28</v>
      </c>
    </row>
    <row r="31" spans="1:15" ht="34.5" x14ac:dyDescent="0.35">
      <c r="A31" s="6" t="s">
        <v>106</v>
      </c>
      <c r="C31" s="7" t="str">
        <f t="shared" si="13"/>
        <v>HIV O-17 NARRATIVE</v>
      </c>
      <c r="D31" s="7" t="str">
        <f t="shared" si="14"/>
        <v>HIV O-17 NARRATIVE</v>
      </c>
      <c r="E31" s="6" t="str">
        <f t="shared" si="15"/>
        <v>LHIV reporting their rights were violated who sought legal redress</v>
      </c>
      <c r="F31" s="6" t="str">
        <f t="shared" si="16"/>
        <v>LHIV reporting their rights were violated who sought legal redress</v>
      </c>
      <c r="G31" s="7" t="s">
        <v>15</v>
      </c>
      <c r="H31" s="7" t="s">
        <v>19</v>
      </c>
      <c r="K31" s="8" t="str">
        <f t="shared" si="10"/>
        <v>Yes</v>
      </c>
      <c r="L31" s="8" t="str">
        <f t="shared" si="11"/>
        <v>Yes</v>
      </c>
      <c r="M31" s="8" t="str">
        <f t="shared" si="12"/>
        <v>Yes</v>
      </c>
      <c r="N31" s="7" t="s">
        <v>63</v>
      </c>
      <c r="O31" s="7" t="s">
        <v>28</v>
      </c>
    </row>
    <row r="32" spans="1:15" ht="23" x14ac:dyDescent="0.35">
      <c r="A32" s="6" t="s">
        <v>90</v>
      </c>
      <c r="C32" s="7" t="str">
        <f t="shared" si="13"/>
        <v>HIV O-20 [N] RESULT</v>
      </c>
      <c r="D32" s="7" t="str">
        <f t="shared" si="14"/>
        <v>HIV O-20 [N] RESULT</v>
      </c>
      <c r="E32" s="6" t="str">
        <f t="shared" si="15"/>
        <v>females aged 15-24 who dropped out of school in the last year</v>
      </c>
      <c r="F32" s="6" t="str">
        <f t="shared" si="16"/>
        <v>females aged 15-24 who dropped out of school in the last year</v>
      </c>
      <c r="G32" s="7" t="s">
        <v>15</v>
      </c>
      <c r="K32" s="8" t="str">
        <f t="shared" si="10"/>
        <v>Yes</v>
      </c>
      <c r="L32" s="8" t="str">
        <f t="shared" si="11"/>
        <v>Yes</v>
      </c>
      <c r="M32" s="8" t="str">
        <f t="shared" si="12"/>
        <v>Yes</v>
      </c>
      <c r="N32" s="7" t="s">
        <v>63</v>
      </c>
      <c r="O32" s="7" t="s">
        <v>28</v>
      </c>
    </row>
    <row r="33" spans="1:15" ht="23" x14ac:dyDescent="0.35">
      <c r="A33" s="6" t="s">
        <v>91</v>
      </c>
      <c r="C33" s="7" t="str">
        <f t="shared" si="13"/>
        <v>HIV O-20 [D] RESULT</v>
      </c>
      <c r="D33" s="7" t="str">
        <f t="shared" si="14"/>
        <v>HIV O-20 [D] RESULT</v>
      </c>
      <c r="E33" s="6" t="str">
        <f t="shared" si="15"/>
        <v>females aged 15-24 who dropped out of school in the last year</v>
      </c>
      <c r="F33" s="6" t="str">
        <f t="shared" si="16"/>
        <v>females aged 15-24 who dropped out of school in the last year</v>
      </c>
      <c r="G33" s="7" t="s">
        <v>15</v>
      </c>
      <c r="K33" s="8" t="str">
        <f t="shared" si="10"/>
        <v>Yes</v>
      </c>
      <c r="L33" s="8" t="str">
        <f t="shared" si="11"/>
        <v>Yes</v>
      </c>
      <c r="M33" s="8" t="str">
        <f t="shared" si="12"/>
        <v>Yes</v>
      </c>
      <c r="N33" s="7" t="s">
        <v>63</v>
      </c>
      <c r="O33" s="7" t="s">
        <v>28</v>
      </c>
    </row>
    <row r="34" spans="1:15" ht="23" x14ac:dyDescent="0.35">
      <c r="A34" s="6" t="s">
        <v>92</v>
      </c>
      <c r="C34" s="7" t="str">
        <f t="shared" si="13"/>
        <v>HIV O-20 [N] TARGET</v>
      </c>
      <c r="D34" s="7" t="str">
        <f t="shared" si="14"/>
        <v>HIV O-20 [N] TARGET</v>
      </c>
      <c r="E34" s="6" t="str">
        <f t="shared" si="15"/>
        <v>females aged 15-24 who dropped out of school in the last year</v>
      </c>
      <c r="F34" s="6" t="str">
        <f t="shared" si="16"/>
        <v>females aged 15-24 who dropped out of school in the last year</v>
      </c>
      <c r="G34" s="7" t="s">
        <v>15</v>
      </c>
      <c r="K34" s="8" t="str">
        <f t="shared" si="10"/>
        <v>Yes</v>
      </c>
      <c r="L34" s="8" t="str">
        <f t="shared" si="11"/>
        <v>Yes</v>
      </c>
      <c r="M34" s="8" t="str">
        <f t="shared" si="12"/>
        <v>Yes</v>
      </c>
      <c r="N34" s="7" t="s">
        <v>63</v>
      </c>
      <c r="O34" s="7" t="s">
        <v>28</v>
      </c>
    </row>
    <row r="35" spans="1:15" ht="23" x14ac:dyDescent="0.35">
      <c r="A35" s="6" t="s">
        <v>93</v>
      </c>
      <c r="C35" s="7" t="str">
        <f t="shared" si="13"/>
        <v>HIV O-20 [D] TARGET</v>
      </c>
      <c r="D35" s="7" t="str">
        <f t="shared" si="14"/>
        <v>HIV O-20 [D] TARGET</v>
      </c>
      <c r="E35" s="6" t="str">
        <f t="shared" si="15"/>
        <v>females aged 15-24 who dropped out of school in the last year</v>
      </c>
      <c r="F35" s="6" t="str">
        <f t="shared" si="16"/>
        <v>females aged 15-24 who dropped out of school in the last year</v>
      </c>
      <c r="G35" s="7" t="s">
        <v>15</v>
      </c>
      <c r="K35" s="8" t="str">
        <f t="shared" si="10"/>
        <v>Yes</v>
      </c>
      <c r="L35" s="8" t="str">
        <f t="shared" si="11"/>
        <v>Yes</v>
      </c>
      <c r="M35" s="8" t="str">
        <f t="shared" si="12"/>
        <v>Yes</v>
      </c>
      <c r="N35" s="7" t="s">
        <v>63</v>
      </c>
      <c r="O35" s="7" t="s">
        <v>28</v>
      </c>
    </row>
    <row r="36" spans="1:15" ht="23" x14ac:dyDescent="0.35">
      <c r="A36" s="6" t="s">
        <v>94</v>
      </c>
      <c r="C36" s="7" t="str">
        <f t="shared" si="13"/>
        <v>HIV O-20 NARRATIVE</v>
      </c>
      <c r="D36" s="7" t="str">
        <f t="shared" si="14"/>
        <v>HIV O-20 NARRATIVE</v>
      </c>
      <c r="E36" s="6" t="str">
        <f t="shared" si="15"/>
        <v>females aged 15-24 who dropped out of school in the last year</v>
      </c>
      <c r="F36" s="6" t="str">
        <f t="shared" si="16"/>
        <v>females aged 15-24 who dropped out of school in the last year</v>
      </c>
      <c r="G36" s="7" t="s">
        <v>15</v>
      </c>
      <c r="H36" s="7" t="s">
        <v>19</v>
      </c>
      <c r="K36" s="8" t="str">
        <f t="shared" si="10"/>
        <v>Yes</v>
      </c>
      <c r="L36" s="8" t="str">
        <f t="shared" si="11"/>
        <v>Yes</v>
      </c>
      <c r="M36" s="8" t="str">
        <f t="shared" si="12"/>
        <v>Yes</v>
      </c>
      <c r="N36" s="7" t="s">
        <v>63</v>
      </c>
      <c r="O36" s="7" t="s">
        <v>28</v>
      </c>
    </row>
    <row r="37" spans="1:15" ht="57.5" x14ac:dyDescent="0.35">
      <c r="A37" s="6" t="s">
        <v>95</v>
      </c>
      <c r="C37" s="7" t="str">
        <f t="shared" si="13"/>
        <v>HIV O-13 [N,Age] RESULT</v>
      </c>
      <c r="D37" s="7" t="str">
        <f t="shared" si="14"/>
        <v>HIV O-13 [N,Age] RESULT</v>
      </c>
      <c r="E37" s="6" t="str">
        <f t="shared" si="15"/>
        <v>ever-married or partnered women aged 15-49 who experienced physical or sexual violence from a male intimate partner in the past 12 months</v>
      </c>
      <c r="F37" s="6" t="str">
        <f t="shared" si="16"/>
        <v>ever-married or partnered women aged 15-49 who experienced physical or sexual violence from a male intimate partner in the past 12 months</v>
      </c>
      <c r="G37" s="7" t="s">
        <v>15</v>
      </c>
      <c r="J37" s="5" t="s">
        <v>24</v>
      </c>
      <c r="K37" s="8" t="str">
        <f t="shared" si="10"/>
        <v>Yes</v>
      </c>
      <c r="L37" s="8" t="str">
        <f t="shared" si="11"/>
        <v>Yes</v>
      </c>
      <c r="M37" s="8" t="str">
        <f t="shared" si="12"/>
        <v>Yes</v>
      </c>
      <c r="N37" s="7" t="s">
        <v>63</v>
      </c>
      <c r="O37" s="7" t="s">
        <v>28</v>
      </c>
    </row>
    <row r="38" spans="1:15" ht="57.5" x14ac:dyDescent="0.35">
      <c r="A38" s="6" t="s">
        <v>96</v>
      </c>
      <c r="C38" s="7" t="str">
        <f t="shared" si="13"/>
        <v>HIV O-13 [D,Age] RESULT</v>
      </c>
      <c r="D38" s="7" t="str">
        <f t="shared" si="14"/>
        <v>HIV O-13 [D,Age] RESULT</v>
      </c>
      <c r="E38" s="6" t="str">
        <f t="shared" si="15"/>
        <v>ever-married or partnered women aged 15-49 who experienced physical or sexual violence from a male intimate partner in the past 12 months</v>
      </c>
      <c r="F38" s="6" t="str">
        <f t="shared" si="16"/>
        <v>ever-married or partnered women aged 15-49 who experienced physical or sexual violence from a male intimate partner in the past 12 months</v>
      </c>
      <c r="G38" s="7" t="s">
        <v>15</v>
      </c>
      <c r="J38" s="5" t="s">
        <v>24</v>
      </c>
      <c r="K38" s="8" t="str">
        <f t="shared" si="10"/>
        <v>Yes</v>
      </c>
      <c r="L38" s="8" t="str">
        <f t="shared" si="11"/>
        <v>Yes</v>
      </c>
      <c r="M38" s="8" t="str">
        <f t="shared" si="12"/>
        <v>Yes</v>
      </c>
      <c r="N38" s="7" t="s">
        <v>63</v>
      </c>
      <c r="O38" s="7" t="s">
        <v>28</v>
      </c>
    </row>
    <row r="39" spans="1:15" ht="57.5" x14ac:dyDescent="0.35">
      <c r="A39" s="6" t="s">
        <v>97</v>
      </c>
      <c r="C39" s="7" t="str">
        <f t="shared" si="13"/>
        <v>HIV O-13 [N,Age] TARGET</v>
      </c>
      <c r="D39" s="7" t="str">
        <f t="shared" si="14"/>
        <v>HIV O-13 [N,Age] TARGET</v>
      </c>
      <c r="E39" s="6" t="str">
        <f t="shared" si="15"/>
        <v>ever-married or partnered women aged 15-49 who experienced physical or sexual violence from a male intimate partner in the past 12 months</v>
      </c>
      <c r="F39" s="6" t="str">
        <f t="shared" si="16"/>
        <v>ever-married or partnered women aged 15-49 who experienced physical or sexual violence from a male intimate partner in the past 12 months</v>
      </c>
      <c r="G39" s="7" t="s">
        <v>15</v>
      </c>
      <c r="K39" s="8" t="str">
        <f t="shared" si="10"/>
        <v>Yes</v>
      </c>
      <c r="L39" s="8" t="str">
        <f t="shared" si="11"/>
        <v>Yes</v>
      </c>
      <c r="M39" s="8" t="str">
        <f t="shared" si="12"/>
        <v>Yes</v>
      </c>
      <c r="N39" s="7" t="s">
        <v>63</v>
      </c>
      <c r="O39" s="7" t="s">
        <v>28</v>
      </c>
    </row>
    <row r="40" spans="1:15" ht="57.5" x14ac:dyDescent="0.35">
      <c r="A40" s="6" t="s">
        <v>98</v>
      </c>
      <c r="C40" s="7" t="str">
        <f t="shared" si="13"/>
        <v>HIV O-13 [D,Age] TARGET</v>
      </c>
      <c r="D40" s="7" t="str">
        <f t="shared" si="14"/>
        <v>HIV O-13 [D,Age] TARGET</v>
      </c>
      <c r="E40" s="6" t="str">
        <f t="shared" si="15"/>
        <v>ever-married or partnered women aged 15-49 who experienced physical or sexual violence from a male intimate partner in the past 12 months</v>
      </c>
      <c r="F40" s="6" t="str">
        <f t="shared" si="16"/>
        <v>ever-married or partnered women aged 15-49 who experienced physical or sexual violence from a male intimate partner in the past 12 months</v>
      </c>
      <c r="G40" s="7" t="s">
        <v>15</v>
      </c>
      <c r="K40" s="8" t="str">
        <f t="shared" si="10"/>
        <v>Yes</v>
      </c>
      <c r="L40" s="8" t="str">
        <f t="shared" si="11"/>
        <v>Yes</v>
      </c>
      <c r="M40" s="8" t="str">
        <f t="shared" si="12"/>
        <v>Yes</v>
      </c>
      <c r="N40" s="7" t="s">
        <v>63</v>
      </c>
      <c r="O40" s="7" t="s">
        <v>28</v>
      </c>
    </row>
    <row r="41" spans="1:15" ht="57.5" x14ac:dyDescent="0.35">
      <c r="A41" s="6" t="s">
        <v>99</v>
      </c>
      <c r="C41" s="7" t="str">
        <f t="shared" si="13"/>
        <v>HIV O-13 NARRATIVE</v>
      </c>
      <c r="D41" s="7" t="str">
        <f t="shared" si="14"/>
        <v>HIV O-13 NARRATIVE</v>
      </c>
      <c r="E41" s="6" t="str">
        <f t="shared" si="15"/>
        <v>ever-married or partnered women aged 15-49 who experienced physical or sexual violence from a male intimate partner in the past 12 months</v>
      </c>
      <c r="F41" s="6" t="str">
        <f t="shared" si="16"/>
        <v>ever-married or partnered women aged 15-49 who experienced physical or sexual violence from a male intimate partner in the past 12 months</v>
      </c>
      <c r="G41" s="7" t="s">
        <v>15</v>
      </c>
      <c r="H41" s="7" t="s">
        <v>19</v>
      </c>
      <c r="K41" s="8" t="str">
        <f t="shared" si="10"/>
        <v>Yes</v>
      </c>
      <c r="L41" s="8" t="str">
        <f t="shared" si="11"/>
        <v>Yes</v>
      </c>
      <c r="M41" s="8" t="str">
        <f t="shared" si="12"/>
        <v>Yes</v>
      </c>
      <c r="N41" s="7" t="s">
        <v>63</v>
      </c>
      <c r="O41" s="7" t="s">
        <v>28</v>
      </c>
    </row>
    <row r="42" spans="1:15" ht="46" x14ac:dyDescent="0.35">
      <c r="A42" s="6" t="s">
        <v>107</v>
      </c>
      <c r="C42" s="7" t="str">
        <f t="shared" si="13"/>
        <v>HIV O-15 [N] RESULT</v>
      </c>
      <c r="D42" s="7" t="str">
        <f t="shared" si="14"/>
        <v>HIV O-15 [N] RESULT</v>
      </c>
      <c r="E42" s="6" t="str">
        <f t="shared" si="15"/>
        <v>LHIV who report experiences of HIV-related discrimination in health-care settings</v>
      </c>
      <c r="F42" s="6" t="str">
        <f t="shared" si="16"/>
        <v>LHIV who report experiences of HIV-related discrimination in health-care settings</v>
      </c>
      <c r="G42" s="7" t="s">
        <v>15</v>
      </c>
      <c r="K42" s="8" t="str">
        <f t="shared" si="10"/>
        <v>Yes</v>
      </c>
      <c r="L42" s="8" t="str">
        <f t="shared" si="11"/>
        <v>Yes</v>
      </c>
      <c r="M42" s="8" t="str">
        <f t="shared" si="12"/>
        <v>Yes</v>
      </c>
      <c r="N42" s="7" t="s">
        <v>63</v>
      </c>
      <c r="O42" s="7" t="s">
        <v>28</v>
      </c>
    </row>
    <row r="43" spans="1:15" ht="46" x14ac:dyDescent="0.35">
      <c r="A43" s="6" t="s">
        <v>108</v>
      </c>
      <c r="C43" s="7" t="str">
        <f t="shared" si="13"/>
        <v>HIV O-15 [D] RESULT</v>
      </c>
      <c r="D43" s="7" t="str">
        <f t="shared" si="14"/>
        <v>HIV O-15 [D] RESULT</v>
      </c>
      <c r="E43" s="6" t="str">
        <f t="shared" si="15"/>
        <v>LHIV who report experiences of HIV-related discrimination in health-care settings</v>
      </c>
      <c r="F43" s="6" t="str">
        <f t="shared" si="16"/>
        <v>LHIV who report experiences of HIV-related discrimination in health-care settings</v>
      </c>
      <c r="G43" s="7" t="s">
        <v>15</v>
      </c>
      <c r="K43" s="8" t="str">
        <f t="shared" si="10"/>
        <v>Yes</v>
      </c>
      <c r="L43" s="8" t="str">
        <f t="shared" si="11"/>
        <v>Yes</v>
      </c>
      <c r="M43" s="8" t="str">
        <f t="shared" si="12"/>
        <v>Yes</v>
      </c>
      <c r="N43" s="7" t="s">
        <v>63</v>
      </c>
      <c r="O43" s="7" t="s">
        <v>28</v>
      </c>
    </row>
    <row r="44" spans="1:15" ht="46" x14ac:dyDescent="0.35">
      <c r="A44" s="6" t="s">
        <v>109</v>
      </c>
      <c r="C44" s="7" t="str">
        <f t="shared" si="13"/>
        <v>HIV O-15 [N] TARGET</v>
      </c>
      <c r="D44" s="7" t="str">
        <f t="shared" si="14"/>
        <v>HIV O-15 [N] TARGET</v>
      </c>
      <c r="E44" s="6" t="str">
        <f t="shared" si="15"/>
        <v>LHIV who report experiences of HIV-related discrimination in health-care settings</v>
      </c>
      <c r="F44" s="6" t="str">
        <f t="shared" si="16"/>
        <v>LHIV who report experiences of HIV-related discrimination in health-care settings</v>
      </c>
      <c r="G44" s="7" t="s">
        <v>15</v>
      </c>
      <c r="K44" s="8" t="str">
        <f t="shared" si="10"/>
        <v>Yes</v>
      </c>
      <c r="L44" s="8" t="str">
        <f t="shared" si="11"/>
        <v>Yes</v>
      </c>
      <c r="M44" s="8" t="str">
        <f t="shared" si="12"/>
        <v>Yes</v>
      </c>
      <c r="N44" s="7" t="s">
        <v>63</v>
      </c>
      <c r="O44" s="7" t="s">
        <v>28</v>
      </c>
    </row>
    <row r="45" spans="1:15" ht="46" x14ac:dyDescent="0.35">
      <c r="A45" s="6" t="s">
        <v>110</v>
      </c>
      <c r="C45" s="7" t="str">
        <f t="shared" si="13"/>
        <v>HIV O-15 [D] TARGET</v>
      </c>
      <c r="D45" s="7" t="str">
        <f t="shared" si="14"/>
        <v>HIV O-15 [D] TARGET</v>
      </c>
      <c r="E45" s="6" t="str">
        <f t="shared" si="15"/>
        <v>LHIV who report experiences of HIV-related discrimination in health-care settings</v>
      </c>
      <c r="F45" s="6" t="str">
        <f t="shared" si="16"/>
        <v>LHIV who report experiences of HIV-related discrimination in health-care settings</v>
      </c>
      <c r="G45" s="7" t="s">
        <v>15</v>
      </c>
      <c r="K45" s="8" t="str">
        <f t="shared" si="10"/>
        <v>Yes</v>
      </c>
      <c r="L45" s="8" t="str">
        <f t="shared" si="11"/>
        <v>Yes</v>
      </c>
      <c r="M45" s="8" t="str">
        <f t="shared" si="12"/>
        <v>Yes</v>
      </c>
      <c r="N45" s="7" t="s">
        <v>63</v>
      </c>
      <c r="O45" s="7" t="s">
        <v>28</v>
      </c>
    </row>
    <row r="46" spans="1:15" ht="46" x14ac:dyDescent="0.35">
      <c r="A46" s="6" t="s">
        <v>111</v>
      </c>
      <c r="C46" s="7" t="str">
        <f t="shared" si="13"/>
        <v>HIV O-15 NARRATIVE</v>
      </c>
      <c r="D46" s="7" t="str">
        <f t="shared" si="14"/>
        <v>HIV O-15 NARRATIVE</v>
      </c>
      <c r="E46" s="6" t="str">
        <f t="shared" si="15"/>
        <v>LHIV who report experiences of HIV-related discrimination in health-care settings</v>
      </c>
      <c r="F46" s="6" t="str">
        <f t="shared" si="16"/>
        <v>LHIV who report experiences of HIV-related discrimination in health-care settings</v>
      </c>
      <c r="G46" s="7" t="s">
        <v>15</v>
      </c>
      <c r="H46" s="7" t="s">
        <v>19</v>
      </c>
      <c r="K46" s="8" t="str">
        <f t="shared" si="10"/>
        <v>Yes</v>
      </c>
      <c r="L46" s="8" t="str">
        <f t="shared" si="11"/>
        <v>Yes</v>
      </c>
      <c r="M46" s="8" t="str">
        <f t="shared" si="12"/>
        <v>Yes</v>
      </c>
      <c r="N46" s="7" t="s">
        <v>63</v>
      </c>
      <c r="O46" s="7" t="s">
        <v>28</v>
      </c>
    </row>
    <row r="47" spans="1:15" ht="23" x14ac:dyDescent="0.35">
      <c r="A47" s="6" t="s">
        <v>193</v>
      </c>
      <c r="C47" s="6" t="str">
        <f t="shared" si="13"/>
        <v>HIV O-12 [N,Gender] RESULT</v>
      </c>
      <c r="D47" s="6" t="str">
        <f t="shared" si="14"/>
        <v>HIV O-12 [N,Gender] RESULT</v>
      </c>
      <c r="E47" s="6" t="str">
        <f t="shared" si="15"/>
        <v>PLHIV and on ART who are virologically suppressed</v>
      </c>
      <c r="F47" s="6" t="str">
        <f t="shared" si="16"/>
        <v>PLHIV and on ART who are virologically suppressed</v>
      </c>
      <c r="G47" s="9"/>
      <c r="H47" s="9"/>
      <c r="K47" s="8" t="str">
        <f t="shared" si="10"/>
        <v>Yes</v>
      </c>
      <c r="L47" s="8" t="str">
        <f t="shared" si="11"/>
        <v>Yes</v>
      </c>
      <c r="M47" s="8" t="str">
        <f t="shared" si="12"/>
        <v>Yes</v>
      </c>
      <c r="N47" s="7" t="s">
        <v>17</v>
      </c>
      <c r="O47" s="7" t="s">
        <v>100</v>
      </c>
    </row>
    <row r="48" spans="1:15" ht="23" x14ac:dyDescent="0.35">
      <c r="A48" s="6" t="s">
        <v>192</v>
      </c>
      <c r="C48" s="6" t="str">
        <f t="shared" ref="C48:C51" si="17">LEFT(A48,FIND(":",A48)-1)</f>
        <v>HIV O-12 [D,Gender] RESULT</v>
      </c>
      <c r="D48" s="6" t="str">
        <f t="shared" ref="D48:D51" si="18">LEFT(A48,FIND(":",A48)-1)</f>
        <v>HIV O-12 [D,Gender] RESULT</v>
      </c>
      <c r="E48" s="6" t="str">
        <f t="shared" ref="E48:E51" si="19">RIGHT(A48,LEN(A48)-LEN(C48)-2)</f>
        <v>PLHIV and on ART who are virologically suppressed</v>
      </c>
      <c r="F48" s="6" t="str">
        <f t="shared" ref="F48:F51" si="20">RIGHT(A48,LEN(A48)-LEN(C48)-2)</f>
        <v>PLHIV and on ART who are virologically suppressed</v>
      </c>
      <c r="G48" s="9"/>
      <c r="H48" s="9"/>
      <c r="K48" s="8" t="str">
        <f t="shared" si="10"/>
        <v>Yes</v>
      </c>
      <c r="L48" s="8" t="str">
        <f t="shared" si="11"/>
        <v>Yes</v>
      </c>
      <c r="M48" s="8" t="str">
        <f t="shared" si="12"/>
        <v>Yes</v>
      </c>
      <c r="N48" s="7" t="s">
        <v>17</v>
      </c>
      <c r="O48" s="7" t="s">
        <v>100</v>
      </c>
    </row>
    <row r="49" spans="1:15" ht="34.5" x14ac:dyDescent="0.35">
      <c r="A49" s="6" t="s">
        <v>112</v>
      </c>
      <c r="C49" s="6" t="str">
        <f t="shared" si="17"/>
        <v>HIV O-12 [N,Gender] TARGET</v>
      </c>
      <c r="D49" s="6" t="str">
        <f t="shared" si="18"/>
        <v>HIV O-12 [N,Gender] TARGET</v>
      </c>
      <c r="E49" s="6" t="str">
        <f t="shared" si="19"/>
        <v>LHIV and on ART who are virologically suppressed</v>
      </c>
      <c r="F49" s="6" t="str">
        <f t="shared" si="20"/>
        <v>LHIV and on ART who are virologically suppressed</v>
      </c>
      <c r="G49" s="9"/>
      <c r="H49" s="9"/>
      <c r="K49" s="8" t="str">
        <f t="shared" si="10"/>
        <v>Yes</v>
      </c>
      <c r="L49" s="8" t="str">
        <f t="shared" si="11"/>
        <v>Yes</v>
      </c>
      <c r="M49" s="8" t="str">
        <f t="shared" si="12"/>
        <v>Yes</v>
      </c>
      <c r="N49" s="7" t="s">
        <v>17</v>
      </c>
      <c r="O49" s="7" t="s">
        <v>100</v>
      </c>
    </row>
    <row r="50" spans="1:15" ht="23" x14ac:dyDescent="0.35">
      <c r="A50" s="6" t="s">
        <v>194</v>
      </c>
      <c r="C50" s="6" t="str">
        <f t="shared" si="17"/>
        <v>HIV O-12 [D,Gender] TARGET</v>
      </c>
      <c r="D50" s="6" t="str">
        <f t="shared" si="18"/>
        <v>HIV O-12 [D,Gender] TARGET</v>
      </c>
      <c r="E50" s="6" t="str">
        <f t="shared" si="19"/>
        <v>LHIV and on ART who are virologically suppressed</v>
      </c>
      <c r="F50" s="6" t="str">
        <f t="shared" si="20"/>
        <v>LHIV and on ART who are virologically suppressed</v>
      </c>
      <c r="G50" s="9"/>
      <c r="H50" s="9"/>
      <c r="K50" s="8" t="str">
        <f t="shared" si="10"/>
        <v>Yes</v>
      </c>
      <c r="L50" s="8" t="str">
        <f t="shared" si="11"/>
        <v>Yes</v>
      </c>
      <c r="M50" s="8" t="str">
        <f t="shared" si="12"/>
        <v>Yes</v>
      </c>
      <c r="N50" s="7" t="s">
        <v>17</v>
      </c>
      <c r="O50" s="7" t="s">
        <v>100</v>
      </c>
    </row>
    <row r="51" spans="1:15" ht="34.5" x14ac:dyDescent="0.35">
      <c r="A51" s="6" t="s">
        <v>113</v>
      </c>
      <c r="C51" s="6" t="str">
        <f t="shared" si="17"/>
        <v>HIV O-12 NARRATIVE</v>
      </c>
      <c r="D51" s="6" t="str">
        <f t="shared" si="18"/>
        <v>HIV O-12 NARRATIVE</v>
      </c>
      <c r="E51" s="6" t="str">
        <f t="shared" si="19"/>
        <v>LHIV and on ART who are virologically suppressed</v>
      </c>
      <c r="F51" s="6" t="str">
        <f t="shared" si="20"/>
        <v>LHIV and on ART who are virologically suppressed</v>
      </c>
      <c r="G51" s="6" t="s">
        <v>15</v>
      </c>
      <c r="H51" s="6" t="s">
        <v>19</v>
      </c>
      <c r="K51" s="8" t="str">
        <f t="shared" si="10"/>
        <v>Yes</v>
      </c>
      <c r="L51" s="8" t="str">
        <f t="shared" si="11"/>
        <v>Yes</v>
      </c>
      <c r="M51" s="8" t="str">
        <f t="shared" si="12"/>
        <v>Yes</v>
      </c>
      <c r="N51" s="7" t="s">
        <v>17</v>
      </c>
      <c r="O51" s="7" t="s">
        <v>100</v>
      </c>
    </row>
    <row r="52" spans="1:15" ht="69" x14ac:dyDescent="0.35">
      <c r="A52" s="6" t="s">
        <v>114</v>
      </c>
      <c r="C52" s="6" t="str">
        <f t="shared" ref="C52:C55" si="21">LEFT(A52,FIND(":",A52)-1)</f>
        <v>HIV O-21 [N,Age,Gender,Outcome] RESULT</v>
      </c>
      <c r="D52" s="6" t="str">
        <f t="shared" ref="D52:D55" si="22">LEFT(A52,FIND(":",A52)-1)</f>
        <v>HIV O-21 [N,Age,Gender,Outcome] RESULT</v>
      </c>
      <c r="E52" s="6" t="str">
        <f t="shared" ref="E52:E55" si="23">RIGHT(A52,LEN(A52)-LEN(C52)-2)</f>
        <v>PLHIV not on ART at the end of the reporting period amongPLHIV who were either on ART at the end of the last reporting period or newly initiated on ART during the reporting period</v>
      </c>
      <c r="F52" s="6" t="str">
        <f t="shared" ref="F52:F55" si="24">RIGHT(A52,LEN(A52)-LEN(C52)-2)</f>
        <v>PLHIV not on ART at the end of the reporting period amongPLHIV who were either on ART at the end of the last reporting period or newly initiated on ART during the reporting period</v>
      </c>
      <c r="J52" s="5" t="s">
        <v>101</v>
      </c>
      <c r="K52" s="8" t="str">
        <f t="shared" si="10"/>
        <v>Yes</v>
      </c>
      <c r="L52" s="8" t="str">
        <f t="shared" si="11"/>
        <v>Yes</v>
      </c>
      <c r="M52" s="8" t="str">
        <f t="shared" si="12"/>
        <v>Yes</v>
      </c>
      <c r="N52" s="7" t="s">
        <v>63</v>
      </c>
      <c r="O52" s="7" t="s">
        <v>100</v>
      </c>
    </row>
    <row r="53" spans="1:15" ht="69" x14ac:dyDescent="0.35">
      <c r="A53" s="6" t="s">
        <v>115</v>
      </c>
      <c r="C53" s="6" t="str">
        <f t="shared" si="21"/>
        <v>HIV O-21 [D,Age,Gender,Outcome] RESULT</v>
      </c>
      <c r="D53" s="6" t="str">
        <f t="shared" si="22"/>
        <v>HIV O-21 [D,Age,Gender,Outcome] RESULT</v>
      </c>
      <c r="E53" s="6" t="str">
        <f t="shared" si="23"/>
        <v>PLHIV not on ART at the end of the reporting period amongPLHIV who were either on ART at the end of the last reporting period or newly initiated on ART during the reporting period</v>
      </c>
      <c r="F53" s="6" t="str">
        <f t="shared" si="24"/>
        <v>PLHIV not on ART at the end of the reporting period amongPLHIV who were either on ART at the end of the last reporting period or newly initiated on ART during the reporting period</v>
      </c>
      <c r="J53" s="5" t="s">
        <v>101</v>
      </c>
      <c r="K53" s="8" t="str">
        <f t="shared" si="10"/>
        <v>Yes</v>
      </c>
      <c r="L53" s="8" t="str">
        <f t="shared" si="11"/>
        <v>Yes</v>
      </c>
      <c r="M53" s="8" t="str">
        <f t="shared" si="12"/>
        <v>Yes</v>
      </c>
      <c r="N53" s="7" t="s">
        <v>63</v>
      </c>
      <c r="O53" s="7" t="s">
        <v>100</v>
      </c>
    </row>
    <row r="54" spans="1:15" ht="69" x14ac:dyDescent="0.35">
      <c r="A54" s="6" t="s">
        <v>116</v>
      </c>
      <c r="C54" s="6" t="str">
        <f t="shared" si="21"/>
        <v>HIV O-21 [N] TARGET</v>
      </c>
      <c r="D54" s="6" t="str">
        <f t="shared" si="22"/>
        <v>HIV O-21 [N] TARGET</v>
      </c>
      <c r="E54" s="6" t="str">
        <f t="shared" si="23"/>
        <v>PLHIV not on ART at the end of the reporting period amongPLHIV who were either on ART at the end of the last reporting period or newly initiated on ART during the reporting period</v>
      </c>
      <c r="F54" s="6" t="str">
        <f t="shared" si="24"/>
        <v>PLHIV not on ART at the end of the reporting period amongPLHIV who were either on ART at the end of the last reporting period or newly initiated on ART during the reporting period</v>
      </c>
      <c r="K54" s="8" t="str">
        <f t="shared" si="10"/>
        <v>Yes</v>
      </c>
      <c r="L54" s="8" t="str">
        <f t="shared" si="11"/>
        <v>Yes</v>
      </c>
      <c r="M54" s="8" t="str">
        <f t="shared" si="12"/>
        <v>Yes</v>
      </c>
      <c r="N54" s="7" t="s">
        <v>63</v>
      </c>
      <c r="O54" s="7" t="s">
        <v>100</v>
      </c>
    </row>
    <row r="55" spans="1:15" ht="69" x14ac:dyDescent="0.35">
      <c r="A55" s="6" t="s">
        <v>117</v>
      </c>
      <c r="C55" s="6" t="str">
        <f t="shared" si="21"/>
        <v>HIV O-21 [D] TARGET</v>
      </c>
      <c r="D55" s="6" t="str">
        <f t="shared" si="22"/>
        <v>HIV O-21 [D] TARGET</v>
      </c>
      <c r="E55" s="6" t="str">
        <f t="shared" si="23"/>
        <v>PLHIV not on ART at the end of the reporting period amongPLHIV who were either on ART at the end of the last reporting period or newly initiated on ART during the reporting period</v>
      </c>
      <c r="F55" s="6" t="str">
        <f t="shared" si="24"/>
        <v>PLHIV not on ART at the end of the reporting period amongPLHIV who were either on ART at the end of the last reporting period or newly initiated on ART during the reporting period</v>
      </c>
      <c r="K55" s="8" t="str">
        <f t="shared" si="10"/>
        <v>Yes</v>
      </c>
      <c r="L55" s="8" t="str">
        <f t="shared" si="11"/>
        <v>Yes</v>
      </c>
      <c r="M55" s="8" t="str">
        <f t="shared" si="12"/>
        <v>Yes</v>
      </c>
      <c r="N55" s="7" t="s">
        <v>63</v>
      </c>
      <c r="O55" s="7" t="s">
        <v>100</v>
      </c>
    </row>
    <row r="56" spans="1:15" ht="69" x14ac:dyDescent="0.35">
      <c r="A56" s="6" t="s">
        <v>118</v>
      </c>
      <c r="C56" s="6" t="str">
        <f t="shared" ref="C56:C57" si="25">LEFT(A56,FIND(":",A56)-1)</f>
        <v>HIV O-21 NARRATIVE</v>
      </c>
      <c r="D56" s="6" t="str">
        <f t="shared" ref="D56:D57" si="26">LEFT(A56,FIND(":",A56)-1)</f>
        <v>HIV O-21 NARRATIVE</v>
      </c>
      <c r="E56" s="6" t="str">
        <f t="shared" ref="E56:E57" si="27">RIGHT(A56,LEN(A56)-LEN(C56)-2)</f>
        <v>PLHIV not on ART at the end of the reporting period amongPLHIV who were either on ART at the end of the last reporting period or newly initiated on ART during the reporting period</v>
      </c>
      <c r="F56" s="6" t="str">
        <f t="shared" ref="F56:F57" si="28">RIGHT(A56,LEN(A56)-LEN(C56)-2)</f>
        <v>PLHIV not on ART at the end of the reporting period amongPLHIV who were either on ART at the end of the last reporting period or newly initiated on ART during the reporting period</v>
      </c>
      <c r="K56" s="8" t="str">
        <f t="shared" si="10"/>
        <v>Yes</v>
      </c>
      <c r="L56" s="8" t="str">
        <f t="shared" si="11"/>
        <v>Yes</v>
      </c>
      <c r="M56" s="8" t="str">
        <f t="shared" si="12"/>
        <v>Yes</v>
      </c>
      <c r="N56" s="7" t="s">
        <v>63</v>
      </c>
      <c r="O56" s="7" t="s">
        <v>100</v>
      </c>
    </row>
    <row r="57" spans="1:15" ht="72" x14ac:dyDescent="0.35">
      <c r="A57" s="6" t="s">
        <v>119</v>
      </c>
      <c r="C57" s="5" t="str">
        <f t="shared" si="25"/>
        <v>HIV O-10 [N,Age,Gender] RESULT</v>
      </c>
      <c r="D57" s="5" t="str">
        <f t="shared" si="26"/>
        <v>HIV O-10 [N,Age,Gender] RESULT</v>
      </c>
      <c r="E57" s="9" t="str">
        <f t="shared" si="27"/>
        <v>respondents who say they used a condom the last time they had sex with a non-marital, non-cohabiting partner, of those who have had sex with such a partner in the last 12 months</v>
      </c>
      <c r="F57" s="9" t="str">
        <f t="shared" si="28"/>
        <v>respondents who say they used a condom the last time they had sex with a non-marital, non-cohabiting partner, of those who have had sex with such a partner in the last 12 months</v>
      </c>
      <c r="J57" s="5" t="s">
        <v>64</v>
      </c>
      <c r="K57" s="8" t="str">
        <f t="shared" ref="K57:K61" si="29">IF(LEN(A57)&lt;230, "Yes", "No")</f>
        <v>Yes</v>
      </c>
      <c r="L57" s="8" t="str">
        <f t="shared" ref="L57:L61" si="30">IF(LEN(C57)&lt;50, "Yes", "No")</f>
        <v>Yes</v>
      </c>
      <c r="M57" s="8" t="str">
        <f t="shared" ref="M57:M61" si="31">IF(LEN(D57)&lt;50, "Yes", "No")</f>
        <v>Yes</v>
      </c>
      <c r="N57" s="7" t="s">
        <v>63</v>
      </c>
      <c r="O57" s="7" t="s">
        <v>100</v>
      </c>
    </row>
    <row r="58" spans="1:15" ht="72" x14ac:dyDescent="0.35">
      <c r="A58" s="6" t="s">
        <v>120</v>
      </c>
      <c r="C58" s="5" t="str">
        <f t="shared" ref="C58:C61" si="32">LEFT(A58,FIND(":",A58)-1)</f>
        <v>HIV O-10 [D,Age,Gender] RESULT</v>
      </c>
      <c r="D58" s="5" t="str">
        <f t="shared" ref="D58:D61" si="33">LEFT(A58,FIND(":",A58)-1)</f>
        <v>HIV O-10 [D,Age,Gender] RESULT</v>
      </c>
      <c r="E58" s="9" t="str">
        <f t="shared" ref="E58:E61" si="34">RIGHT(A58,LEN(A58)-LEN(C58)-2)</f>
        <v>respondents who say they used a condom the last time they had sex with a non-marital, non-cohabiting partner, of those who have had sex with such a partner in the last 12 months</v>
      </c>
      <c r="F58" s="9" t="str">
        <f t="shared" ref="F58:F61" si="35">RIGHT(A58,LEN(A58)-LEN(C58)-2)</f>
        <v>respondents who say they used a condom the last time they had sex with a non-marital, non-cohabiting partner, of those who have had sex with such a partner in the last 12 months</v>
      </c>
      <c r="J58" s="5" t="s">
        <v>64</v>
      </c>
      <c r="K58" s="8" t="str">
        <f t="shared" si="29"/>
        <v>Yes</v>
      </c>
      <c r="L58" s="8" t="str">
        <f t="shared" si="30"/>
        <v>Yes</v>
      </c>
      <c r="M58" s="8" t="str">
        <f t="shared" si="31"/>
        <v>Yes</v>
      </c>
      <c r="N58" s="7" t="s">
        <v>63</v>
      </c>
      <c r="O58" s="7" t="s">
        <v>100</v>
      </c>
    </row>
    <row r="59" spans="1:15" ht="72" x14ac:dyDescent="0.35">
      <c r="A59" s="6" t="s">
        <v>121</v>
      </c>
      <c r="C59" s="5" t="str">
        <f t="shared" si="32"/>
        <v>HIV O-10 [N] RESULT</v>
      </c>
      <c r="D59" s="5" t="str">
        <f t="shared" si="33"/>
        <v>HIV O-10 [N] RESULT</v>
      </c>
      <c r="E59" s="9" t="str">
        <f t="shared" si="34"/>
        <v>respondents who say they used a condom the last time they had sex with a non-marital, non-cohabiting partner, of those who have had sex with such a partner in the last 12 months</v>
      </c>
      <c r="F59" s="9" t="str">
        <f t="shared" si="35"/>
        <v>respondents who say they used a condom the last time they had sex with a non-marital, non-cohabiting partner, of those who have had sex with such a partner in the last 12 months</v>
      </c>
      <c r="K59" s="8" t="str">
        <f t="shared" si="29"/>
        <v>Yes</v>
      </c>
      <c r="L59" s="8" t="str">
        <f t="shared" si="30"/>
        <v>Yes</v>
      </c>
      <c r="M59" s="8" t="str">
        <f t="shared" si="31"/>
        <v>Yes</v>
      </c>
      <c r="N59" s="7" t="s">
        <v>63</v>
      </c>
      <c r="O59" s="7" t="s">
        <v>100</v>
      </c>
    </row>
    <row r="60" spans="1:15" ht="72" x14ac:dyDescent="0.35">
      <c r="A60" s="6" t="s">
        <v>122</v>
      </c>
      <c r="C60" s="5" t="str">
        <f t="shared" si="32"/>
        <v>HIV O-10 [D] RESULT</v>
      </c>
      <c r="D60" s="5" t="str">
        <f t="shared" si="33"/>
        <v>HIV O-10 [D] RESULT</v>
      </c>
      <c r="E60" s="9" t="str">
        <f t="shared" si="34"/>
        <v>respondents who say they used a condom the last time they had sex with a non-marital, non-cohabiting partner, of those who have had sex with such a partner in the last 12 months</v>
      </c>
      <c r="F60" s="9" t="str">
        <f t="shared" si="35"/>
        <v>respondents who say they used a condom the last time they had sex with a non-marital, non-cohabiting partner, of those who have had sex with such a partner in the last 12 months</v>
      </c>
      <c r="K60" s="8" t="str">
        <f t="shared" si="29"/>
        <v>Yes</v>
      </c>
      <c r="L60" s="8" t="str">
        <f t="shared" si="30"/>
        <v>Yes</v>
      </c>
      <c r="M60" s="8" t="str">
        <f t="shared" si="31"/>
        <v>Yes</v>
      </c>
      <c r="N60" s="7" t="s">
        <v>63</v>
      </c>
      <c r="O60" s="7" t="s">
        <v>100</v>
      </c>
    </row>
    <row r="61" spans="1:15" ht="72" x14ac:dyDescent="0.35">
      <c r="A61" s="6" t="s">
        <v>123</v>
      </c>
      <c r="C61" s="5" t="str">
        <f t="shared" si="32"/>
        <v>HIV O-10 NARRATIVE</v>
      </c>
      <c r="D61" s="5" t="str">
        <f t="shared" si="33"/>
        <v>HIV O-10 NARRATIVE</v>
      </c>
      <c r="E61" s="9" t="str">
        <f t="shared" si="34"/>
        <v>respondents who say they used a condom the last time they had sex with a non-marital, non-cohabiting partner, of those who have had sex with such a partner in the last 12 months</v>
      </c>
      <c r="F61" s="9" t="str">
        <f t="shared" si="35"/>
        <v>respondents who say they used a condom the last time they had sex with a non-marital, non-cohabiting partner, of those who have had sex with such a partner in the last 12 months</v>
      </c>
      <c r="K61" s="8" t="str">
        <f t="shared" si="29"/>
        <v>Yes</v>
      </c>
      <c r="L61" s="8" t="str">
        <f t="shared" si="30"/>
        <v>Yes</v>
      </c>
      <c r="M61" s="8" t="str">
        <f t="shared" si="31"/>
        <v>Yes</v>
      </c>
      <c r="N61" s="7" t="s">
        <v>63</v>
      </c>
      <c r="O61" s="7" t="s">
        <v>100</v>
      </c>
    </row>
    <row r="62" spans="1:15" ht="36" x14ac:dyDescent="0.35">
      <c r="A62" s="9" t="s">
        <v>200</v>
      </c>
      <c r="C62" s="5" t="str">
        <f t="shared" ref="C62:C66" si="36">LEFT(A62,FIND(":",A62)-1)</f>
        <v>HIV O-11⁽ᴹ⁾ [N,Gender] RESULT</v>
      </c>
      <c r="D62" s="5" t="str">
        <f t="shared" ref="D62:D66" si="37">LEFT(A62,FIND(":",A62)-1)</f>
        <v>HIV O-11⁽ᴹ⁾ [N,Gender] RESULT</v>
      </c>
      <c r="E62" s="9" t="str">
        <f t="shared" ref="E62:E66" si="38">RIGHT(A62,LEN(A62)-LEN(C62)-2)</f>
        <v xml:space="preserve"> Percentage of people living with HIV who know their HIV status at the end of the reporting period</v>
      </c>
      <c r="F62" s="9" t="str">
        <f t="shared" ref="F62:F66" si="39">RIGHT(A62,LEN(A62)-LEN(C62)-2)</f>
        <v xml:space="preserve"> Percentage of people living with HIV who know their HIV status at the end of the reporting period</v>
      </c>
      <c r="J62" s="5" t="s">
        <v>26</v>
      </c>
      <c r="K62" s="8" t="str">
        <f>IF(LEN(A62)&lt;230, "Yes", "No")</f>
        <v>Yes</v>
      </c>
      <c r="L62" s="8" t="str">
        <f t="shared" ref="L62:L66" si="40">IF(LEN(C62)&lt;50, "Yes", "No")</f>
        <v>Yes</v>
      </c>
      <c r="M62" s="8" t="str">
        <f t="shared" ref="M62:M66" si="41">IF(LEN(D62)&lt;50, "Yes", "No")</f>
        <v>Yes</v>
      </c>
      <c r="N62" s="7" t="s">
        <v>63</v>
      </c>
      <c r="O62" s="7" t="s">
        <v>100</v>
      </c>
    </row>
    <row r="63" spans="1:15" ht="36" x14ac:dyDescent="0.35">
      <c r="A63" s="9" t="s">
        <v>201</v>
      </c>
      <c r="C63" s="5" t="str">
        <f t="shared" si="36"/>
        <v>HIV O-11⁽ᴹ⁾ [D,Gender] RESULT</v>
      </c>
      <c r="D63" s="5" t="str">
        <f t="shared" si="37"/>
        <v>HIV O-11⁽ᴹ⁾ [D,Gender] RESULT</v>
      </c>
      <c r="E63" s="9" t="str">
        <f t="shared" si="38"/>
        <v xml:space="preserve"> Percentage of people living with HIV who know their HIV status at the end of the reporting period</v>
      </c>
      <c r="F63" s="9" t="str">
        <f t="shared" si="39"/>
        <v xml:space="preserve"> Percentage of people living with HIV who know their HIV status at the end of the reporting period</v>
      </c>
      <c r="J63" s="5" t="s">
        <v>26</v>
      </c>
      <c r="K63" s="8" t="str">
        <f t="shared" ref="K63:K66" si="42">IF(LEN(A63)&lt;230, "Yes", "No")</f>
        <v>Yes</v>
      </c>
      <c r="L63" s="8" t="str">
        <f t="shared" si="40"/>
        <v>Yes</v>
      </c>
      <c r="M63" s="8" t="str">
        <f t="shared" si="41"/>
        <v>Yes</v>
      </c>
      <c r="N63" s="7" t="s">
        <v>63</v>
      </c>
      <c r="O63" s="7" t="s">
        <v>100</v>
      </c>
    </row>
    <row r="64" spans="1:15" ht="36" x14ac:dyDescent="0.35">
      <c r="A64" s="9" t="s">
        <v>202</v>
      </c>
      <c r="C64" s="5" t="str">
        <f t="shared" si="36"/>
        <v>HIV O-11⁽ᴹ⁾ [N,Gender] TARGET</v>
      </c>
      <c r="D64" s="5" t="str">
        <f t="shared" si="37"/>
        <v>HIV O-11⁽ᴹ⁾ [N,Gender] TARGET</v>
      </c>
      <c r="E64" s="9" t="str">
        <f t="shared" si="38"/>
        <v xml:space="preserve"> Percentage of people living with HIV who know their HIV status at the end of the reporting period</v>
      </c>
      <c r="F64" s="9" t="str">
        <f t="shared" si="39"/>
        <v xml:space="preserve"> Percentage of people living with HIV who know their HIV status at the end of the reporting period</v>
      </c>
      <c r="K64" s="8" t="str">
        <f t="shared" si="42"/>
        <v>Yes</v>
      </c>
      <c r="L64" s="8" t="str">
        <f t="shared" si="40"/>
        <v>Yes</v>
      </c>
      <c r="M64" s="8" t="str">
        <f t="shared" si="41"/>
        <v>Yes</v>
      </c>
      <c r="N64" s="7" t="s">
        <v>63</v>
      </c>
      <c r="O64" s="7" t="s">
        <v>100</v>
      </c>
    </row>
    <row r="65" spans="1:15" ht="36" x14ac:dyDescent="0.35">
      <c r="A65" s="9" t="s">
        <v>203</v>
      </c>
      <c r="C65" s="5" t="str">
        <f t="shared" si="36"/>
        <v>HIV O-11⁽ᴹ⁾ [D,Gender] TARGET</v>
      </c>
      <c r="D65" s="5" t="str">
        <f t="shared" si="37"/>
        <v>HIV O-11⁽ᴹ⁾ [D,Gender] TARGET</v>
      </c>
      <c r="E65" s="9" t="str">
        <f t="shared" si="38"/>
        <v xml:space="preserve"> Percentage of people living with HIV who know their HIV status at the end of the reporting period</v>
      </c>
      <c r="F65" s="9" t="str">
        <f t="shared" si="39"/>
        <v xml:space="preserve"> Percentage of people living with HIV who know their HIV status at the end of the reporting period</v>
      </c>
      <c r="K65" s="8" t="str">
        <f t="shared" si="42"/>
        <v>Yes</v>
      </c>
      <c r="L65" s="8" t="str">
        <f t="shared" si="40"/>
        <v>Yes</v>
      </c>
      <c r="M65" s="8" t="str">
        <f t="shared" si="41"/>
        <v>Yes</v>
      </c>
      <c r="N65" s="7" t="s">
        <v>63</v>
      </c>
      <c r="O65" s="7" t="s">
        <v>100</v>
      </c>
    </row>
    <row r="66" spans="1:15" ht="36" x14ac:dyDescent="0.35">
      <c r="A66" s="9" t="s">
        <v>204</v>
      </c>
      <c r="C66" s="5" t="str">
        <f t="shared" si="36"/>
        <v>HIV O-11⁽ᴹ⁾ NARRATIVE</v>
      </c>
      <c r="D66" s="5" t="str">
        <f t="shared" si="37"/>
        <v>HIV O-11⁽ᴹ⁾ NARRATIVE</v>
      </c>
      <c r="E66" s="9" t="str">
        <f t="shared" si="38"/>
        <v xml:space="preserve"> Percentage of people living with HIV who know their HIV status at the end of the reporting period</v>
      </c>
      <c r="F66" s="9" t="str">
        <f t="shared" si="39"/>
        <v xml:space="preserve"> Percentage of people living with HIV who know their HIV status at the end of the reporting period</v>
      </c>
      <c r="K66" s="8" t="str">
        <f t="shared" si="42"/>
        <v>Yes</v>
      </c>
      <c r="L66" s="8" t="str">
        <f t="shared" si="40"/>
        <v>Yes</v>
      </c>
      <c r="M66" s="8" t="str">
        <f t="shared" si="41"/>
        <v>Yes</v>
      </c>
      <c r="N66" s="7" t="s">
        <v>63</v>
      </c>
      <c r="O66" s="7" t="s">
        <v>100</v>
      </c>
    </row>
  </sheetData>
  <conditionalFormatting sqref="A1:A1048576">
    <cfRule type="containsText" dxfId="11" priority="12" operator="containsText" text="narrative">
      <formula>NOT(ISERROR(SEARCH("narrative",A1)))</formula>
    </cfRule>
  </conditionalFormatting>
  <conditionalFormatting sqref="C1:C1048576">
    <cfRule type="duplicateValues" dxfId="10" priority="1"/>
  </conditionalFormatting>
  <conditionalFormatting sqref="K2:M66">
    <cfRule type="cellIs" dxfId="9" priority="2" operator="equal">
      <formula>"Yes"</formula>
    </cfRule>
    <cfRule type="cellIs" dxfId="8" priority="3" operator="equal">
      <formula>"No"</formula>
    </cfRule>
  </conditionalFormatting>
  <conditionalFormatting sqref="K1:O1">
    <cfRule type="cellIs" dxfId="7" priority="15" operator="equal">
      <formula>"Yes"</formula>
    </cfRule>
    <cfRule type="cellIs" dxfId="6" priority="16" operator="equal">
      <formula>"No"</formula>
    </cfRule>
  </conditionalFormatting>
  <conditionalFormatting sqref="N1:O66">
    <cfRule type="containsText" dxfId="5" priority="13" operator="containsText" text="Quarterly">
      <formula>NOT(ISERROR(SEARCH("Quarterly",N1)))</formula>
    </cfRule>
    <cfRule type="containsText" dxfId="4" priority="14" operator="containsText" text="Annual">
      <formula>NOT(ISERROR(SEARCH("Annual",N1)))</formula>
    </cfRule>
  </conditionalFormatting>
  <dataValidations count="1">
    <dataValidation type="list" allowBlank="1" showInputMessage="1" showErrorMessage="1" sqref="N2:N66" xr:uid="{C9955187-5F1A-4984-BEA3-548111F5F025}">
      <formula1>"Quarterly, Semi-annually,Annually"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0B80-40CB-4764-93B2-AAFD7F122DFC}">
  <dimension ref="A1:B2"/>
  <sheetViews>
    <sheetView workbookViewId="0">
      <selection activeCell="A2" sqref="A2"/>
    </sheetView>
  </sheetViews>
  <sheetFormatPr defaultRowHeight="14.5" x14ac:dyDescent="0.35"/>
  <cols>
    <col min="1" max="1" width="39.90625" customWidth="1"/>
    <col min="2" max="2" width="43.81640625" customWidth="1"/>
  </cols>
  <sheetData>
    <row r="1" spans="1:2" ht="58" x14ac:dyDescent="0.35">
      <c r="A1" s="31" t="s">
        <v>229</v>
      </c>
      <c r="B1" s="31" t="s">
        <v>229</v>
      </c>
    </row>
    <row r="2" spans="1:2" x14ac:dyDescent="0.35">
      <c r="B2" t="b">
        <f>A1=B1</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Coverage1</vt:lpstr>
      <vt:lpstr>Coverage</vt:lpstr>
      <vt:lpstr>Outcomes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Maangi</cp:lastModifiedBy>
  <dcterms:created xsi:type="dcterms:W3CDTF">2023-01-04T07:14:44Z</dcterms:created>
  <dcterms:modified xsi:type="dcterms:W3CDTF">2024-10-12T15:47:57Z</dcterms:modified>
</cp:coreProperties>
</file>