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9"/>
  </bookViews>
  <sheets>
    <sheet name="Platform" sheetId="1" r:id="rId1"/>
    <sheet name="Age" sheetId="2" r:id="rId2"/>
    <sheet name="%Platform" sheetId="3" r:id="rId3"/>
    <sheet name="%Age" sheetId="4" r:id="rId4"/>
    <sheet name="Total" sheetId="5" r:id="rId5"/>
    <sheet name="Rides" sheetId="8" r:id="rId6"/>
    <sheet name="Payment of rides" sheetId="6" r:id="rId7"/>
    <sheet name="Reviews" sheetId="7" r:id="rId8"/>
    <sheet name="Hour requested" sheetId="9" r:id="rId9"/>
    <sheet name="Main users" sheetId="10" r:id="rId10"/>
  </sheets>
  <definedNames>
    <definedName name="_xlnm._FilterDatabase" localSheetId="8" hidden="1">'Hour requested'!$A$1:$C$25</definedName>
  </definedNames>
  <calcPr calcId="144525"/>
</workbook>
</file>

<file path=xl/calcChain.xml><?xml version="1.0" encoding="utf-8"?>
<calcChain xmlns="http://schemas.openxmlformats.org/spreadsheetml/2006/main">
  <c r="I3" i="1" l="1"/>
  <c r="I4" i="1"/>
  <c r="I2" i="1"/>
  <c r="I3" i="2"/>
  <c r="I4" i="2"/>
  <c r="I5" i="2"/>
  <c r="I2" i="2"/>
  <c r="C5" i="8"/>
  <c r="C10" i="9"/>
  <c r="C18" i="9"/>
  <c r="C19" i="9"/>
  <c r="C20" i="9"/>
  <c r="C21" i="9"/>
  <c r="C12" i="9"/>
  <c r="C14" i="9"/>
  <c r="C15" i="9"/>
  <c r="C17" i="9"/>
  <c r="C16" i="9"/>
  <c r="C13" i="9"/>
  <c r="C22" i="9"/>
  <c r="C23" i="9"/>
  <c r="C7" i="9"/>
  <c r="C4" i="9"/>
  <c r="C24" i="9"/>
  <c r="C9" i="9"/>
  <c r="C3" i="9"/>
  <c r="C25" i="9"/>
  <c r="C6" i="9"/>
  <c r="C2" i="9"/>
  <c r="C8" i="9"/>
  <c r="C5" i="9"/>
  <c r="C11" i="9"/>
  <c r="C4" i="8"/>
  <c r="C3" i="8"/>
  <c r="C2" i="8"/>
  <c r="B3" i="8"/>
  <c r="F2" i="7"/>
  <c r="E2" i="7"/>
  <c r="C3" i="7"/>
  <c r="C4" i="7"/>
  <c r="C5" i="7"/>
  <c r="C6" i="7"/>
  <c r="C2" i="7"/>
  <c r="E3" i="6"/>
  <c r="E2" i="6"/>
  <c r="C3" i="6"/>
  <c r="C2" i="6"/>
  <c r="C4" i="5" l="1"/>
  <c r="D4" i="5"/>
  <c r="E4" i="5"/>
  <c r="F4" i="5"/>
  <c r="G4" i="5"/>
  <c r="B4" i="5"/>
  <c r="C3" i="5"/>
  <c r="D3" i="5"/>
  <c r="E3" i="5"/>
  <c r="F3" i="5"/>
  <c r="G3" i="5"/>
  <c r="B3" i="5"/>
  <c r="E7" i="2"/>
  <c r="F7" i="2"/>
  <c r="G7" i="2"/>
  <c r="H7" i="2"/>
  <c r="D7" i="2"/>
  <c r="B7" i="2"/>
  <c r="C7" i="2"/>
  <c r="F7" i="4" l="1"/>
  <c r="G7" i="4"/>
  <c r="H7" i="4"/>
  <c r="D6" i="4"/>
  <c r="E6" i="4"/>
  <c r="F6" i="4"/>
  <c r="G6" i="4"/>
  <c r="H6" i="4"/>
  <c r="D5" i="4"/>
  <c r="E5" i="4"/>
  <c r="F5" i="4"/>
  <c r="G5" i="4"/>
  <c r="H5" i="4"/>
  <c r="D4" i="4"/>
  <c r="E4" i="4"/>
  <c r="F4" i="4"/>
  <c r="G4" i="4"/>
  <c r="H4" i="4"/>
  <c r="D3" i="4"/>
  <c r="E3" i="4"/>
  <c r="F3" i="4"/>
  <c r="G3" i="4"/>
  <c r="H3" i="4"/>
  <c r="D2" i="4"/>
  <c r="E2" i="4"/>
  <c r="F2" i="4"/>
  <c r="G2" i="4"/>
  <c r="H2" i="4"/>
  <c r="C3" i="4"/>
  <c r="C4" i="4"/>
  <c r="C5" i="4"/>
  <c r="C6" i="4"/>
  <c r="C2" i="4"/>
  <c r="D5" i="3"/>
  <c r="E5" i="3"/>
  <c r="F5" i="3"/>
  <c r="G5" i="3"/>
  <c r="H5" i="3"/>
  <c r="D4" i="3"/>
  <c r="E4" i="3"/>
  <c r="F4" i="3"/>
  <c r="G4" i="3"/>
  <c r="H4" i="3"/>
  <c r="D3" i="3"/>
  <c r="E3" i="3"/>
  <c r="F3" i="3"/>
  <c r="G3" i="3"/>
  <c r="H3" i="3"/>
  <c r="C3" i="3"/>
  <c r="C4" i="3"/>
  <c r="C5" i="3"/>
  <c r="D2" i="3"/>
  <c r="E2" i="3"/>
  <c r="F2" i="3"/>
  <c r="G2" i="3"/>
  <c r="H2" i="3"/>
  <c r="C2" i="3"/>
  <c r="D7" i="4"/>
  <c r="C5" i="1"/>
  <c r="D5" i="1"/>
  <c r="E5" i="1"/>
  <c r="F5" i="1"/>
  <c r="G5" i="1"/>
  <c r="H5" i="1"/>
  <c r="B5" i="1"/>
  <c r="C7" i="4" l="1"/>
  <c r="E7" i="4"/>
</calcChain>
</file>

<file path=xl/sharedStrings.xml><?xml version="1.0" encoding="utf-8"?>
<sst xmlns="http://schemas.openxmlformats.org/spreadsheetml/2006/main" count="99" uniqueCount="46">
  <si>
    <t>ANDROID</t>
  </si>
  <si>
    <t>IOS</t>
  </si>
  <si>
    <t>WEB</t>
  </si>
  <si>
    <t>APP_DOWNLOADED</t>
  </si>
  <si>
    <t>SIGNED_UP</t>
  </si>
  <si>
    <t>USERS_REQUESTED_RIDE</t>
  </si>
  <si>
    <t>DRIVER_ACCEPTANCE</t>
  </si>
  <si>
    <t>RIDES</t>
  </si>
  <si>
    <t>PAYMENT</t>
  </si>
  <si>
    <t>REVIEW</t>
  </si>
  <si>
    <t>TOTAL</t>
  </si>
  <si>
    <t>18-24</t>
  </si>
  <si>
    <t>25-34</t>
  </si>
  <si>
    <t>35-44</t>
  </si>
  <si>
    <t>45-54</t>
  </si>
  <si>
    <t>Unknown</t>
  </si>
  <si>
    <t>% from the before</t>
  </si>
  <si>
    <t>% from the beggining</t>
  </si>
  <si>
    <t>Approved</t>
  </si>
  <si>
    <t>Declined</t>
  </si>
  <si>
    <t>Quantity</t>
  </si>
  <si>
    <t>%</t>
  </si>
  <si>
    <t>$</t>
  </si>
  <si>
    <t>%$</t>
  </si>
  <si>
    <t>Rating</t>
  </si>
  <si>
    <t>Rides paid with review</t>
  </si>
  <si>
    <t>Rides requested</t>
  </si>
  <si>
    <t>Rides not canceled</t>
  </si>
  <si>
    <t>Rides canceled</t>
  </si>
  <si>
    <t>Time until accept</t>
  </si>
  <si>
    <t>Time waiting</t>
  </si>
  <si>
    <t>User didn`t cancel</t>
  </si>
  <si>
    <t>User accepted and cancel</t>
  </si>
  <si>
    <t>User not accepted and cancel</t>
  </si>
  <si>
    <t xml:space="preserve">of rides canceled </t>
  </si>
  <si>
    <t>hour_requested</t>
  </si>
  <si>
    <t>count</t>
  </si>
  <si>
    <t>of total rides</t>
  </si>
  <si>
    <t>Rides canceled after a driver accepted</t>
  </si>
  <si>
    <t>%users</t>
  </si>
  <si>
    <t>Android</t>
  </si>
  <si>
    <t>Web</t>
  </si>
  <si>
    <t>18 - 24</t>
  </si>
  <si>
    <t>25 - 34</t>
  </si>
  <si>
    <t>35 - 44</t>
  </si>
  <si>
    <t>45 - 54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</si>
</sst>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21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1" xfId="0" applyBorder="1"/>
    <xf numFmtId="9" fontId="0" fillId="0" borderId="1" xfId="1" applyFont="1" applyBorder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0"/>
                  <c:y val="-0.277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7777777777777779E-3"/>
                  <c:y val="-0.208333333333333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7777777777777779E-3"/>
                  <c:y val="-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"/>
                  <c:y val="-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-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1.0185067526415994E-16"/>
                  <c:y val="-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800">
                    <a:latin typeface="Arial Black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Total!$A$6:$A$12</c:f>
              <c:strCache>
                <c:ptCount val="7"/>
                <c:pt idx="0">
                  <c:v>APP_DOWNLOADED</c:v>
                </c:pt>
                <c:pt idx="1">
                  <c:v>SIGNED_UP</c:v>
                </c:pt>
                <c:pt idx="2">
                  <c:v>USERS_REQUESTED_RIDE</c:v>
                </c:pt>
                <c:pt idx="3">
                  <c:v>DRIVER_ACCEPTANCE</c:v>
                </c:pt>
                <c:pt idx="4">
                  <c:v>RIDES</c:v>
                </c:pt>
                <c:pt idx="5">
                  <c:v>PAYMENT</c:v>
                </c:pt>
                <c:pt idx="6">
                  <c:v>REVIEW</c:v>
                </c:pt>
              </c:strCache>
            </c:strRef>
          </c:cat>
          <c:val>
            <c:numRef>
              <c:f>Total!$B$6:$B$12</c:f>
              <c:numCache>
                <c:formatCode>General</c:formatCode>
                <c:ptCount val="7"/>
                <c:pt idx="0">
                  <c:v>23608</c:v>
                </c:pt>
                <c:pt idx="1">
                  <c:v>17623</c:v>
                </c:pt>
                <c:pt idx="2">
                  <c:v>12406</c:v>
                </c:pt>
                <c:pt idx="3">
                  <c:v>12278</c:v>
                </c:pt>
                <c:pt idx="4">
                  <c:v>6233</c:v>
                </c:pt>
                <c:pt idx="5">
                  <c:v>6233</c:v>
                </c:pt>
                <c:pt idx="6">
                  <c:v>4348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092160"/>
        <c:axId val="186225024"/>
      </c:barChart>
      <c:catAx>
        <c:axId val="18609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6225024"/>
        <c:crosses val="autoZero"/>
        <c:auto val="1"/>
        <c:lblAlgn val="ctr"/>
        <c:lblOffset val="100"/>
        <c:noMultiLvlLbl val="0"/>
      </c:catAx>
      <c:valAx>
        <c:axId val="186225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6092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Rating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Percentage</c:v>
          </c:tx>
          <c:invertIfNegative val="0"/>
          <c:cat>
            <c:numRef>
              <c:f>Reviews!$A$2:$A$6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Reviews!$C$2:$C$6</c:f>
              <c:numCache>
                <c:formatCode>0%</c:formatCode>
                <c:ptCount val="5"/>
                <c:pt idx="0">
                  <c:v>0.251275518369385</c:v>
                </c:pt>
                <c:pt idx="1">
                  <c:v>0.25331762807996877</c:v>
                </c:pt>
                <c:pt idx="2">
                  <c:v>0.1002426205580913</c:v>
                </c:pt>
                <c:pt idx="3">
                  <c:v>9.775880059662892E-2</c:v>
                </c:pt>
                <c:pt idx="4">
                  <c:v>0.29740543239592604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389824"/>
        <c:axId val="207391360"/>
      </c:barChart>
      <c:catAx>
        <c:axId val="20738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91360"/>
        <c:crosses val="autoZero"/>
        <c:auto val="1"/>
        <c:lblAlgn val="ctr"/>
        <c:lblOffset val="100"/>
        <c:noMultiLvlLbl val="0"/>
      </c:catAx>
      <c:valAx>
        <c:axId val="2073913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389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Quantity rides requested /hour of the day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Quantity</c:v>
          </c:tx>
          <c:invertIfNegative val="0"/>
          <c:cat>
            <c:numRef>
              <c:f>'Hour requested'!$A$2:$A$25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'Hour requested'!$B$2:$B$25</c:f>
              <c:numCache>
                <c:formatCode>General</c:formatCode>
                <c:ptCount val="24"/>
                <c:pt idx="0">
                  <c:v>1554</c:v>
                </c:pt>
                <c:pt idx="1">
                  <c:v>1593</c:v>
                </c:pt>
                <c:pt idx="2">
                  <c:v>1627</c:v>
                </c:pt>
                <c:pt idx="3">
                  <c:v>1543</c:v>
                </c:pt>
                <c:pt idx="4">
                  <c:v>1576</c:v>
                </c:pt>
                <c:pt idx="5">
                  <c:v>1633</c:v>
                </c:pt>
                <c:pt idx="6">
                  <c:v>1548</c:v>
                </c:pt>
                <c:pt idx="7">
                  <c:v>1618</c:v>
                </c:pt>
                <c:pt idx="8">
                  <c:v>60071</c:v>
                </c:pt>
                <c:pt idx="9">
                  <c:v>60210</c:v>
                </c:pt>
                <c:pt idx="10">
                  <c:v>9024</c:v>
                </c:pt>
                <c:pt idx="11">
                  <c:v>7928</c:v>
                </c:pt>
                <c:pt idx="12">
                  <c:v>7972</c:v>
                </c:pt>
                <c:pt idx="13">
                  <c:v>7960</c:v>
                </c:pt>
                <c:pt idx="14">
                  <c:v>7934</c:v>
                </c:pt>
                <c:pt idx="15">
                  <c:v>7957</c:v>
                </c:pt>
                <c:pt idx="16">
                  <c:v>58527</c:v>
                </c:pt>
                <c:pt idx="17">
                  <c:v>58176</c:v>
                </c:pt>
                <c:pt idx="18">
                  <c:v>40372</c:v>
                </c:pt>
                <c:pt idx="19">
                  <c:v>39495</c:v>
                </c:pt>
                <c:pt idx="20">
                  <c:v>2254</c:v>
                </c:pt>
                <c:pt idx="21">
                  <c:v>1701</c:v>
                </c:pt>
                <c:pt idx="22">
                  <c:v>1624</c:v>
                </c:pt>
                <c:pt idx="23">
                  <c:v>1580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08512"/>
        <c:axId val="207824000"/>
      </c:barChart>
      <c:catAx>
        <c:axId val="2074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824000"/>
        <c:crosses val="autoZero"/>
        <c:auto val="1"/>
        <c:lblAlgn val="ctr"/>
        <c:lblOffset val="100"/>
        <c:noMultiLvlLbl val="0"/>
      </c:catAx>
      <c:valAx>
        <c:axId val="207824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74085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%Age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'Main users'!$A$5:$A$8</c:f>
              <c:strCache>
                <c:ptCount val="4"/>
                <c:pt idx="0">
                  <c:v>18 - 24</c:v>
                </c:pt>
                <c:pt idx="1">
                  <c:v>25 - 34</c:v>
                </c:pt>
                <c:pt idx="2">
                  <c:v>35 - 44</c:v>
                </c:pt>
                <c:pt idx="3">
                  <c:v>45 - 54</c:v>
                </c:pt>
              </c:strCache>
            </c:strRef>
          </c:cat>
          <c:val>
            <c:numRef>
              <c:f>'Main users'!$B$5:$B$8</c:f>
              <c:numCache>
                <c:formatCode>0%</c:formatCode>
                <c:ptCount val="4"/>
                <c:pt idx="0">
                  <c:v>0.15</c:v>
                </c:pt>
                <c:pt idx="1">
                  <c:v>0.28000000000000003</c:v>
                </c:pt>
                <c:pt idx="2">
                  <c:v>0.42</c:v>
                </c:pt>
                <c:pt idx="3">
                  <c:v>0.15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766656"/>
        <c:axId val="207768192"/>
      </c:barChart>
      <c:catAx>
        <c:axId val="20776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68192"/>
        <c:crosses val="autoZero"/>
        <c:auto val="1"/>
        <c:lblAlgn val="ctr"/>
        <c:lblOffset val="100"/>
        <c:noMultiLvlLbl val="0"/>
      </c:catAx>
      <c:valAx>
        <c:axId val="207768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76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Platform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users'!$B$1:$B$3</c:f>
              <c:strCache>
                <c:ptCount val="1"/>
                <c:pt idx="0">
                  <c:v>61% 29% 10%</c:v>
                </c:pt>
              </c:strCache>
            </c:strRef>
          </c:tx>
          <c:invertIfNegative val="0"/>
          <c:cat>
            <c:strRef>
              <c:f>'Main users'!$A$1:$A$3</c:f>
              <c:strCache>
                <c:ptCount val="3"/>
                <c:pt idx="0">
                  <c:v>IOS</c:v>
                </c:pt>
                <c:pt idx="1">
                  <c:v>Android</c:v>
                </c:pt>
                <c:pt idx="2">
                  <c:v>Web</c:v>
                </c:pt>
              </c:strCache>
            </c:strRef>
          </c:cat>
          <c:val>
            <c:numRef>
              <c:f>'Main users'!$B$1:$B$3</c:f>
              <c:numCache>
                <c:formatCode>0%</c:formatCode>
                <c:ptCount val="3"/>
                <c:pt idx="0">
                  <c:v>0.61</c:v>
                </c:pt>
                <c:pt idx="1">
                  <c:v>0.28999999999999998</c:v>
                </c:pt>
                <c:pt idx="2">
                  <c:v>0.1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784192"/>
        <c:axId val="207486976"/>
      </c:barChart>
      <c:catAx>
        <c:axId val="20778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86976"/>
        <c:crosses val="autoZero"/>
        <c:auto val="1"/>
        <c:lblAlgn val="ctr"/>
        <c:lblOffset val="100"/>
        <c:noMultiLvlLbl val="0"/>
      </c:catAx>
      <c:valAx>
        <c:axId val="207486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784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171450</xdr:rowOff>
    </xdr:from>
    <xdr:to>
      <xdr:col>12</xdr:col>
      <xdr:colOff>552450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5</xdr:row>
      <xdr:rowOff>180975</xdr:rowOff>
    </xdr:from>
    <xdr:to>
      <xdr:col>15</xdr:col>
      <xdr:colOff>161925</xdr:colOff>
      <xdr:row>20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2</xdr:row>
      <xdr:rowOff>38099</xdr:rowOff>
    </xdr:from>
    <xdr:to>
      <xdr:col>15</xdr:col>
      <xdr:colOff>66674</xdr:colOff>
      <xdr:row>21</xdr:row>
      <xdr:rowOff>70484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5</xdr:row>
      <xdr:rowOff>114300</xdr:rowOff>
    </xdr:from>
    <xdr:to>
      <xdr:col>10</xdr:col>
      <xdr:colOff>390525</xdr:colOff>
      <xdr:row>20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6</xdr:row>
      <xdr:rowOff>19050</xdr:rowOff>
    </xdr:from>
    <xdr:to>
      <xdr:col>19</xdr:col>
      <xdr:colOff>95250</xdr:colOff>
      <xdr:row>20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3" sqref="H13"/>
    </sheetView>
  </sheetViews>
  <sheetFormatPr defaultRowHeight="15" x14ac:dyDescent="0.25"/>
  <cols>
    <col min="1" max="1" width="9.42578125" bestFit="1" customWidth="1"/>
    <col min="2" max="2" width="19" bestFit="1" customWidth="1"/>
    <col min="3" max="3" width="11" bestFit="1" customWidth="1"/>
    <col min="4" max="4" width="23" bestFit="1" customWidth="1"/>
    <col min="5" max="5" width="20.28515625" bestFit="1" customWidth="1"/>
    <col min="6" max="6" width="6" bestFit="1" customWidth="1"/>
    <col min="7" max="7" width="9.5703125" bestFit="1" customWidth="1"/>
    <col min="8" max="8" width="7.85546875" bestFit="1" customWidth="1"/>
  </cols>
  <sheetData>
    <row r="1" spans="1:9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39</v>
      </c>
    </row>
    <row r="2" spans="1:9" x14ac:dyDescent="0.25">
      <c r="A2" t="s">
        <v>0</v>
      </c>
      <c r="B2">
        <v>6935</v>
      </c>
      <c r="C2">
        <v>5148</v>
      </c>
      <c r="D2">
        <v>3619</v>
      </c>
      <c r="E2">
        <v>3580</v>
      </c>
      <c r="F2">
        <v>1830</v>
      </c>
      <c r="G2">
        <v>1830</v>
      </c>
      <c r="H2">
        <v>1273</v>
      </c>
      <c r="I2" s="1">
        <f>B2/$B$5</f>
        <v>0.29375635377838022</v>
      </c>
    </row>
    <row r="3" spans="1:9" x14ac:dyDescent="0.25">
      <c r="A3" t="s">
        <v>1</v>
      </c>
      <c r="B3">
        <v>14290</v>
      </c>
      <c r="C3">
        <v>10728</v>
      </c>
      <c r="D3">
        <v>7550</v>
      </c>
      <c r="E3">
        <v>7471</v>
      </c>
      <c r="F3">
        <v>3792</v>
      </c>
      <c r="G3">
        <v>3792</v>
      </c>
      <c r="H3">
        <v>2651</v>
      </c>
      <c r="I3" s="1">
        <f t="shared" ref="I3:I4" si="0">B3/$B$5</f>
        <v>0.60530328702134872</v>
      </c>
    </row>
    <row r="4" spans="1:9" x14ac:dyDescent="0.25">
      <c r="A4" t="s">
        <v>2</v>
      </c>
      <c r="B4">
        <v>2383</v>
      </c>
      <c r="C4">
        <v>1747</v>
      </c>
      <c r="D4">
        <v>1237</v>
      </c>
      <c r="E4">
        <v>1227</v>
      </c>
      <c r="F4">
        <v>611</v>
      </c>
      <c r="G4">
        <v>611</v>
      </c>
      <c r="H4">
        <v>424</v>
      </c>
      <c r="I4" s="1">
        <f t="shared" si="0"/>
        <v>0.1009403592002711</v>
      </c>
    </row>
    <row r="5" spans="1:9" x14ac:dyDescent="0.25">
      <c r="A5" t="s">
        <v>10</v>
      </c>
      <c r="B5">
        <f>SUM(B2:B4)</f>
        <v>23608</v>
      </c>
      <c r="C5">
        <f t="shared" ref="C5:H5" si="1">SUM(C2:C4)</f>
        <v>17623</v>
      </c>
      <c r="D5">
        <f t="shared" si="1"/>
        <v>12406</v>
      </c>
      <c r="E5">
        <f t="shared" si="1"/>
        <v>12278</v>
      </c>
      <c r="F5">
        <f t="shared" si="1"/>
        <v>6233</v>
      </c>
      <c r="G5">
        <f t="shared" si="1"/>
        <v>6233</v>
      </c>
      <c r="H5">
        <f t="shared" si="1"/>
        <v>4348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" sqref="I1"/>
    </sheetView>
  </sheetViews>
  <sheetFormatPr defaultRowHeight="15" x14ac:dyDescent="0.25"/>
  <cols>
    <col min="1" max="1" width="9.42578125" bestFit="1" customWidth="1"/>
    <col min="2" max="2" width="19" bestFit="1" customWidth="1"/>
    <col min="3" max="3" width="11" bestFit="1" customWidth="1"/>
    <col min="4" max="4" width="23" bestFit="1" customWidth="1"/>
    <col min="5" max="5" width="20.28515625" bestFit="1" customWidth="1"/>
    <col min="6" max="6" width="6" bestFit="1" customWidth="1"/>
    <col min="7" max="7" width="9.5703125" bestFit="1" customWidth="1"/>
    <col min="8" max="8" width="7.85546875" bestFit="1" customWidth="1"/>
  </cols>
  <sheetData>
    <row r="1" spans="1:9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39</v>
      </c>
    </row>
    <row r="2" spans="1:9" x14ac:dyDescent="0.25">
      <c r="A2" t="s">
        <v>11</v>
      </c>
      <c r="B2">
        <v>1865</v>
      </c>
      <c r="C2">
        <v>1865</v>
      </c>
      <c r="D2">
        <v>1300</v>
      </c>
      <c r="E2">
        <v>1289</v>
      </c>
      <c r="F2">
        <v>670</v>
      </c>
      <c r="G2">
        <v>670</v>
      </c>
      <c r="H2">
        <v>473</v>
      </c>
      <c r="I2" s="1">
        <f>B2/SUM($B$2:$B$5)</f>
        <v>0.15139215845442</v>
      </c>
    </row>
    <row r="3" spans="1:9" x14ac:dyDescent="0.25">
      <c r="A3" t="s">
        <v>12</v>
      </c>
      <c r="B3">
        <v>3447</v>
      </c>
      <c r="C3">
        <v>3447</v>
      </c>
      <c r="D3">
        <v>2425</v>
      </c>
      <c r="E3">
        <v>2393</v>
      </c>
      <c r="F3">
        <v>1227</v>
      </c>
      <c r="G3">
        <v>1227</v>
      </c>
      <c r="H3">
        <v>842</v>
      </c>
      <c r="I3" s="1">
        <f t="shared" ref="I3:I5" si="0">B3/SUM($B$2:$B$5)</f>
        <v>0.27981167302540788</v>
      </c>
    </row>
    <row r="4" spans="1:9" x14ac:dyDescent="0.25">
      <c r="A4" t="s">
        <v>13</v>
      </c>
      <c r="B4">
        <v>5181</v>
      </c>
      <c r="C4">
        <v>5181</v>
      </c>
      <c r="D4">
        <v>3662</v>
      </c>
      <c r="E4">
        <v>3628</v>
      </c>
      <c r="F4">
        <v>1861</v>
      </c>
      <c r="G4">
        <v>1861</v>
      </c>
      <c r="H4">
        <v>1332</v>
      </c>
      <c r="I4" s="1">
        <f t="shared" si="0"/>
        <v>0.42056985144898124</v>
      </c>
    </row>
    <row r="5" spans="1:9" x14ac:dyDescent="0.25">
      <c r="A5" t="s">
        <v>14</v>
      </c>
      <c r="B5">
        <v>1826</v>
      </c>
      <c r="C5">
        <v>1826</v>
      </c>
      <c r="D5">
        <v>1285</v>
      </c>
      <c r="E5">
        <v>1267</v>
      </c>
      <c r="F5">
        <v>630</v>
      </c>
      <c r="G5">
        <v>630</v>
      </c>
      <c r="H5">
        <v>453</v>
      </c>
      <c r="I5" s="1">
        <f t="shared" si="0"/>
        <v>0.14822631707119086</v>
      </c>
    </row>
    <row r="6" spans="1:9" x14ac:dyDescent="0.25">
      <c r="A6" t="s">
        <v>15</v>
      </c>
      <c r="B6">
        <v>11289</v>
      </c>
      <c r="C6">
        <v>5304</v>
      </c>
      <c r="D6">
        <v>3734</v>
      </c>
      <c r="E6">
        <v>3701</v>
      </c>
      <c r="F6">
        <v>1845</v>
      </c>
      <c r="G6">
        <v>1845</v>
      </c>
      <c r="H6">
        <v>1248</v>
      </c>
    </row>
    <row r="7" spans="1:9" x14ac:dyDescent="0.25">
      <c r="A7" t="s">
        <v>10</v>
      </c>
      <c r="B7">
        <f>SUM(B2:B6)</f>
        <v>23608</v>
      </c>
      <c r="C7">
        <f>SUM(C2:C6)</f>
        <v>17623</v>
      </c>
      <c r="D7">
        <f>SUM(D2:D6)</f>
        <v>12406</v>
      </c>
      <c r="E7">
        <f t="shared" ref="E7:H7" si="1">SUM(E2:E6)</f>
        <v>12278</v>
      </c>
      <c r="F7">
        <f t="shared" si="1"/>
        <v>6233</v>
      </c>
      <c r="G7">
        <f t="shared" si="1"/>
        <v>6233</v>
      </c>
      <c r="H7">
        <f t="shared" si="1"/>
        <v>4348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9" sqref="G9"/>
    </sheetView>
  </sheetViews>
  <sheetFormatPr defaultRowHeight="15" x14ac:dyDescent="0.25"/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s="1">
        <v>1</v>
      </c>
      <c r="C2" s="1">
        <f>Platform!C2/Platform!B2</f>
        <v>0.74232155731795246</v>
      </c>
      <c r="D2" s="1">
        <f>Platform!D2/Platform!C2</f>
        <v>0.70299145299145294</v>
      </c>
      <c r="E2" s="1">
        <f>Platform!E2/Platform!D2</f>
        <v>0.98922354241503174</v>
      </c>
      <c r="F2" s="1">
        <f>Platform!F2/Platform!E2</f>
        <v>0.51117318435754189</v>
      </c>
      <c r="G2" s="1">
        <f>Platform!G2/Platform!F2</f>
        <v>1</v>
      </c>
      <c r="H2" s="1">
        <f>Platform!H2/Platform!G2</f>
        <v>0.69562841530054642</v>
      </c>
    </row>
    <row r="3" spans="1:8" x14ac:dyDescent="0.25">
      <c r="A3" t="s">
        <v>1</v>
      </c>
      <c r="B3" s="1">
        <v>1</v>
      </c>
      <c r="C3" s="1">
        <f>Platform!C3/Platform!B3</f>
        <v>0.75073477956613011</v>
      </c>
      <c r="D3" s="1">
        <f>Platform!D3/Platform!C3</f>
        <v>0.70376584638329609</v>
      </c>
      <c r="E3" s="1">
        <f>Platform!E3/Platform!D3</f>
        <v>0.98953642384105955</v>
      </c>
      <c r="F3" s="1">
        <f>Platform!F3/Platform!E3</f>
        <v>0.50756257529112569</v>
      </c>
      <c r="G3" s="1">
        <f>Platform!G3/Platform!F3</f>
        <v>1</v>
      </c>
      <c r="H3" s="1">
        <f>Platform!H3/Platform!G3</f>
        <v>0.69910337552742619</v>
      </c>
    </row>
    <row r="4" spans="1:8" x14ac:dyDescent="0.25">
      <c r="A4" t="s">
        <v>2</v>
      </c>
      <c r="B4" s="1">
        <v>1</v>
      </c>
      <c r="C4" s="1">
        <f>Platform!C4/Platform!B4</f>
        <v>0.73310952580780531</v>
      </c>
      <c r="D4" s="1">
        <f>Platform!D4/Platform!C4</f>
        <v>0.70807097882083569</v>
      </c>
      <c r="E4" s="1">
        <f>Platform!E4/Platform!D4</f>
        <v>0.99191592562651576</v>
      </c>
      <c r="F4" s="1">
        <f>Platform!F4/Platform!E4</f>
        <v>0.49796251018744908</v>
      </c>
      <c r="G4" s="1">
        <f>Platform!G4/Platform!F4</f>
        <v>1</v>
      </c>
      <c r="H4" s="1">
        <f>Platform!H4/Platform!G4</f>
        <v>0.69394435351882156</v>
      </c>
    </row>
    <row r="5" spans="1:8" x14ac:dyDescent="0.25">
      <c r="A5" t="s">
        <v>10</v>
      </c>
      <c r="B5" s="1">
        <v>1</v>
      </c>
      <c r="C5" s="1">
        <f>Platform!C5/Platform!B5</f>
        <v>0.7464842426296171</v>
      </c>
      <c r="D5" s="1">
        <f>Platform!D5/Platform!C5</f>
        <v>0.70396640753560691</v>
      </c>
      <c r="E5" s="1">
        <f>Platform!E5/Platform!D5</f>
        <v>0.9896824117362566</v>
      </c>
      <c r="F5" s="1">
        <f>Platform!F5/Platform!E5</f>
        <v>0.50765597002769181</v>
      </c>
      <c r="G5" s="1">
        <f>Platform!G5/Platform!F5</f>
        <v>1</v>
      </c>
      <c r="H5" s="1">
        <f>Platform!H5/Platform!G5</f>
        <v>0.69757741055671429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RowHeight="15" x14ac:dyDescent="0.25"/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11</v>
      </c>
      <c r="B2" s="1">
        <v>1</v>
      </c>
      <c r="C2" s="1">
        <f>Age!C2/Age!B2</f>
        <v>1</v>
      </c>
      <c r="D2" s="1">
        <f>Age!D2/Age!C2</f>
        <v>0.69705093833780163</v>
      </c>
      <c r="E2" s="1">
        <f>Age!E2/Age!D2</f>
        <v>0.99153846153846159</v>
      </c>
      <c r="F2" s="1">
        <f>Age!F2/Age!E2</f>
        <v>0.51978277734678047</v>
      </c>
      <c r="G2" s="1">
        <f>Age!G2/Age!F2</f>
        <v>1</v>
      </c>
      <c r="H2" s="1">
        <f>Age!H2/Age!G2</f>
        <v>0.70597014925373136</v>
      </c>
    </row>
    <row r="3" spans="1:8" x14ac:dyDescent="0.25">
      <c r="A3" t="s">
        <v>12</v>
      </c>
      <c r="B3" s="1">
        <v>1</v>
      </c>
      <c r="C3" s="1">
        <f>Age!C3/Age!B3</f>
        <v>1</v>
      </c>
      <c r="D3" s="1">
        <f>Age!D3/Age!C3</f>
        <v>0.70351029881055993</v>
      </c>
      <c r="E3" s="1">
        <f>Age!E3/Age!D3</f>
        <v>0.98680412371134019</v>
      </c>
      <c r="F3" s="1">
        <f>Age!F3/Age!E3</f>
        <v>0.51274550773088179</v>
      </c>
      <c r="G3" s="1">
        <f>Age!G3/Age!F3</f>
        <v>1</v>
      </c>
      <c r="H3" s="1">
        <f>Age!H3/Age!G3</f>
        <v>0.68622656886715572</v>
      </c>
    </row>
    <row r="4" spans="1:8" x14ac:dyDescent="0.25">
      <c r="A4" t="s">
        <v>13</v>
      </c>
      <c r="B4" s="1">
        <v>1</v>
      </c>
      <c r="C4" s="1">
        <f>Age!C4/Age!B4</f>
        <v>1</v>
      </c>
      <c r="D4" s="1">
        <f>Age!D4/Age!C4</f>
        <v>0.70681335649488519</v>
      </c>
      <c r="E4" s="1">
        <f>Age!E4/Age!D4</f>
        <v>0.99071545603495359</v>
      </c>
      <c r="F4" s="1">
        <f>Age!F4/Age!E4</f>
        <v>0.51295479603087102</v>
      </c>
      <c r="G4" s="1">
        <f>Age!G4/Age!F4</f>
        <v>1</v>
      </c>
      <c r="H4" s="1">
        <f>Age!H4/Age!G4</f>
        <v>0.71574422353573353</v>
      </c>
    </row>
    <row r="5" spans="1:8" x14ac:dyDescent="0.25">
      <c r="A5" t="s">
        <v>14</v>
      </c>
      <c r="B5" s="1">
        <v>1</v>
      </c>
      <c r="C5" s="1">
        <f>Age!C5/Age!B5</f>
        <v>1</v>
      </c>
      <c r="D5" s="1">
        <f>Age!D5/Age!C5</f>
        <v>0.70372398685651694</v>
      </c>
      <c r="E5" s="1">
        <f>Age!E5/Age!D5</f>
        <v>0.98599221789883273</v>
      </c>
      <c r="F5" s="1">
        <f>Age!F5/Age!E5</f>
        <v>0.49723756906077349</v>
      </c>
      <c r="G5" s="1">
        <f>Age!G5/Age!F5</f>
        <v>1</v>
      </c>
      <c r="H5" s="1">
        <f>Age!H5/Age!G5</f>
        <v>0.71904761904761905</v>
      </c>
    </row>
    <row r="6" spans="1:8" x14ac:dyDescent="0.25">
      <c r="A6" t="s">
        <v>15</v>
      </c>
      <c r="B6" s="1">
        <v>1</v>
      </c>
      <c r="C6" s="1">
        <f>Age!C6/Age!B6</f>
        <v>0.46983789529630615</v>
      </c>
      <c r="D6" s="1">
        <f>Age!D6/Age!C6</f>
        <v>0.70399698340874817</v>
      </c>
      <c r="E6" s="1">
        <f>Age!E6/Age!D6</f>
        <v>0.9911622924477772</v>
      </c>
      <c r="F6" s="1">
        <f>Age!F6/Age!E6</f>
        <v>0.49851391515806537</v>
      </c>
      <c r="G6" s="1">
        <f>Age!G6/Age!F6</f>
        <v>1</v>
      </c>
      <c r="H6" s="1">
        <f>Age!H6/Age!G6</f>
        <v>0.67642276422764225</v>
      </c>
    </row>
    <row r="7" spans="1:8" x14ac:dyDescent="0.25">
      <c r="A7" t="s">
        <v>10</v>
      </c>
      <c r="B7" s="1">
        <v>1</v>
      </c>
      <c r="C7" s="1">
        <f>Age!C7/Age!B7</f>
        <v>0.7464842426296171</v>
      </c>
      <c r="D7" s="1">
        <f>Age!D7/Age!C7</f>
        <v>0.70396640753560691</v>
      </c>
      <c r="E7" s="1">
        <f>Age!E7/Age!D7</f>
        <v>0.9896824117362566</v>
      </c>
      <c r="F7" s="1">
        <f>Age!F7/Age!E7</f>
        <v>0.50765597002769181</v>
      </c>
      <c r="G7" s="1">
        <f>Age!G7/Age!F7</f>
        <v>1</v>
      </c>
      <c r="H7" s="1">
        <f>Age!H7/Age!G7</f>
        <v>0.69757741055671429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11" bestFit="1" customWidth="1"/>
    <col min="3" max="3" width="23" bestFit="1" customWidth="1"/>
    <col min="4" max="4" width="20.28515625" bestFit="1" customWidth="1"/>
    <col min="5" max="5" width="6" bestFit="1" customWidth="1"/>
    <col min="6" max="6" width="9.5703125" bestFit="1" customWidth="1"/>
    <col min="7" max="7" width="7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23608</v>
      </c>
      <c r="B2">
        <v>17623</v>
      </c>
      <c r="C2">
        <v>12406</v>
      </c>
      <c r="D2">
        <v>12278</v>
      </c>
      <c r="E2">
        <v>6233</v>
      </c>
      <c r="F2">
        <v>6233</v>
      </c>
      <c r="G2">
        <v>4348</v>
      </c>
    </row>
    <row r="3" spans="1:7" x14ac:dyDescent="0.25">
      <c r="A3" t="s">
        <v>16</v>
      </c>
      <c r="B3" s="1">
        <f>B2/A2</f>
        <v>0.7464842426296171</v>
      </c>
      <c r="C3" s="1">
        <f t="shared" ref="C3:G3" si="0">C2/B2</f>
        <v>0.70396640753560691</v>
      </c>
      <c r="D3" s="1">
        <f t="shared" si="0"/>
        <v>0.9896824117362566</v>
      </c>
      <c r="E3" s="1">
        <f t="shared" si="0"/>
        <v>0.50765597002769181</v>
      </c>
      <c r="F3" s="1">
        <f t="shared" si="0"/>
        <v>1</v>
      </c>
      <c r="G3" s="1">
        <f t="shared" si="0"/>
        <v>0.69757741055671429</v>
      </c>
    </row>
    <row r="4" spans="1:7" x14ac:dyDescent="0.25">
      <c r="A4" t="s">
        <v>17</v>
      </c>
      <c r="B4" s="1">
        <f>B2/$A$2</f>
        <v>0.7464842426296171</v>
      </c>
      <c r="C4" s="1">
        <f t="shared" ref="C4:G4" si="1">C2/$A$2</f>
        <v>0.52549983056590988</v>
      </c>
      <c r="D4" s="1">
        <f t="shared" si="1"/>
        <v>0.52007793968146387</v>
      </c>
      <c r="E4" s="1">
        <f t="shared" si="1"/>
        <v>0.26402067095899695</v>
      </c>
      <c r="F4" s="1">
        <f t="shared" si="1"/>
        <v>0.26402067095899695</v>
      </c>
      <c r="G4" s="1">
        <f t="shared" si="1"/>
        <v>0.18417485598102337</v>
      </c>
    </row>
    <row r="6" spans="1:7" x14ac:dyDescent="0.25">
      <c r="A6" t="s">
        <v>3</v>
      </c>
      <c r="B6">
        <v>23608</v>
      </c>
    </row>
    <row r="7" spans="1:7" x14ac:dyDescent="0.25">
      <c r="A7" t="s">
        <v>4</v>
      </c>
      <c r="B7">
        <v>17623</v>
      </c>
    </row>
    <row r="8" spans="1:7" x14ac:dyDescent="0.25">
      <c r="A8" t="s">
        <v>5</v>
      </c>
      <c r="B8">
        <v>12406</v>
      </c>
    </row>
    <row r="9" spans="1:7" x14ac:dyDescent="0.25">
      <c r="A9" t="s">
        <v>6</v>
      </c>
      <c r="B9">
        <v>12278</v>
      </c>
    </row>
    <row r="10" spans="1:7" x14ac:dyDescent="0.25">
      <c r="A10" t="s">
        <v>7</v>
      </c>
      <c r="B10">
        <v>6233</v>
      </c>
    </row>
    <row r="11" spans="1:7" x14ac:dyDescent="0.25">
      <c r="A11" t="s">
        <v>8</v>
      </c>
      <c r="B11">
        <v>6233</v>
      </c>
    </row>
    <row r="12" spans="1:7" x14ac:dyDescent="0.25">
      <c r="A12" t="s">
        <v>9</v>
      </c>
      <c r="B12">
        <v>4348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5" x14ac:dyDescent="0.25"/>
  <cols>
    <col min="1" max="1" width="35.85546875" bestFit="1" customWidth="1"/>
    <col min="5" max="5" width="16.28515625" bestFit="1" customWidth="1"/>
    <col min="8" max="8" width="16.28515625" bestFit="1" customWidth="1"/>
  </cols>
  <sheetData>
    <row r="1" spans="1:12" x14ac:dyDescent="0.25">
      <c r="A1" t="s">
        <v>26</v>
      </c>
      <c r="B1">
        <v>385477</v>
      </c>
      <c r="E1" t="s">
        <v>31</v>
      </c>
      <c r="H1" t="s">
        <v>32</v>
      </c>
      <c r="K1" t="s">
        <v>33</v>
      </c>
    </row>
    <row r="2" spans="1:12" x14ac:dyDescent="0.25">
      <c r="A2" t="s">
        <v>28</v>
      </c>
      <c r="B2">
        <v>161825</v>
      </c>
      <c r="C2" s="1">
        <f>B2/B1</f>
        <v>0.41980455383849102</v>
      </c>
      <c r="E2" t="s">
        <v>29</v>
      </c>
      <c r="F2" s="2">
        <v>4.155092592592593E-3</v>
      </c>
      <c r="H2" t="s">
        <v>29</v>
      </c>
      <c r="I2" s="2">
        <v>1.0416666666666666E-2</v>
      </c>
    </row>
    <row r="3" spans="1:12" x14ac:dyDescent="0.25">
      <c r="A3" t="s">
        <v>27</v>
      </c>
      <c r="B3">
        <f>B1-B2</f>
        <v>223652</v>
      </c>
      <c r="C3" s="1">
        <f>B3/B1</f>
        <v>0.58019544616150898</v>
      </c>
      <c r="E3" t="s">
        <v>30</v>
      </c>
      <c r="F3" s="2">
        <v>1.005787037037037E-2</v>
      </c>
      <c r="H3" t="s">
        <v>30</v>
      </c>
      <c r="I3" s="3">
        <v>1.4548611111111111E-2</v>
      </c>
      <c r="K3" t="s">
        <v>30</v>
      </c>
      <c r="L3" s="3">
        <v>7.6620370370370366E-3</v>
      </c>
    </row>
    <row r="4" spans="1:12" x14ac:dyDescent="0.25">
      <c r="A4" t="s">
        <v>38</v>
      </c>
      <c r="B4">
        <v>24727</v>
      </c>
      <c r="C4" s="1">
        <f>B4/B2</f>
        <v>0.15280086513208713</v>
      </c>
      <c r="D4" t="s">
        <v>34</v>
      </c>
    </row>
    <row r="5" spans="1:12" x14ac:dyDescent="0.25">
      <c r="C5" s="1">
        <f>B4/B1</f>
        <v>6.4146499012911279E-2</v>
      </c>
      <c r="D5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20" sqref="L20"/>
    </sheetView>
  </sheetViews>
  <sheetFormatPr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18</v>
      </c>
      <c r="B2">
        <v>212628</v>
      </c>
      <c r="C2" s="1">
        <f>B2/SUM($B$2:$B$3)</f>
        <v>0.9507091374099047</v>
      </c>
      <c r="D2">
        <v>4251667</v>
      </c>
      <c r="E2" s="1">
        <f>D2/SUM($D$2:$D$3)</f>
        <v>0.95069206724861988</v>
      </c>
    </row>
    <row r="3" spans="1:5" x14ac:dyDescent="0.25">
      <c r="A3" t="s">
        <v>19</v>
      </c>
      <c r="B3">
        <v>11024</v>
      </c>
      <c r="C3" s="1">
        <f>B3/SUM($B$2:$B$3)</f>
        <v>4.9290862590095325E-2</v>
      </c>
      <c r="D3">
        <v>220514</v>
      </c>
      <c r="E3" s="1">
        <f>D3/SUM($D$2:$D$3)</f>
        <v>4.9307932751380144E-2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2" sqref="F12"/>
    </sheetView>
  </sheetViews>
  <sheetFormatPr defaultRowHeight="15" x14ac:dyDescent="0.25"/>
  <cols>
    <col min="2" max="2" width="0" hidden="1" customWidth="1"/>
  </cols>
  <sheetData>
    <row r="1" spans="1:6" x14ac:dyDescent="0.25">
      <c r="A1" s="5" t="s">
        <v>24</v>
      </c>
      <c r="B1" s="5" t="s">
        <v>20</v>
      </c>
      <c r="C1" s="5" t="s">
        <v>21</v>
      </c>
      <c r="E1" t="s">
        <v>25</v>
      </c>
    </row>
    <row r="2" spans="1:6" x14ac:dyDescent="0.25">
      <c r="A2" s="5">
        <v>5</v>
      </c>
      <c r="B2" s="5">
        <v>39252</v>
      </c>
      <c r="C2" s="6">
        <f>B2/SUM($B$2:$B$6)</f>
        <v>0.251275518369385</v>
      </c>
      <c r="E2">
        <f>SUM(B2:B6)</f>
        <v>156211</v>
      </c>
      <c r="F2" s="1">
        <f>E2/'Payment of rides'!B2</f>
        <v>0.73466805876930596</v>
      </c>
    </row>
    <row r="3" spans="1:6" x14ac:dyDescent="0.25">
      <c r="A3" s="5">
        <v>4</v>
      </c>
      <c r="B3" s="5">
        <v>39571</v>
      </c>
      <c r="C3" s="6">
        <f t="shared" ref="C3:C6" si="0">B3/SUM($B$2:$B$6)</f>
        <v>0.25331762807996877</v>
      </c>
    </row>
    <row r="4" spans="1:6" x14ac:dyDescent="0.25">
      <c r="A4" s="5">
        <v>3</v>
      </c>
      <c r="B4" s="5">
        <v>15659</v>
      </c>
      <c r="C4" s="6">
        <f t="shared" si="0"/>
        <v>0.1002426205580913</v>
      </c>
    </row>
    <row r="5" spans="1:6" x14ac:dyDescent="0.25">
      <c r="A5" s="5">
        <v>2</v>
      </c>
      <c r="B5" s="5">
        <v>15271</v>
      </c>
      <c r="C5" s="6">
        <f t="shared" si="0"/>
        <v>9.775880059662892E-2</v>
      </c>
    </row>
    <row r="6" spans="1:6" x14ac:dyDescent="0.25">
      <c r="A6" s="5">
        <v>1</v>
      </c>
      <c r="B6" s="5">
        <v>46458</v>
      </c>
      <c r="C6" s="6">
        <f t="shared" si="0"/>
        <v>0.29740543239592604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Q9" sqref="Q9"/>
    </sheetView>
  </sheetViews>
  <sheetFormatPr defaultRowHeight="15" x14ac:dyDescent="0.25"/>
  <sheetData>
    <row r="1" spans="1:3" x14ac:dyDescent="0.25">
      <c r="A1" s="4" t="s">
        <v>35</v>
      </c>
      <c r="B1" s="4" t="s">
        <v>36</v>
      </c>
    </row>
    <row r="2" spans="1:3" x14ac:dyDescent="0.25">
      <c r="A2" s="4">
        <v>0</v>
      </c>
      <c r="B2" s="4">
        <v>1554</v>
      </c>
      <c r="C2" s="1">
        <f t="shared" ref="C2:C25" si="0">B2/SUM($B$2:$B$25)</f>
        <v>4.0313689273289979E-3</v>
      </c>
    </row>
    <row r="3" spans="1:3" x14ac:dyDescent="0.25">
      <c r="A3" s="4">
        <v>1</v>
      </c>
      <c r="B3" s="4">
        <v>1593</v>
      </c>
      <c r="C3" s="1">
        <f t="shared" si="0"/>
        <v>4.1325422787870615E-3</v>
      </c>
    </row>
    <row r="4" spans="1:3" x14ac:dyDescent="0.25">
      <c r="A4" s="4">
        <v>2</v>
      </c>
      <c r="B4" s="4">
        <v>1627</v>
      </c>
      <c r="C4" s="1">
        <f t="shared" si="0"/>
        <v>4.2207446877505017E-3</v>
      </c>
    </row>
    <row r="5" spans="1:3" x14ac:dyDescent="0.25">
      <c r="A5" s="4">
        <v>3</v>
      </c>
      <c r="B5" s="4">
        <v>1543</v>
      </c>
      <c r="C5" s="1">
        <f t="shared" si="0"/>
        <v>4.0028328538408257E-3</v>
      </c>
    </row>
    <row r="6" spans="1:3" x14ac:dyDescent="0.25">
      <c r="A6" s="4">
        <v>4</v>
      </c>
      <c r="B6" s="4">
        <v>1576</v>
      </c>
      <c r="C6" s="1">
        <f t="shared" si="0"/>
        <v>4.0884410743053413E-3</v>
      </c>
    </row>
    <row r="7" spans="1:3" x14ac:dyDescent="0.25">
      <c r="A7" s="4">
        <v>5</v>
      </c>
      <c r="B7" s="4">
        <v>1633</v>
      </c>
      <c r="C7" s="1">
        <f t="shared" si="0"/>
        <v>4.2363098187440497E-3</v>
      </c>
    </row>
    <row r="8" spans="1:3" x14ac:dyDescent="0.25">
      <c r="A8" s="4">
        <v>6</v>
      </c>
      <c r="B8" s="4">
        <v>1548</v>
      </c>
      <c r="C8" s="1">
        <f t="shared" si="0"/>
        <v>4.0158037963354491E-3</v>
      </c>
    </row>
    <row r="9" spans="1:3" x14ac:dyDescent="0.25">
      <c r="A9" s="4">
        <v>7</v>
      </c>
      <c r="B9" s="4">
        <v>1618</v>
      </c>
      <c r="C9" s="1">
        <f t="shared" si="0"/>
        <v>4.1973969912601789E-3</v>
      </c>
    </row>
    <row r="10" spans="1:3" x14ac:dyDescent="0.25">
      <c r="A10" s="4">
        <v>8</v>
      </c>
      <c r="B10" s="4">
        <v>60071</v>
      </c>
      <c r="C10" s="1">
        <f t="shared" si="0"/>
        <v>0.1558354973189062</v>
      </c>
    </row>
    <row r="11" spans="1:3" x14ac:dyDescent="0.25">
      <c r="A11" s="4">
        <v>9</v>
      </c>
      <c r="B11" s="4">
        <v>60210</v>
      </c>
      <c r="C11" s="1">
        <f t="shared" si="0"/>
        <v>0.15619608952025671</v>
      </c>
    </row>
    <row r="12" spans="1:3" x14ac:dyDescent="0.25">
      <c r="A12" s="4">
        <v>10</v>
      </c>
      <c r="B12" s="4">
        <v>9024</v>
      </c>
      <c r="C12" s="1">
        <f t="shared" si="0"/>
        <v>2.3409957014296573E-2</v>
      </c>
    </row>
    <row r="13" spans="1:3" x14ac:dyDescent="0.25">
      <c r="A13" s="4">
        <v>11</v>
      </c>
      <c r="B13" s="4">
        <v>7928</v>
      </c>
      <c r="C13" s="1">
        <f t="shared" si="0"/>
        <v>2.0566726419475091E-2</v>
      </c>
    </row>
    <row r="14" spans="1:3" x14ac:dyDescent="0.25">
      <c r="A14" s="4">
        <v>12</v>
      </c>
      <c r="B14" s="4">
        <v>7972</v>
      </c>
      <c r="C14" s="1">
        <f t="shared" si="0"/>
        <v>2.0680870713427779E-2</v>
      </c>
    </row>
    <row r="15" spans="1:3" x14ac:dyDescent="0.25">
      <c r="A15" s="4">
        <v>13</v>
      </c>
      <c r="B15" s="4">
        <v>7960</v>
      </c>
      <c r="C15" s="1">
        <f t="shared" si="0"/>
        <v>2.0649740451440683E-2</v>
      </c>
    </row>
    <row r="16" spans="1:3" x14ac:dyDescent="0.25">
      <c r="A16" s="4">
        <v>14</v>
      </c>
      <c r="B16" s="4">
        <v>7934</v>
      </c>
      <c r="C16" s="1">
        <f t="shared" si="0"/>
        <v>2.0582291550468639E-2</v>
      </c>
    </row>
    <row r="17" spans="1:3" x14ac:dyDescent="0.25">
      <c r="A17" s="4">
        <v>15</v>
      </c>
      <c r="B17" s="4">
        <v>7957</v>
      </c>
      <c r="C17" s="1">
        <f t="shared" si="0"/>
        <v>2.0641957885943907E-2</v>
      </c>
    </row>
    <row r="18" spans="1:3" x14ac:dyDescent="0.25">
      <c r="A18" s="4">
        <v>16</v>
      </c>
      <c r="B18" s="4">
        <v>58527</v>
      </c>
      <c r="C18" s="1">
        <f t="shared" si="0"/>
        <v>0.15183007027656645</v>
      </c>
    </row>
    <row r="19" spans="1:3" x14ac:dyDescent="0.25">
      <c r="A19" s="4">
        <v>17</v>
      </c>
      <c r="B19" s="4">
        <v>58176</v>
      </c>
      <c r="C19" s="1">
        <f t="shared" si="0"/>
        <v>0.15091951011344387</v>
      </c>
    </row>
    <row r="20" spans="1:3" x14ac:dyDescent="0.25">
      <c r="A20" s="4">
        <v>18</v>
      </c>
      <c r="B20" s="4">
        <v>40372</v>
      </c>
      <c r="C20" s="1">
        <f t="shared" si="0"/>
        <v>0.10473257807858835</v>
      </c>
    </row>
    <row r="21" spans="1:3" x14ac:dyDescent="0.25">
      <c r="A21" s="4">
        <v>19</v>
      </c>
      <c r="B21" s="4">
        <v>39495</v>
      </c>
      <c r="C21" s="1">
        <f t="shared" si="0"/>
        <v>0.10245747476503138</v>
      </c>
    </row>
    <row r="22" spans="1:3" x14ac:dyDescent="0.25">
      <c r="A22" s="4">
        <v>20</v>
      </c>
      <c r="B22" s="4">
        <v>2254</v>
      </c>
      <c r="C22" s="1">
        <f t="shared" si="0"/>
        <v>5.8473008765762939E-3</v>
      </c>
    </row>
    <row r="23" spans="1:3" x14ac:dyDescent="0.25">
      <c r="A23" s="4">
        <v>21</v>
      </c>
      <c r="B23" s="4">
        <v>1701</v>
      </c>
      <c r="C23" s="1">
        <f t="shared" si="0"/>
        <v>4.4127146366709294E-3</v>
      </c>
    </row>
    <row r="24" spans="1:3" x14ac:dyDescent="0.25">
      <c r="A24" s="4">
        <v>22</v>
      </c>
      <c r="B24" s="4">
        <v>1624</v>
      </c>
      <c r="C24" s="1">
        <f t="shared" si="0"/>
        <v>4.2129621222537269E-3</v>
      </c>
    </row>
    <row r="25" spans="1:3" x14ac:dyDescent="0.25">
      <c r="A25" s="4">
        <v>23</v>
      </c>
      <c r="B25" s="4">
        <v>1580</v>
      </c>
      <c r="C25" s="1">
        <f t="shared" si="0"/>
        <v>4.09881782830104E-3</v>
      </c>
    </row>
  </sheetData>
  <autoFilter ref="A1:C25">
    <sortState ref="A2:C25">
      <sortCondition ref="A1:A25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M5" sqref="M5"/>
    </sheetView>
  </sheetViews>
  <sheetFormatPr defaultRowHeight="15" x14ac:dyDescent="0.25"/>
  <sheetData>
    <row r="1" spans="1:2" x14ac:dyDescent="0.25">
      <c r="A1" t="s">
        <v>1</v>
      </c>
      <c r="B1" s="7">
        <v>0.61</v>
      </c>
    </row>
    <row r="2" spans="1:2" x14ac:dyDescent="0.25">
      <c r="A2" t="s">
        <v>40</v>
      </c>
      <c r="B2" s="7">
        <v>0.28999999999999998</v>
      </c>
    </row>
    <row r="3" spans="1:2" x14ac:dyDescent="0.25">
      <c r="A3" t="s">
        <v>41</v>
      </c>
      <c r="B3" s="7">
        <v>0.1</v>
      </c>
    </row>
    <row r="5" spans="1:2" x14ac:dyDescent="0.25">
      <c r="A5" t="s">
        <v>42</v>
      </c>
      <c r="B5" s="7">
        <v>0.15</v>
      </c>
    </row>
    <row r="6" spans="1:2" x14ac:dyDescent="0.25">
      <c r="A6" t="s">
        <v>43</v>
      </c>
      <c r="B6" s="7">
        <v>0.28000000000000003</v>
      </c>
    </row>
    <row r="7" spans="1:2" x14ac:dyDescent="0.25">
      <c r="A7" t="s">
        <v>44</v>
      </c>
      <c r="B7" s="7">
        <v>0.42</v>
      </c>
    </row>
    <row r="8" spans="1:2" x14ac:dyDescent="0.25">
      <c r="A8" t="s">
        <v>45</v>
      </c>
      <c r="B8" s="7">
        <v>0.15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Platform</vt:lpstr>
      <vt:lpstr>Age</vt:lpstr>
      <vt:lpstr>%Platform</vt:lpstr>
      <vt:lpstr>%Age</vt:lpstr>
      <vt:lpstr>Total</vt:lpstr>
      <vt:lpstr>Rides</vt:lpstr>
      <vt:lpstr>Payment of rides</vt:lpstr>
      <vt:lpstr>Reviews</vt:lpstr>
      <vt:lpstr>Hour requested</vt:lpstr>
      <vt:lpstr>Main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2023-10-27T12:07:22Z</dcterms:created>
  <dcterms:modified xsi:type="dcterms:W3CDTF">2023-12-06T03:37:07Z</dcterms:modified>
</cp:coreProperties>
</file>