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_\Downloads\"/>
    </mc:Choice>
  </mc:AlternateContent>
  <xr:revisionPtr revIDLastSave="0" documentId="13_ncr:1_{A39B41BD-BF26-4AA5-861A-64F5B0433841}" xr6:coauthVersionLast="47" xr6:coauthVersionMax="47" xr10:uidLastSave="{00000000-0000-0000-0000-000000000000}"/>
  <bookViews>
    <workbookView xWindow="-120" yWindow="-120" windowWidth="29040" windowHeight="15840" tabRatio="1000" firstSheet="1" activeTab="1" xr2:uid="{72E11897-E596-4712-A54B-A69017BC7177}"/>
  </bookViews>
  <sheets>
    <sheet name="Planilha15" sheetId="43" state="hidden" r:id="rId1"/>
    <sheet name="Plano de Aprovação" sheetId="42" r:id="rId2"/>
    <sheet name="Consolidado" sheetId="16" r:id="rId3"/>
    <sheet name="Janeiro" sheetId="3" r:id="rId4"/>
    <sheet name="Diario de Trade Janeiro" sheetId="18" r:id="rId5"/>
    <sheet name="Fevereiro" sheetId="29" r:id="rId6"/>
    <sheet name="Diario de Trade Fevereiro" sheetId="19" r:id="rId7"/>
    <sheet name="Março" sheetId="30" r:id="rId8"/>
    <sheet name="Diario de Trade Março" sheetId="20" r:id="rId9"/>
    <sheet name="Abril" sheetId="31" r:id="rId10"/>
    <sheet name="Diario de Trade Abril" sheetId="21" r:id="rId11"/>
    <sheet name="Maio" sheetId="32" r:id="rId12"/>
    <sheet name="Diario de Trade Maio" sheetId="22" r:id="rId13"/>
    <sheet name="Junho" sheetId="33" r:id="rId14"/>
    <sheet name="Diario de Trade Junho" sheetId="23" r:id="rId15"/>
    <sheet name="Julho" sheetId="34" r:id="rId16"/>
    <sheet name="Diario de Trade Julho" sheetId="24" r:id="rId17"/>
    <sheet name="Agosto" sheetId="35" r:id="rId18"/>
    <sheet name="Diario de Trade Agosto" sheetId="25" r:id="rId19"/>
    <sheet name="Setembro" sheetId="36" r:id="rId20"/>
    <sheet name="Diario de Trade Setembro" sheetId="26" r:id="rId21"/>
    <sheet name="Outubro" sheetId="37" r:id="rId22"/>
    <sheet name="Diario de Trade Outubro" sheetId="27" r:id="rId23"/>
    <sheet name="Novembro" sheetId="38" r:id="rId24"/>
    <sheet name="Diario de Trade Novembro" sheetId="40" r:id="rId25"/>
    <sheet name="Dezembro" sheetId="39" r:id="rId26"/>
    <sheet name="Diario de Trade Dezembro" sheetId="28" r:id="rId27"/>
  </sheets>
  <definedNames>
    <definedName name="_xlnm._FilterDatabase" localSheetId="9" hidden="1">Abril!$S$2:$AD$61</definedName>
    <definedName name="_xlnm._FilterDatabase" localSheetId="17" hidden="1">Agosto!$S$2:$AD$61</definedName>
    <definedName name="_xlnm._FilterDatabase" localSheetId="25" hidden="1">Dezembro!$S$2:$AD$61</definedName>
    <definedName name="_xlnm._FilterDatabase" localSheetId="10" hidden="1">'Diario de Trade Abril'!$Q$3:$AB$62</definedName>
    <definedName name="_xlnm._FilterDatabase" localSheetId="18" hidden="1">'Diario de Trade Agosto'!$Q$3:$AB$62</definedName>
    <definedName name="_xlnm._FilterDatabase" localSheetId="26" hidden="1">'Diario de Trade Dezembro'!$Q$3:$AB$62</definedName>
    <definedName name="_xlnm._FilterDatabase" localSheetId="6" hidden="1">'Diario de Trade Fevereiro'!$Q$3:$AB$62</definedName>
    <definedName name="_xlnm._FilterDatabase" localSheetId="4" hidden="1">'Diario de Trade Janeiro'!$Q$3:$AB$62</definedName>
    <definedName name="_xlnm._FilterDatabase" localSheetId="16" hidden="1">'Diario de Trade Julho'!$Q$3:$AB$62</definedName>
    <definedName name="_xlnm._FilterDatabase" localSheetId="14" hidden="1">'Diario de Trade Junho'!$Q$3:$AB$62</definedName>
    <definedName name="_xlnm._FilterDatabase" localSheetId="12" hidden="1">'Diario de Trade Maio'!$Q$3:$AB$62</definedName>
    <definedName name="_xlnm._FilterDatabase" localSheetId="8" hidden="1">'Diario de Trade Março'!$Q$3:$AB$62</definedName>
    <definedName name="_xlnm._FilterDatabase" localSheetId="24" hidden="1">'Diario de Trade Novembro'!$Q$3:$AB$62</definedName>
    <definedName name="_xlnm._FilterDatabase" localSheetId="22" hidden="1">'Diario de Trade Outubro'!$Q$3:$AB$62</definedName>
    <definedName name="_xlnm._FilterDatabase" localSheetId="20" hidden="1">'Diario de Trade Setembro'!$Q$3:$AB$62</definedName>
    <definedName name="_xlnm._FilterDatabase" localSheetId="5" hidden="1">Fevereiro!$S$2:$AD$61</definedName>
    <definedName name="_xlnm._FilterDatabase" localSheetId="3" hidden="1">Janeiro!$S$2:$AD$61</definedName>
    <definedName name="_xlnm._FilterDatabase" localSheetId="15" hidden="1">Julho!$S$2:$AD$61</definedName>
    <definedName name="_xlnm._FilterDatabase" localSheetId="13" hidden="1">Junho!$S$2:$AD$61</definedName>
    <definedName name="_xlnm._FilterDatabase" localSheetId="11" hidden="1">Maio!$S$2:$AD$61</definedName>
    <definedName name="_xlnm._FilterDatabase" localSheetId="7" hidden="1">Março!$S$2:$AD$61</definedName>
    <definedName name="_xlnm._FilterDatabase" localSheetId="23" hidden="1">Novembro!$S$2:$AD$61</definedName>
    <definedName name="_xlnm._FilterDatabase" localSheetId="21" hidden="1">Outubro!$S$2:$AD$61</definedName>
    <definedName name="_xlnm._FilterDatabase" localSheetId="19" hidden="1">Setembro!$S$2:$AD$61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6" l="1"/>
  <c r="F24" i="16"/>
  <c r="F23" i="16"/>
  <c r="F22" i="16"/>
  <c r="G22" i="16" s="1"/>
  <c r="F21" i="16"/>
  <c r="G21" i="16" s="1"/>
  <c r="F20" i="16"/>
  <c r="G20" i="16" s="1"/>
  <c r="F18" i="16"/>
  <c r="F17" i="16"/>
  <c r="G17" i="16" s="1"/>
  <c r="F14" i="16"/>
  <c r="F15" i="16"/>
  <c r="I34" i="39"/>
  <c r="F25" i="16" s="1"/>
  <c r="G25" i="16" s="1"/>
  <c r="I34" i="38"/>
  <c r="I34" i="37"/>
  <c r="I34" i="36"/>
  <c r="I34" i="35"/>
  <c r="I34" i="34"/>
  <c r="I34" i="33"/>
  <c r="F19" i="16" s="1"/>
  <c r="G19" i="16" s="1"/>
  <c r="I34" i="32"/>
  <c r="I34" i="31"/>
  <c r="I34" i="30"/>
  <c r="F16" i="16" s="1"/>
  <c r="I34" i="29"/>
  <c r="I34" i="3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4" i="38"/>
  <c r="J3" i="38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34" i="37" s="1"/>
  <c r="J5" i="37"/>
  <c r="J4" i="37"/>
  <c r="J3" i="37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J3" i="36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4" i="34"/>
  <c r="J3" i="34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" i="30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" i="29"/>
  <c r="J34" i="29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" i="3"/>
  <c r="O5" i="42"/>
  <c r="O6" i="42"/>
  <c r="O7" i="42"/>
  <c r="O8" i="42"/>
  <c r="O9" i="42"/>
  <c r="O10" i="42"/>
  <c r="O11" i="42"/>
  <c r="O12" i="42"/>
  <c r="O13" i="42"/>
  <c r="O14" i="42"/>
  <c r="O15" i="42"/>
  <c r="O16" i="42"/>
  <c r="O17" i="42"/>
  <c r="O18" i="42"/>
  <c r="O19" i="42"/>
  <c r="O20" i="42"/>
  <c r="O21" i="42"/>
  <c r="O22" i="42"/>
  <c r="O23" i="42"/>
  <c r="O24" i="42"/>
  <c r="O25" i="42"/>
  <c r="O26" i="42"/>
  <c r="O27" i="42"/>
  <c r="O28" i="42"/>
  <c r="O29" i="42"/>
  <c r="O30" i="42"/>
  <c r="O31" i="42"/>
  <c r="O32" i="42"/>
  <c r="O33" i="42"/>
  <c r="O34" i="42"/>
  <c r="R12" i="42"/>
  <c r="R18" i="42"/>
  <c r="C12" i="42"/>
  <c r="R5" i="42" s="1"/>
  <c r="C11" i="42"/>
  <c r="C10" i="42"/>
  <c r="C9" i="42"/>
  <c r="R4" i="42" s="1"/>
  <c r="C8" i="42"/>
  <c r="O4" i="42"/>
  <c r="M35" i="42"/>
  <c r="L35" i="42"/>
  <c r="K35" i="42"/>
  <c r="J35" i="42"/>
  <c r="I35" i="42"/>
  <c r="H35" i="42"/>
  <c r="D20" i="16"/>
  <c r="D19" i="16"/>
  <c r="E17" i="16"/>
  <c r="D34" i="39"/>
  <c r="E25" i="16" s="1"/>
  <c r="D34" i="37"/>
  <c r="E23" i="16" s="1"/>
  <c r="D34" i="38"/>
  <c r="E24" i="16" s="1"/>
  <c r="D34" i="36"/>
  <c r="E22" i="16" s="1"/>
  <c r="D34" i="35"/>
  <c r="E21" i="16" s="1"/>
  <c r="D34" i="34"/>
  <c r="E20" i="16" s="1"/>
  <c r="D34" i="33"/>
  <c r="E19" i="16" s="1"/>
  <c r="D34" i="32"/>
  <c r="E18" i="16" s="1"/>
  <c r="D34" i="31"/>
  <c r="D34" i="30"/>
  <c r="E16" i="16" s="1"/>
  <c r="D34" i="29"/>
  <c r="E15" i="16" s="1"/>
  <c r="C34" i="39"/>
  <c r="D25" i="16" s="1"/>
  <c r="C34" i="37"/>
  <c r="D23" i="16" s="1"/>
  <c r="C34" i="38"/>
  <c r="D24" i="16" s="1"/>
  <c r="G24" i="16" s="1"/>
  <c r="C34" i="36"/>
  <c r="D22" i="16" s="1"/>
  <c r="C34" i="35"/>
  <c r="D21" i="16" s="1"/>
  <c r="C34" i="34"/>
  <c r="C34" i="33"/>
  <c r="C34" i="32"/>
  <c r="D18" i="16" s="1"/>
  <c r="C34" i="31"/>
  <c r="D17" i="16" s="1"/>
  <c r="C34" i="30"/>
  <c r="D16" i="16" s="1"/>
  <c r="C34" i="29"/>
  <c r="D15" i="16" s="1"/>
  <c r="D34" i="3"/>
  <c r="E14" i="16" s="1"/>
  <c r="C34" i="3"/>
  <c r="D14" i="16" s="1"/>
  <c r="H34" i="39"/>
  <c r="G34" i="39"/>
  <c r="F34" i="39"/>
  <c r="E34" i="39"/>
  <c r="M6" i="39"/>
  <c r="M5" i="39"/>
  <c r="M4" i="39"/>
  <c r="M3" i="39"/>
  <c r="H34" i="38"/>
  <c r="G34" i="38"/>
  <c r="F34" i="38"/>
  <c r="E34" i="38"/>
  <c r="M6" i="38"/>
  <c r="M5" i="38"/>
  <c r="M4" i="38"/>
  <c r="M3" i="38"/>
  <c r="H34" i="37"/>
  <c r="G34" i="37"/>
  <c r="F34" i="37"/>
  <c r="E34" i="37"/>
  <c r="M6" i="37"/>
  <c r="M5" i="37"/>
  <c r="M4" i="37"/>
  <c r="M3" i="37"/>
  <c r="H34" i="36"/>
  <c r="G34" i="36"/>
  <c r="F34" i="36"/>
  <c r="E34" i="36"/>
  <c r="M6" i="36"/>
  <c r="M5" i="36"/>
  <c r="M4" i="36"/>
  <c r="M3" i="36"/>
  <c r="H34" i="35"/>
  <c r="G34" i="35"/>
  <c r="F34" i="35"/>
  <c r="E34" i="35"/>
  <c r="M6" i="35"/>
  <c r="M5" i="35"/>
  <c r="M4" i="35"/>
  <c r="M3" i="35"/>
  <c r="H34" i="34"/>
  <c r="G34" i="34"/>
  <c r="F34" i="34"/>
  <c r="E34" i="34"/>
  <c r="M6" i="34"/>
  <c r="M5" i="34"/>
  <c r="M4" i="34"/>
  <c r="M3" i="34"/>
  <c r="H34" i="33"/>
  <c r="G34" i="33"/>
  <c r="F34" i="33"/>
  <c r="E34" i="33"/>
  <c r="M6" i="33"/>
  <c r="M7" i="33" s="1"/>
  <c r="M5" i="33"/>
  <c r="M4" i="33"/>
  <c r="M3" i="33"/>
  <c r="H34" i="32"/>
  <c r="G34" i="32"/>
  <c r="F34" i="32"/>
  <c r="E34" i="32"/>
  <c r="M6" i="32"/>
  <c r="M5" i="32"/>
  <c r="M4" i="32"/>
  <c r="M3" i="32"/>
  <c r="H34" i="31"/>
  <c r="G34" i="31"/>
  <c r="F34" i="31"/>
  <c r="E34" i="31"/>
  <c r="M6" i="31"/>
  <c r="M5" i="31"/>
  <c r="M4" i="31"/>
  <c r="M3" i="31"/>
  <c r="M7" i="31" s="1"/>
  <c r="H34" i="30"/>
  <c r="G34" i="30"/>
  <c r="F34" i="30"/>
  <c r="E34" i="30"/>
  <c r="M6" i="30"/>
  <c r="M5" i="30"/>
  <c r="M4" i="30"/>
  <c r="M3" i="30"/>
  <c r="H34" i="29"/>
  <c r="G34" i="29"/>
  <c r="F34" i="29"/>
  <c r="E34" i="29"/>
  <c r="M6" i="29"/>
  <c r="M5" i="29"/>
  <c r="M4" i="29"/>
  <c r="M3" i="29"/>
  <c r="G23" i="16" l="1"/>
  <c r="M7" i="34"/>
  <c r="G16" i="16"/>
  <c r="G15" i="16"/>
  <c r="F26" i="16"/>
  <c r="G14" i="16"/>
  <c r="J34" i="39"/>
  <c r="J34" i="38"/>
  <c r="J34" i="36"/>
  <c r="J34" i="35"/>
  <c r="J34" i="34"/>
  <c r="J34" i="33"/>
  <c r="J34" i="32"/>
  <c r="J34" i="31"/>
  <c r="J34" i="30"/>
  <c r="M7" i="37"/>
  <c r="M7" i="36"/>
  <c r="M7" i="35"/>
  <c r="M7" i="29"/>
  <c r="M7" i="30"/>
  <c r="M7" i="38"/>
  <c r="M7" i="32"/>
  <c r="M7" i="39"/>
  <c r="O35" i="42"/>
  <c r="B16" i="42" s="1"/>
  <c r="D16" i="42" s="1"/>
  <c r="E26" i="16"/>
  <c r="D26" i="16"/>
  <c r="C16" i="42" l="1"/>
  <c r="J34" i="3"/>
  <c r="H34" i="3"/>
  <c r="G34" i="3"/>
  <c r="F34" i="3"/>
  <c r="E34" i="3"/>
  <c r="M6" i="3"/>
  <c r="M5" i="3"/>
  <c r="M4" i="3"/>
  <c r="M3" i="3"/>
  <c r="G26" i="16" l="1"/>
  <c r="H3" i="16" s="1"/>
  <c r="H14" i="16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M7" i="3"/>
</calcChain>
</file>

<file path=xl/sharedStrings.xml><?xml version="1.0" encoding="utf-8"?>
<sst xmlns="http://schemas.openxmlformats.org/spreadsheetml/2006/main" count="546" uniqueCount="93">
  <si>
    <t>Contratos</t>
  </si>
  <si>
    <t>%</t>
  </si>
  <si>
    <t>Dia</t>
  </si>
  <si>
    <t>Operações</t>
  </si>
  <si>
    <t>GAIN</t>
  </si>
  <si>
    <t>LOSS</t>
  </si>
  <si>
    <t>ZERO A ZERO</t>
  </si>
  <si>
    <t>Real</t>
  </si>
  <si>
    <t>ZERO</t>
  </si>
  <si>
    <t>TOTAL</t>
  </si>
  <si>
    <t>Ano</t>
  </si>
  <si>
    <t>Mês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</si>
  <si>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</si>
  <si>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</si>
  <si>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</si>
  <si>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</si>
  <si>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</si>
  <si>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</si>
  <si>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</si>
  <si>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</si>
  <si>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</si>
  <si>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</si>
  <si>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</si>
  <si>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</si>
  <si>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</si>
  <si>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</si>
  <si>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``</t>
  </si>
  <si>
    <t>VALOR DO PONTO</t>
  </si>
  <si>
    <t>Qtd. Contratos:</t>
  </si>
  <si>
    <t>Qtd. Pontos:</t>
  </si>
  <si>
    <t>Valor:</t>
  </si>
  <si>
    <t>Data</t>
  </si>
  <si>
    <t>Horário</t>
  </si>
  <si>
    <t>Ativo</t>
  </si>
  <si>
    <t>Compra/
Venda</t>
  </si>
  <si>
    <t>Gain/Loss</t>
  </si>
  <si>
    <t>Resultados (Pts)</t>
  </si>
  <si>
    <t>Qtde Contratos</t>
  </si>
  <si>
    <t>Resultado (R$)</t>
  </si>
  <si>
    <t>Estratégica</t>
  </si>
  <si>
    <t>Observação</t>
  </si>
  <si>
    <t>WNM20</t>
  </si>
  <si>
    <t>OPERAÇÕES</t>
  </si>
  <si>
    <t>Compra</t>
  </si>
  <si>
    <t>Gain</t>
  </si>
  <si>
    <t>Valor por ponto</t>
  </si>
  <si>
    <t>Pullback/Suporte</t>
  </si>
  <si>
    <t>Entrada no suporte intermediario, rompeu aguardei pullback e entrei</t>
  </si>
  <si>
    <t>Loss</t>
  </si>
  <si>
    <t>Não sei</t>
  </si>
  <si>
    <t>Entrei porque eu não sei esperar e tomei loss.</t>
  </si>
  <si>
    <t>WIN</t>
  </si>
  <si>
    <t>WDO</t>
  </si>
  <si>
    <t>Consolidado Mensal</t>
  </si>
  <si>
    <t>Operações Mês</t>
  </si>
  <si>
    <t>Quantidade</t>
  </si>
  <si>
    <t>Resultado Geral Acumulado</t>
  </si>
  <si>
    <t>Ponto Just</t>
  </si>
  <si>
    <t>Meta</t>
  </si>
  <si>
    <t>Max. Risco Total</t>
  </si>
  <si>
    <t>Trava de Consistência</t>
  </si>
  <si>
    <t>Max.de Dias</t>
  </si>
  <si>
    <t>Perspectiva de trades</t>
  </si>
  <si>
    <t>Margem Diaria</t>
  </si>
  <si>
    <t>Custo</t>
  </si>
  <si>
    <t>Real Liquido</t>
  </si>
  <si>
    <t>Plano</t>
  </si>
  <si>
    <t>Meta de Aprovação</t>
  </si>
  <si>
    <t>Max. Risco. Total</t>
  </si>
  <si>
    <t>Máx. de Dias</t>
  </si>
  <si>
    <t>Repasse</t>
  </si>
  <si>
    <t>Trader 50k</t>
  </si>
  <si>
    <t>Trader 100k</t>
  </si>
  <si>
    <t>Trader 250k</t>
  </si>
  <si>
    <t>Trader 500k</t>
  </si>
  <si>
    <t>Plano Escolhido</t>
  </si>
  <si>
    <t>Saldo Atual</t>
  </si>
  <si>
    <t>Falta Para Meta</t>
  </si>
  <si>
    <t>Monitor da Meta</t>
  </si>
  <si>
    <t>Relatório Operacional</t>
  </si>
  <si>
    <t>Op. Positiva</t>
  </si>
  <si>
    <t>Op. Negativa</t>
  </si>
  <si>
    <t>Calculador de Pontos WDO</t>
  </si>
  <si>
    <t>Calculador de Pontos WIN</t>
  </si>
  <si>
    <t>Max. Contrato</t>
  </si>
  <si>
    <t>CUSTO</t>
  </si>
  <si>
    <t>wdom24</t>
  </si>
  <si>
    <t>COMPRA</t>
  </si>
  <si>
    <t>não sei</t>
  </si>
  <si>
    <t>entrei porque fui teimoso, estava maior que o risco devido</t>
  </si>
  <si>
    <t>compra</t>
  </si>
  <si>
    <t>formula do trade</t>
  </si>
  <si>
    <t>vi o setup de abertura acionando falso  rompimento no fundo, entrei na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</si>
</sst>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  <numFmt numFmtId="166" formatCode="[$-F400]h:mm:ss\ AM/PM"/>
    <numFmt numFmtId="167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theme="1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medium">
        <color indexed="64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medium">
        <color indexed="64"/>
      </right>
      <top style="dashed">
        <color theme="0" tint="-0.249977111117893"/>
      </top>
      <bottom style="dashed">
        <color theme="0" tint="-0.249977111117893"/>
      </bottom>
      <diagonal/>
    </border>
    <border>
      <left style="medium">
        <color indexed="64"/>
      </left>
      <right style="dashed">
        <color theme="0" tint="-0.249977111117893"/>
      </right>
      <top style="dashed">
        <color theme="0" tint="-0.249977111117893"/>
      </top>
      <bottom style="medium">
        <color indexed="64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medium">
        <color indexed="64"/>
      </bottom>
      <diagonal/>
    </border>
    <border>
      <left style="dashed">
        <color theme="0" tint="-0.249977111117893"/>
      </left>
      <right style="medium">
        <color indexed="64"/>
      </right>
      <top style="dashed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dashed">
        <color theme="0" tint="-0.249977111117893"/>
      </right>
      <top/>
      <bottom style="dash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/>
      <bottom style="dashed">
        <color theme="0" tint="-0.249977111117893"/>
      </bottom>
      <diagonal/>
    </border>
    <border>
      <left style="dashed">
        <color theme="0" tint="-0.249977111117893"/>
      </left>
      <right style="medium">
        <color indexed="64"/>
      </right>
      <top/>
      <bottom style="dashed">
        <color theme="0" tint="-0.249977111117893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0">
    <xf numFmtId="0" fontId="0" fillId="0" borderId="0" xfId="0"/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43" fontId="0" fillId="0" borderId="0" xfId="1" applyFont="1"/>
    <xf numFmtId="0" fontId="0" fillId="4" borderId="16" xfId="0" applyFill="1" applyBorder="1" applyAlignment="1">
      <alignment horizontal="center" vertical="center"/>
    </xf>
    <xf numFmtId="44" fontId="4" fillId="2" borderId="17" xfId="3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2" fontId="0" fillId="0" borderId="0" xfId="0" applyNumberFormat="1"/>
    <xf numFmtId="0" fontId="0" fillId="5" borderId="1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3" xfId="2" applyNumberFormat="1" applyFont="1" applyBorder="1"/>
    <xf numFmtId="4" fontId="0" fillId="0" borderId="0" xfId="0" applyNumberFormat="1"/>
    <xf numFmtId="0" fontId="2" fillId="3" borderId="18" xfId="0" applyFont="1" applyFill="1" applyBorder="1" applyAlignment="1">
      <alignment horizontal="center" vertical="center"/>
    </xf>
    <xf numFmtId="44" fontId="2" fillId="3" borderId="19" xfId="0" applyNumberFormat="1" applyFont="1" applyFill="1" applyBorder="1" applyAlignment="1">
      <alignment horizontal="center" vertical="center"/>
    </xf>
    <xf numFmtId="43" fontId="2" fillId="3" borderId="19" xfId="1" applyFont="1" applyFill="1" applyBorder="1" applyAlignment="1">
      <alignment horizontal="center" vertical="center"/>
    </xf>
    <xf numFmtId="44" fontId="2" fillId="2" borderId="19" xfId="0" applyNumberFormat="1" applyFont="1" applyFill="1" applyBorder="1" applyAlignment="1">
      <alignment horizontal="center" vertical="center"/>
    </xf>
    <xf numFmtId="44" fontId="0" fillId="6" borderId="12" xfId="3" applyFont="1" applyFill="1" applyBorder="1" applyAlignment="1" applyProtection="1">
      <alignment horizontal="center" vertical="center"/>
      <protection hidden="1"/>
    </xf>
    <xf numFmtId="44" fontId="0" fillId="6" borderId="13" xfId="3" applyFont="1" applyFill="1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 wrapText="1"/>
      <protection hidden="1"/>
    </xf>
    <xf numFmtId="0" fontId="5" fillId="8" borderId="20" xfId="0" applyFont="1" applyFill="1" applyBorder="1" applyAlignment="1" applyProtection="1">
      <alignment horizontal="center" vertical="center" wrapText="1"/>
      <protection hidden="1"/>
    </xf>
    <xf numFmtId="14" fontId="7" fillId="0" borderId="33" xfId="1" applyNumberFormat="1" applyFont="1" applyBorder="1"/>
    <xf numFmtId="166" fontId="7" fillId="0" borderId="34" xfId="0" applyNumberFormat="1" applyFont="1" applyBorder="1"/>
    <xf numFmtId="0" fontId="7" fillId="0" borderId="34" xfId="0" applyFont="1" applyBorder="1"/>
    <xf numFmtId="0" fontId="7" fillId="0" borderId="34" xfId="0" applyFont="1" applyBorder="1" applyAlignment="1">
      <alignment wrapText="1"/>
    </xf>
    <xf numFmtId="0" fontId="7" fillId="0" borderId="35" xfId="0" applyFont="1" applyBorder="1"/>
    <xf numFmtId="43" fontId="7" fillId="0" borderId="28" xfId="1" applyFont="1" applyBorder="1"/>
    <xf numFmtId="22" fontId="7" fillId="0" borderId="27" xfId="0" applyNumberFormat="1" applyFont="1" applyBorder="1"/>
    <xf numFmtId="0" fontId="7" fillId="0" borderId="27" xfId="0" applyFont="1" applyBorder="1"/>
    <xf numFmtId="0" fontId="7" fillId="0" borderId="29" xfId="0" applyFont="1" applyBorder="1"/>
    <xf numFmtId="4" fontId="7" fillId="0" borderId="29" xfId="0" applyNumberFormat="1" applyFont="1" applyBorder="1"/>
    <xf numFmtId="4" fontId="7" fillId="0" borderId="27" xfId="0" applyNumberFormat="1" applyFont="1" applyBorder="1"/>
    <xf numFmtId="0" fontId="7" fillId="0" borderId="28" xfId="0" applyFont="1" applyBorder="1"/>
    <xf numFmtId="0" fontId="7" fillId="0" borderId="30" xfId="0" applyFont="1" applyBorder="1"/>
    <xf numFmtId="0" fontId="7" fillId="0" borderId="31" xfId="0" applyFont="1" applyBorder="1"/>
    <xf numFmtId="0" fontId="7" fillId="0" borderId="32" xfId="0" applyFont="1" applyBorder="1"/>
    <xf numFmtId="164" fontId="7" fillId="0" borderId="34" xfId="4" applyFont="1" applyBorder="1"/>
    <xf numFmtId="0" fontId="0" fillId="9" borderId="6" xfId="0" applyFill="1" applyBorder="1" applyAlignment="1" applyProtection="1">
      <alignment horizontal="center" vertical="center"/>
      <protection locked="0"/>
    </xf>
    <xf numFmtId="44" fontId="0" fillId="9" borderId="12" xfId="3" applyFont="1" applyFill="1" applyBorder="1" applyAlignment="1" applyProtection="1">
      <alignment horizontal="center" vertical="center"/>
      <protection hidden="1"/>
    </xf>
    <xf numFmtId="0" fontId="8" fillId="10" borderId="2" xfId="0" applyFont="1" applyFill="1" applyBorder="1" applyAlignment="1" applyProtection="1">
      <alignment horizontal="center" vertical="center"/>
      <protection locked="0"/>
    </xf>
    <xf numFmtId="0" fontId="8" fillId="10" borderId="11" xfId="0" applyFont="1" applyFill="1" applyBorder="1" applyAlignment="1" applyProtection="1">
      <alignment horizontal="center" vertical="center"/>
      <protection locked="0"/>
    </xf>
    <xf numFmtId="165" fontId="2" fillId="3" borderId="19" xfId="1" applyNumberFormat="1" applyFont="1" applyFill="1" applyBorder="1" applyAlignment="1">
      <alignment horizontal="center" vertical="center"/>
    </xf>
    <xf numFmtId="0" fontId="0" fillId="9" borderId="0" xfId="0" applyFill="1" applyAlignment="1" applyProtection="1">
      <alignment horizontal="center" vertical="center"/>
      <protection locked="0"/>
    </xf>
    <xf numFmtId="44" fontId="0" fillId="9" borderId="0" xfId="3" applyFont="1" applyFill="1" applyBorder="1" applyAlignment="1" applyProtection="1">
      <alignment horizontal="center" vertical="center"/>
    </xf>
    <xf numFmtId="44" fontId="0" fillId="9" borderId="0" xfId="3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44" fontId="0" fillId="6" borderId="0" xfId="3" applyFont="1" applyFill="1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locked="0"/>
    </xf>
    <xf numFmtId="44" fontId="0" fillId="6" borderId="9" xfId="3" applyFont="1" applyFill="1" applyBorder="1" applyAlignment="1" applyProtection="1">
      <alignment horizontal="center" vertical="center"/>
      <protection hidden="1"/>
    </xf>
    <xf numFmtId="0" fontId="8" fillId="10" borderId="4" xfId="0" applyFont="1" applyFill="1" applyBorder="1" applyAlignment="1" applyProtection="1">
      <alignment horizontal="center" vertical="center"/>
      <protection locked="0"/>
    </xf>
    <xf numFmtId="0" fontId="8" fillId="10" borderId="20" xfId="0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center" vertical="center"/>
      <protection locked="0"/>
    </xf>
    <xf numFmtId="44" fontId="0" fillId="0" borderId="0" xfId="3" applyFont="1" applyBorder="1" applyAlignment="1" applyProtection="1">
      <alignment horizontal="center" vertical="center"/>
    </xf>
    <xf numFmtId="44" fontId="0" fillId="0" borderId="9" xfId="3" applyFont="1" applyBorder="1" applyAlignment="1" applyProtection="1">
      <alignment horizontal="center" vertical="center"/>
    </xf>
    <xf numFmtId="44" fontId="0" fillId="11" borderId="20" xfId="0" applyNumberFormat="1" applyFill="1" applyBorder="1"/>
    <xf numFmtId="0" fontId="3" fillId="11" borderId="1" xfId="0" applyFont="1" applyFill="1" applyBorder="1" applyAlignment="1">
      <alignment horizontal="center"/>
    </xf>
    <xf numFmtId="164" fontId="0" fillId="0" borderId="0" xfId="4" applyFont="1"/>
    <xf numFmtId="44" fontId="0" fillId="0" borderId="8" xfId="0" applyNumberFormat="1" applyBorder="1"/>
    <xf numFmtId="44" fontId="0" fillId="0" borderId="9" xfId="0" applyNumberFormat="1" applyBorder="1"/>
    <xf numFmtId="9" fontId="0" fillId="0" borderId="13" xfId="2" applyFont="1" applyBorder="1" applyAlignment="1">
      <alignment horizontal="center" vertical="center"/>
    </xf>
    <xf numFmtId="0" fontId="0" fillId="9" borderId="8" xfId="0" applyFill="1" applyBorder="1" applyAlignment="1" applyProtection="1">
      <alignment horizontal="center" vertical="center"/>
      <protection locked="0"/>
    </xf>
    <xf numFmtId="0" fontId="0" fillId="9" borderId="9" xfId="0" applyFill="1" applyBorder="1" applyAlignment="1" applyProtection="1">
      <alignment horizontal="center" vertical="center"/>
      <protection locked="0"/>
    </xf>
    <xf numFmtId="0" fontId="0" fillId="9" borderId="13" xfId="0" applyFill="1" applyBorder="1" applyAlignment="1" applyProtection="1">
      <alignment horizontal="center" vertical="center"/>
      <protection locked="0"/>
    </xf>
    <xf numFmtId="0" fontId="0" fillId="9" borderId="25" xfId="0" applyFill="1" applyBorder="1" applyAlignment="1" applyProtection="1">
      <alignment horizontal="center" vertical="center"/>
      <protection locked="0"/>
    </xf>
    <xf numFmtId="164" fontId="0" fillId="0" borderId="26" xfId="4" applyFont="1" applyBorder="1" applyAlignment="1">
      <alignment horizontal="right" vertical="top"/>
    </xf>
    <xf numFmtId="0" fontId="0" fillId="9" borderId="21" xfId="0" applyFill="1" applyBorder="1" applyAlignment="1" applyProtection="1">
      <alignment horizontal="center" vertical="center"/>
      <protection locked="0"/>
    </xf>
    <xf numFmtId="164" fontId="0" fillId="0" borderId="22" xfId="4" applyFont="1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9" borderId="23" xfId="0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right" vertical="top"/>
    </xf>
    <xf numFmtId="0" fontId="2" fillId="14" borderId="39" xfId="0" applyFont="1" applyFill="1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0" fontId="2" fillId="14" borderId="41" xfId="0" applyFon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44" fontId="4" fillId="13" borderId="43" xfId="3" applyFont="1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4" borderId="47" xfId="0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vertical="center"/>
    </xf>
    <xf numFmtId="44" fontId="2" fillId="14" borderId="50" xfId="0" applyNumberFormat="1" applyFont="1" applyFill="1" applyBorder="1" applyAlignment="1">
      <alignment horizontal="center" vertical="center"/>
    </xf>
    <xf numFmtId="165" fontId="2" fillId="14" borderId="50" xfId="1" applyNumberFormat="1" applyFont="1" applyFill="1" applyBorder="1" applyAlignment="1">
      <alignment horizontal="center" vertical="center"/>
    </xf>
    <xf numFmtId="43" fontId="2" fillId="14" borderId="50" xfId="1" applyFont="1" applyFill="1" applyBorder="1" applyAlignment="1">
      <alignment horizontal="center" vertical="center"/>
    </xf>
    <xf numFmtId="44" fontId="2" fillId="13" borderId="51" xfId="0" applyNumberFormat="1" applyFont="1" applyFill="1" applyBorder="1" applyAlignment="1">
      <alignment horizontal="center" vertical="center"/>
    </xf>
    <xf numFmtId="164" fontId="0" fillId="0" borderId="59" xfId="4" applyFont="1" applyBorder="1" applyProtection="1"/>
    <xf numFmtId="0" fontId="0" fillId="0" borderId="57" xfId="0" applyBorder="1" applyAlignment="1" applyProtection="1">
      <alignment horizontal="center"/>
      <protection locked="0"/>
    </xf>
    <xf numFmtId="44" fontId="0" fillId="4" borderId="17" xfId="3" applyFont="1" applyFill="1" applyBorder="1" applyAlignment="1" applyProtection="1">
      <alignment horizontal="center" vertical="center"/>
      <protection locked="0"/>
    </xf>
    <xf numFmtId="165" fontId="0" fillId="4" borderId="17" xfId="1" applyNumberFormat="1" applyFont="1" applyFill="1" applyBorder="1" applyAlignment="1" applyProtection="1">
      <alignment horizontal="center" vertical="center"/>
      <protection locked="0"/>
    </xf>
    <xf numFmtId="164" fontId="0" fillId="4" borderId="17" xfId="4" applyFont="1" applyFill="1" applyBorder="1" applyAlignment="1" applyProtection="1">
      <alignment horizontal="center" vertical="center"/>
      <protection locked="0"/>
    </xf>
    <xf numFmtId="44" fontId="0" fillId="4" borderId="48" xfId="3" applyFont="1" applyFill="1" applyBorder="1" applyAlignment="1" applyProtection="1">
      <alignment horizontal="center" vertical="center"/>
      <protection locked="0"/>
    </xf>
    <xf numFmtId="165" fontId="0" fillId="4" borderId="48" xfId="1" applyNumberFormat="1" applyFont="1" applyFill="1" applyBorder="1" applyAlignment="1" applyProtection="1">
      <alignment horizontal="center" vertical="center"/>
      <protection locked="0"/>
    </xf>
    <xf numFmtId="164" fontId="2" fillId="3" borderId="19" xfId="4" applyFont="1" applyFill="1" applyBorder="1" applyAlignment="1">
      <alignment horizontal="center" vertical="center"/>
    </xf>
    <xf numFmtId="0" fontId="10" fillId="13" borderId="36" xfId="0" applyFont="1" applyFill="1" applyBorder="1" applyAlignment="1">
      <alignment horizontal="center"/>
    </xf>
    <xf numFmtId="0" fontId="10" fillId="13" borderId="37" xfId="0" applyFont="1" applyFill="1" applyBorder="1" applyAlignment="1">
      <alignment horizontal="center"/>
    </xf>
    <xf numFmtId="0" fontId="10" fillId="13" borderId="38" xfId="0" applyFont="1" applyFill="1" applyBorder="1" applyAlignment="1">
      <alignment horizontal="center"/>
    </xf>
    <xf numFmtId="0" fontId="8" fillId="10" borderId="2" xfId="0" applyFont="1" applyFill="1" applyBorder="1" applyAlignment="1" applyProtection="1">
      <alignment horizontal="center" vertical="center"/>
      <protection locked="0"/>
    </xf>
    <xf numFmtId="0" fontId="8" fillId="10" borderId="3" xfId="0" applyFont="1" applyFill="1" applyBorder="1" applyAlignment="1" applyProtection="1">
      <alignment horizontal="center" vertical="center"/>
      <protection locked="0"/>
    </xf>
    <xf numFmtId="0" fontId="8" fillId="10" borderId="11" xfId="0" applyFont="1" applyFill="1" applyBorder="1" applyAlignment="1" applyProtection="1">
      <alignment horizontal="center" vertical="center"/>
      <protection locked="0"/>
    </xf>
    <xf numFmtId="44" fontId="0" fillId="11" borderId="20" xfId="0" applyNumberFormat="1" applyFill="1" applyBorder="1" applyAlignment="1">
      <alignment horizontal="center" vertical="center"/>
    </xf>
    <xf numFmtId="44" fontId="0" fillId="11" borderId="5" xfId="0" applyNumberForma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167" fontId="9" fillId="12" borderId="7" xfId="0" applyNumberFormat="1" applyFont="1" applyFill="1" applyBorder="1" applyAlignment="1">
      <alignment horizontal="center" vertical="center"/>
    </xf>
    <xf numFmtId="167" fontId="9" fillId="12" borderId="10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0" xfId="0" applyProtection="1"/>
    <xf numFmtId="0" fontId="8" fillId="10" borderId="52" xfId="0" applyFont="1" applyFill="1" applyBorder="1" applyAlignment="1" applyProtection="1">
      <alignment horizontal="center" vertical="center"/>
    </xf>
    <xf numFmtId="0" fontId="8" fillId="10" borderId="53" xfId="0" applyFont="1" applyFill="1" applyBorder="1" applyAlignment="1" applyProtection="1">
      <alignment horizontal="center" vertical="center"/>
    </xf>
    <xf numFmtId="0" fontId="3" fillId="0" borderId="6" xfId="0" applyFont="1" applyBorder="1" applyProtection="1"/>
    <xf numFmtId="164" fontId="0" fillId="0" borderId="12" xfId="4" applyFont="1" applyBorder="1" applyProtection="1"/>
    <xf numFmtId="0" fontId="3" fillId="0" borderId="8" xfId="0" applyFont="1" applyBorder="1" applyProtection="1"/>
    <xf numFmtId="0" fontId="0" fillId="0" borderId="13" xfId="0" applyBorder="1" applyAlignment="1" applyProtection="1">
      <alignment horizontal="center"/>
    </xf>
    <xf numFmtId="0" fontId="0" fillId="9" borderId="54" xfId="0" applyFill="1" applyBorder="1" applyAlignment="1" applyProtection="1">
      <alignment horizontal="center" vertical="center"/>
    </xf>
    <xf numFmtId="164" fontId="3" fillId="0" borderId="55" xfId="4" applyFont="1" applyBorder="1" applyAlignment="1" applyProtection="1">
      <alignment horizontal="center"/>
    </xf>
    <xf numFmtId="0" fontId="0" fillId="9" borderId="58" xfId="0" applyFill="1" applyBorder="1" applyAlignment="1" applyProtection="1">
      <alignment horizontal="center" vertical="center"/>
    </xf>
    <xf numFmtId="0" fontId="0" fillId="9" borderId="56" xfId="0" applyFill="1" applyBorder="1" applyAlignment="1" applyProtection="1">
      <alignment horizontal="center" vertical="center"/>
    </xf>
    <xf numFmtId="14" fontId="7" fillId="0" borderId="28" xfId="1" applyNumberFormat="1" applyFont="1" applyBorder="1"/>
    <xf numFmtId="20" fontId="7" fillId="0" borderId="27" xfId="0" applyNumberFormat="1" applyFont="1" applyBorder="1"/>
    <xf numFmtId="6" fontId="7" fillId="0" borderId="27" xfId="0" applyNumberFormat="1" applyFont="1" applyBorder="1"/>
    <xf numFmtId="164" fontId="0" fillId="4" borderId="48" xfId="4" applyFont="1" applyFill="1" applyBorder="1" applyAlignment="1" applyProtection="1">
      <alignment horizontal="center" vertical="center"/>
      <protection locked="0"/>
    </xf>
    <xf numFmtId="164" fontId="2" fillId="14" borderId="50" xfId="4" applyFont="1" applyFill="1" applyBorder="1" applyAlignment="1">
      <alignment horizontal="center" vertical="center"/>
    </xf>
  </cellXfs>
  <cellStyles count="5">
    <cellStyle name="Moeda" xfId="4" builtinId="4"/>
    <cellStyle name="Moeda 2" xfId="3" xr:uid="{6D1391D3-9770-4C5F-B1A1-984D6AEA8887}"/>
    <cellStyle name="Normal" xfId="0" builtinId="0"/>
    <cellStyle name="Porcentagem" xfId="2" builtinId="5"/>
    <cellStyle name="Vírgula" xfId="1" builtinId="3"/>
  </cellStyles>
  <dxfs count="39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Monitor da</a:t>
            </a:r>
            <a:r>
              <a:rPr lang="pt-BR" baseline="0"/>
              <a:t> 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'Plano de Aprovação'!$B$8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Meta x Saldo Atual</c:v>
              </c:pt>
            </c:strLit>
          </c:cat>
          <c:val>
            <c:numRef>
              <c:f>'Plano de Aprovação'!$C$8</c:f>
              <c:numCache>
                <c:formatCode>_-"R$"* #,##0.00_-;\-"R$"* #,##0.00_-;_-"R$"* "-"??_-;_-@_-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9-4AFB-ACE4-922A647B013D}"/>
            </c:ext>
          </c:extLst>
        </c:ser>
        <c:ser>
          <c:idx val="1"/>
          <c:order val="1"/>
          <c:tx>
            <c:strRef>
              <c:f>'Plano de Aprovação'!$B$15</c:f>
              <c:strCache>
                <c:ptCount val="1"/>
                <c:pt idx="0">
                  <c:v>Saldo Atual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Meta x Saldo Atual</c:v>
              </c:pt>
            </c:strLit>
          </c:cat>
          <c:val>
            <c:numRef>
              <c:f>'Plano de Aprovação'!$B$16</c:f>
              <c:numCache>
                <c:formatCode>_("R$"* #,##0.00_);_("R$"* \(#,##0.00\);_("R$"*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9-4AFB-ACE4-922A647B0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32596608"/>
        <c:axId val="632602848"/>
      </c:barChart>
      <c:catAx>
        <c:axId val="6325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602848"/>
        <c:crosses val="autoZero"/>
        <c:auto val="1"/>
        <c:lblAlgn val="ctr"/>
        <c:lblOffset val="100"/>
        <c:noMultiLvlLbl val="0"/>
      </c:catAx>
      <c:valAx>
        <c:axId val="632602848"/>
        <c:scaling>
          <c:orientation val="minMax"/>
        </c:scaling>
        <c:delete val="1"/>
        <c:axPos val="l"/>
        <c:numFmt formatCode="_-&quot;R$&quot;* #,##0.00_-;\-&quot;R$&quot;* #,##0.00_-;_-&quot;R$&quot;* &quot;-&quot;??_-;_-@_-" sourceLinked="1"/>
        <c:majorTickMark val="none"/>
        <c:minorTickMark val="none"/>
        <c:tickLblPos val="nextTo"/>
        <c:crossAx val="6325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Evolução do Saldo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Consolidado!$G$13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Consolidado!$C$14:$C$25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Consolidado!$G$14:$G$25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E-424E-9C1D-6BB17446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10712"/>
        <c:axId val="343711104"/>
      </c:barChart>
      <c:catAx>
        <c:axId val="34371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711104"/>
        <c:crosses val="autoZero"/>
        <c:auto val="1"/>
        <c:lblAlgn val="ctr"/>
        <c:lblOffset val="100"/>
        <c:noMultiLvlLbl val="0"/>
      </c:catAx>
      <c:valAx>
        <c:axId val="3437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7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58006</xdr:rowOff>
    </xdr:from>
    <xdr:to>
      <xdr:col>2</xdr:col>
      <xdr:colOff>695325</xdr:colOff>
      <xdr:row>4</xdr:row>
      <xdr:rowOff>136524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151010-5760-4B12-AE03-332496F1F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8006"/>
          <a:ext cx="2047875" cy="964343"/>
        </a:xfrm>
        <a:prstGeom prst="rect">
          <a:avLst/>
        </a:prstGeom>
      </xdr:spPr>
    </xdr:pic>
    <xdr:clientData/>
  </xdr:twoCellAnchor>
  <xdr:twoCellAnchor>
    <xdr:from>
      <xdr:col>0</xdr:col>
      <xdr:colOff>561974</xdr:colOff>
      <xdr:row>17</xdr:row>
      <xdr:rowOff>152400</xdr:rowOff>
    </xdr:from>
    <xdr:to>
      <xdr:col>3</xdr:col>
      <xdr:colOff>771523</xdr:colOff>
      <xdr:row>26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BEC5B0-B512-C29A-A597-F3E0EF77A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10</xdr:row>
      <xdr:rowOff>200024</xdr:rowOff>
    </xdr:from>
    <xdr:to>
      <xdr:col>22</xdr:col>
      <xdr:colOff>238124</xdr:colOff>
      <xdr:row>32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C80508D-71D4-44D7-A02A-6275FAEF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66675</xdr:colOff>
      <xdr:row>0</xdr:row>
      <xdr:rowOff>142875</xdr:rowOff>
    </xdr:from>
    <xdr:to>
      <xdr:col>5</xdr:col>
      <xdr:colOff>57150</xdr:colOff>
      <xdr:row>8</xdr:row>
      <xdr:rowOff>3175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8BE6A1-35D2-0FC4-6A4E-CF86B7DF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42875"/>
          <a:ext cx="3000375" cy="14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2972-97BE-49CD-99D0-E3F2898554CB}">
  <dimension ref="B2:F8"/>
  <sheetViews>
    <sheetView workbookViewId="0">
      <selection activeCell="D3" sqref="D3"/>
    </sheetView>
  </sheetViews>
  <sheetFormatPr defaultRowHeight="15" x14ac:dyDescent="0.25"/>
  <cols>
    <col min="2" max="2" width="20.28515625" bestFit="1" customWidth="1"/>
    <col min="3" max="5" width="11.7109375" bestFit="1" customWidth="1"/>
    <col min="6" max="6" width="12.7109375" bestFit="1" customWidth="1"/>
  </cols>
  <sheetData>
    <row r="2" spans="2:6" x14ac:dyDescent="0.25">
      <c r="B2" t="s">
        <v>66</v>
      </c>
      <c r="C2" t="s">
        <v>71</v>
      </c>
      <c r="D2" t="s">
        <v>72</v>
      </c>
      <c r="E2" t="s">
        <v>73</v>
      </c>
      <c r="F2" t="s">
        <v>74</v>
      </c>
    </row>
    <row r="3" spans="2:6" x14ac:dyDescent="0.25">
      <c r="B3" t="s">
        <v>67</v>
      </c>
      <c r="C3" s="60">
        <v>1000</v>
      </c>
      <c r="D3" s="60">
        <v>1900</v>
      </c>
      <c r="E3" s="60">
        <v>4200</v>
      </c>
      <c r="F3" s="60">
        <v>9000</v>
      </c>
    </row>
    <row r="4" spans="2:6" x14ac:dyDescent="0.25">
      <c r="B4" t="s">
        <v>60</v>
      </c>
      <c r="C4" s="60">
        <v>200</v>
      </c>
      <c r="D4" s="60">
        <v>400</v>
      </c>
      <c r="E4" s="60">
        <v>1100</v>
      </c>
      <c r="F4" s="60">
        <v>2400</v>
      </c>
    </row>
    <row r="5" spans="2:6" x14ac:dyDescent="0.25">
      <c r="B5" t="s">
        <v>68</v>
      </c>
      <c r="C5" s="60">
        <v>1000</v>
      </c>
      <c r="D5" s="60">
        <v>2000</v>
      </c>
      <c r="E5" s="60">
        <v>6600</v>
      </c>
      <c r="F5" s="60">
        <v>14000</v>
      </c>
    </row>
    <row r="6" spans="2:6" x14ac:dyDescent="0.25">
      <c r="B6" t="s">
        <v>69</v>
      </c>
      <c r="C6">
        <v>60</v>
      </c>
      <c r="D6">
        <v>60</v>
      </c>
      <c r="E6">
        <v>60</v>
      </c>
      <c r="F6">
        <v>60</v>
      </c>
    </row>
    <row r="7" spans="2:6" x14ac:dyDescent="0.25">
      <c r="B7" t="s">
        <v>70</v>
      </c>
      <c r="C7">
        <v>90</v>
      </c>
      <c r="D7">
        <v>90</v>
      </c>
      <c r="E7">
        <v>90</v>
      </c>
      <c r="F7">
        <v>90</v>
      </c>
    </row>
    <row r="8" spans="2:6" x14ac:dyDescent="0.25">
      <c r="B8" t="s">
        <v>0</v>
      </c>
      <c r="C8">
        <v>5</v>
      </c>
      <c r="D8">
        <v>10</v>
      </c>
      <c r="E8">
        <v>25</v>
      </c>
      <c r="F8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1B10-DD18-471C-A262-D17B5121571D}">
  <sheetPr>
    <tabColor theme="9" tint="0.79998168889431442"/>
  </sheetPr>
  <dimension ref="B1:AD61"/>
  <sheetViews>
    <sheetView showGridLines="0" zoomScale="90" zoomScaleNormal="90" workbookViewId="0">
      <selection activeCell="C3" sqref="C3:I3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xaxGNcfRbzIOG4bRnxDbiNn9BUFaURUDqBcjRakpAOcZxALdOvZqQB2gUa0wYYnSXyXzYhgs4q0ysi6jW3vnIg==" saltValue="PXlGus6YQXwoERqggneXvQ==" spinCount="100000" sheet="1" objects="1" scenarios="1"/>
  <mergeCells count="1">
    <mergeCell ref="L2:M2"/>
  </mergeCells>
  <conditionalFormatting sqref="B3:B33">
    <cfRule type="expression" dxfId="26" priority="1">
      <formula>J3=0</formula>
    </cfRule>
    <cfRule type="expression" dxfId="25" priority="2">
      <formula>J3&lt;1</formula>
    </cfRule>
    <cfRule type="expression" dxfId="24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F7DA-C5E2-4208-9954-51A9428AF74F}">
  <sheetPr>
    <tabColor theme="9" tint="0.79998168889431442"/>
  </sheetPr>
  <dimension ref="B1:AB112"/>
  <sheetViews>
    <sheetView showGridLines="0" zoomScale="80" zoomScaleNormal="80" workbookViewId="0">
      <selection activeCell="Q25" sqref="Q25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24A3-28B6-4DE7-8073-2456AADD6BA0}">
  <sheetPr>
    <tabColor theme="9" tint="0.79998168889431442"/>
  </sheetPr>
  <dimension ref="B1:AD61"/>
  <sheetViews>
    <sheetView showGridLines="0" zoomScale="90" zoomScaleNormal="90" workbookViewId="0">
      <selection activeCell="C3" sqref="C3:I3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cSzCh1M6LaB/fosJTejjp8GasB6U3dcvxPAh+w/LsET8uVc/RwQFoF8Di7offf4DfPvZvG/E2M4ejJetXTq49g==" saltValue="N+M+oVAG1VwwIp1EHKz07w==" spinCount="100000" sheet="1" objects="1" scenarios="1"/>
  <mergeCells count="1">
    <mergeCell ref="L2:M2"/>
  </mergeCells>
  <conditionalFormatting sqref="B3:B33">
    <cfRule type="expression" dxfId="23" priority="1">
      <formula>J3=0</formula>
    </cfRule>
    <cfRule type="expression" dxfId="22" priority="2">
      <formula>J3&lt;1</formula>
    </cfRule>
    <cfRule type="expression" dxfId="21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5CA2-1164-4A36-926E-28D942681D9D}">
  <sheetPr>
    <tabColor theme="9" tint="0.79998168889431442"/>
  </sheetPr>
  <dimension ref="B1:AB112"/>
  <sheetViews>
    <sheetView showGridLines="0" zoomScale="80" zoomScaleNormal="80" workbookViewId="0">
      <selection activeCell="Q25" sqref="Q25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9437-610A-46BC-8721-D8B5207CB7D7}">
  <sheetPr>
    <tabColor theme="9" tint="0.79998168889431442"/>
  </sheetPr>
  <dimension ref="B1:AD61"/>
  <sheetViews>
    <sheetView showGridLines="0" zoomScale="90" zoomScaleNormal="90" workbookViewId="0">
      <selection activeCell="C3" sqref="C3:I3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zo1CX9zZrwHKUOoUV3hr085m1mQ69AGj1yc+UoDgipW1uc6wqAWA50bYHEQ6F7vF2+ufAP/Os0DKcfy3XGerzA==" saltValue="vkJL7xnodAv3anI282zqqQ==" spinCount="100000" sheet="1" objects="1" scenarios="1"/>
  <mergeCells count="1">
    <mergeCell ref="L2:M2"/>
  </mergeCells>
  <conditionalFormatting sqref="B3:B33">
    <cfRule type="expression" dxfId="20" priority="1">
      <formula>J3=0</formula>
    </cfRule>
    <cfRule type="expression" dxfId="19" priority="2">
      <formula>J3&lt;1</formula>
    </cfRule>
    <cfRule type="expression" dxfId="18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DF5E-1A12-45E4-A886-40CFF1A05E43}">
  <sheetPr>
    <tabColor theme="9" tint="0.79998168889431442"/>
  </sheetPr>
  <dimension ref="B1:AB112"/>
  <sheetViews>
    <sheetView showGridLines="0" zoomScale="80" zoomScaleNormal="80" workbookViewId="0">
      <selection activeCell="Q25" sqref="Q25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ABE8-E384-446B-A785-17DABE56CA33}">
  <sheetPr>
    <tabColor theme="9" tint="0.79998168889431442"/>
  </sheetPr>
  <dimension ref="B1:AD61"/>
  <sheetViews>
    <sheetView showGridLines="0" zoomScale="90" zoomScaleNormal="90" workbookViewId="0">
      <selection activeCell="C3" sqref="C3:I4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lhM9QFihCLFFr820KtzwABHI5TSK5o6CrcK6eoMfl62SEZn9pRiL64aJJnPxsdzeYGjxOV8TOT3T4P9UW3VGbA==" saltValue="tH/DYnxSX1v/G4uT62yuxA==" spinCount="100000" sheet="1" objects="1" scenarios="1"/>
  <mergeCells count="1">
    <mergeCell ref="L2:M2"/>
  </mergeCells>
  <conditionalFormatting sqref="B3:B33">
    <cfRule type="expression" dxfId="17" priority="1">
      <formula>J3=0</formula>
    </cfRule>
    <cfRule type="expression" dxfId="16" priority="2">
      <formula>J3&lt;1</formula>
    </cfRule>
    <cfRule type="expression" dxfId="15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D2AF-5644-44FC-92E9-3BCD74F13E40}">
  <sheetPr>
    <tabColor theme="9" tint="0.79998168889431442"/>
  </sheetPr>
  <dimension ref="B1:AB112"/>
  <sheetViews>
    <sheetView showGridLines="0" zoomScale="80" zoomScaleNormal="80" workbookViewId="0">
      <selection activeCell="S35" sqref="S35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BF17-62D4-4BDB-80BA-4B16308616C9}">
  <sheetPr>
    <tabColor theme="9" tint="0.79998168889431442"/>
  </sheetPr>
  <dimension ref="B1:AD61"/>
  <sheetViews>
    <sheetView showGridLines="0" zoomScale="90" zoomScaleNormal="90" workbookViewId="0">
      <selection activeCell="C3" sqref="C3:I3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VDyDdbM00TSXe8g8ebcOn3B+0wfPtRZgBLin9hviRR7hHfai+WVT51eSwwpTIuVH/KLqvUksGby0N+9n9gtkXw==" saltValue="Y/dahiaHQa8tm6OETPh3xg==" spinCount="100000" sheet="1" objects="1" scenarios="1"/>
  <mergeCells count="1">
    <mergeCell ref="L2:M2"/>
  </mergeCells>
  <conditionalFormatting sqref="B3:B33">
    <cfRule type="expression" dxfId="14" priority="1">
      <formula>J3=0</formula>
    </cfRule>
    <cfRule type="expression" dxfId="13" priority="2">
      <formula>J3&lt;1</formula>
    </cfRule>
    <cfRule type="expression" dxfId="12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B555-F399-40B6-805B-A4A388B2BA60}">
  <sheetPr>
    <tabColor theme="9" tint="0.79998168889431442"/>
  </sheetPr>
  <dimension ref="B1:AB112"/>
  <sheetViews>
    <sheetView showGridLines="0" zoomScale="80" zoomScaleNormal="80" workbookViewId="0">
      <selection activeCell="U23" sqref="U23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423C-FF27-4EC8-99AE-5D826B4F0342}">
  <dimension ref="B1:V41"/>
  <sheetViews>
    <sheetView showGridLines="0" tabSelected="1" workbookViewId="0">
      <selection activeCell="T17" sqref="T17"/>
    </sheetView>
  </sheetViews>
  <sheetFormatPr defaultRowHeight="15" x14ac:dyDescent="0.25"/>
  <cols>
    <col min="2" max="3" width="20.28515625" bestFit="1" customWidth="1"/>
    <col min="4" max="4" width="11.85546875" customWidth="1"/>
    <col min="5" max="5" width="2.5703125" customWidth="1"/>
    <col min="6" max="6" width="2" customWidth="1"/>
    <col min="7" max="7" width="6.5703125" bestFit="1" customWidth="1"/>
    <col min="8" max="9" width="10.5703125" bestFit="1" customWidth="1"/>
    <col min="10" max="10" width="10.42578125" bestFit="1" customWidth="1"/>
    <col min="11" max="11" width="11.5703125" bestFit="1" customWidth="1"/>
    <col min="12" max="12" width="12.42578125" bestFit="1" customWidth="1"/>
    <col min="13" max="13" width="12.28515625" bestFit="1" customWidth="1"/>
    <col min="15" max="15" width="11.85546875" bestFit="1" customWidth="1"/>
    <col min="17" max="17" width="20.28515625" bestFit="1" customWidth="1"/>
    <col min="18" max="18" width="21.5703125" bestFit="1" customWidth="1"/>
    <col min="19" max="19" width="10.28515625" customWidth="1"/>
    <col min="21" max="21" width="17.28515625" bestFit="1" customWidth="1"/>
    <col min="22" max="22" width="10.140625" bestFit="1" customWidth="1"/>
    <col min="23" max="23" width="2.7109375" customWidth="1"/>
    <col min="24" max="24" width="17.28515625" bestFit="1" customWidth="1"/>
    <col min="25" max="25" width="10.140625" bestFit="1" customWidth="1"/>
    <col min="26" max="26" width="8.85546875" customWidth="1"/>
    <col min="27" max="27" width="17.28515625" bestFit="1" customWidth="1"/>
    <col min="28" max="28" width="10.140625" bestFit="1" customWidth="1"/>
  </cols>
  <sheetData>
    <row r="1" spans="2:22" ht="15.75" thickBot="1" x14ac:dyDescent="0.3"/>
    <row r="2" spans="2:22" ht="22.5" customHeight="1" thickBot="1" x14ac:dyDescent="0.4">
      <c r="G2" s="97" t="s">
        <v>79</v>
      </c>
      <c r="H2" s="98"/>
      <c r="I2" s="98"/>
      <c r="J2" s="98"/>
      <c r="K2" s="98"/>
      <c r="L2" s="98"/>
      <c r="M2" s="98"/>
      <c r="N2" s="98"/>
      <c r="O2" s="99"/>
      <c r="P2" s="114"/>
      <c r="Q2" s="114"/>
      <c r="R2" s="114"/>
      <c r="S2" s="114"/>
    </row>
    <row r="3" spans="2:22" ht="15.75" thickBot="1" x14ac:dyDescent="0.3">
      <c r="G3" s="74" t="s">
        <v>2</v>
      </c>
      <c r="H3" s="75" t="s">
        <v>51</v>
      </c>
      <c r="I3" s="75" t="s">
        <v>52</v>
      </c>
      <c r="J3" s="75" t="s">
        <v>3</v>
      </c>
      <c r="K3" s="75" t="s">
        <v>80</v>
      </c>
      <c r="L3" s="75" t="s">
        <v>81</v>
      </c>
      <c r="M3" s="75" t="s">
        <v>6</v>
      </c>
      <c r="N3" s="75" t="s">
        <v>64</v>
      </c>
      <c r="O3" s="76" t="s">
        <v>65</v>
      </c>
      <c r="P3" s="114"/>
      <c r="Q3" s="115" t="s">
        <v>62</v>
      </c>
      <c r="R3" s="116"/>
      <c r="S3" s="114"/>
    </row>
    <row r="4" spans="2:22" ht="15.75" thickTop="1" x14ac:dyDescent="0.25">
      <c r="G4" s="77">
        <v>1</v>
      </c>
      <c r="H4" s="91"/>
      <c r="I4" s="91"/>
      <c r="J4" s="92"/>
      <c r="K4" s="92"/>
      <c r="L4" s="92"/>
      <c r="M4" s="92"/>
      <c r="N4" s="93"/>
      <c r="O4" s="78">
        <f>(H4+I4) - N4</f>
        <v>0</v>
      </c>
      <c r="P4" s="114"/>
      <c r="Q4" s="117" t="s">
        <v>63</v>
      </c>
      <c r="R4" s="118">
        <f>C9</f>
        <v>200</v>
      </c>
      <c r="S4" s="114"/>
    </row>
    <row r="5" spans="2:22" ht="15.75" thickBot="1" x14ac:dyDescent="0.3">
      <c r="G5" s="79">
        <v>2</v>
      </c>
      <c r="H5" s="91"/>
      <c r="I5" s="91"/>
      <c r="J5" s="92"/>
      <c r="K5" s="92"/>
      <c r="L5" s="92"/>
      <c r="M5" s="92"/>
      <c r="N5" s="93"/>
      <c r="O5" s="78">
        <f t="shared" ref="O5:O34" si="0">(H5+I5) - N5</f>
        <v>0</v>
      </c>
      <c r="P5" s="114"/>
      <c r="Q5" s="119" t="s">
        <v>84</v>
      </c>
      <c r="R5" s="120">
        <f>C12</f>
        <v>5</v>
      </c>
      <c r="S5" s="114"/>
    </row>
    <row r="6" spans="2:22" ht="15.75" thickBot="1" x14ac:dyDescent="0.3">
      <c r="G6" s="77">
        <v>3</v>
      </c>
      <c r="H6" s="91"/>
      <c r="I6" s="91"/>
      <c r="J6" s="92"/>
      <c r="K6" s="92"/>
      <c r="L6" s="92"/>
      <c r="M6" s="92"/>
      <c r="N6" s="93"/>
      <c r="O6" s="78">
        <f t="shared" si="0"/>
        <v>0</v>
      </c>
      <c r="P6" s="114"/>
      <c r="Q6" s="114"/>
      <c r="R6" s="114"/>
      <c r="S6" s="114"/>
    </row>
    <row r="7" spans="2:22" ht="15.75" thickBot="1" x14ac:dyDescent="0.3">
      <c r="B7" s="43" t="s">
        <v>75</v>
      </c>
      <c r="C7" s="44" t="s">
        <v>71</v>
      </c>
      <c r="G7" s="79">
        <v>4</v>
      </c>
      <c r="H7" s="91"/>
      <c r="I7" s="91"/>
      <c r="J7" s="92"/>
      <c r="K7" s="92"/>
      <c r="L7" s="92"/>
      <c r="M7" s="92"/>
      <c r="N7" s="93"/>
      <c r="O7" s="78">
        <f t="shared" si="0"/>
        <v>0</v>
      </c>
      <c r="P7" s="114"/>
      <c r="Q7" s="114"/>
      <c r="R7" s="114"/>
      <c r="S7" s="114"/>
    </row>
    <row r="8" spans="2:22" ht="15.75" thickBot="1" x14ac:dyDescent="0.3">
      <c r="B8" s="67" t="s">
        <v>58</v>
      </c>
      <c r="C8" s="68">
        <f>IF(C7="Trader 50k",Planilha15!C3,IF(C7="Trader 100k",Planilha15!D3,IF(C7="Trader 250k",Planilha15!E3,IF(C7="Trader 500k",Planilha15!F3,))))</f>
        <v>1000</v>
      </c>
      <c r="G8" s="77">
        <v>5</v>
      </c>
      <c r="H8" s="91"/>
      <c r="I8" s="91"/>
      <c r="J8" s="92"/>
      <c r="K8" s="92"/>
      <c r="L8" s="92"/>
      <c r="M8" s="92"/>
      <c r="N8" s="93"/>
      <c r="O8" s="78">
        <f t="shared" si="0"/>
        <v>0</v>
      </c>
      <c r="P8" s="114"/>
      <c r="Q8" s="115" t="s">
        <v>82</v>
      </c>
      <c r="R8" s="116"/>
      <c r="S8" s="114"/>
      <c r="V8" s="3"/>
    </row>
    <row r="9" spans="2:22" x14ac:dyDescent="0.25">
      <c r="B9" s="69" t="s">
        <v>60</v>
      </c>
      <c r="C9" s="70">
        <f>IF(C7="Trader 50k",Planilha15!C4,IF(C7="Trader 100k",Planilha15!D4,IF(C7="Trader 250k",Planilha15!E4,IF(C7="Trader 500k",Planilha15!F4,))))</f>
        <v>200</v>
      </c>
      <c r="G9" s="79">
        <v>6</v>
      </c>
      <c r="H9" s="91"/>
      <c r="I9" s="91"/>
      <c r="J9" s="92"/>
      <c r="K9" s="92"/>
      <c r="L9" s="92"/>
      <c r="M9" s="92"/>
      <c r="N9" s="93"/>
      <c r="O9" s="78">
        <f t="shared" si="0"/>
        <v>0</v>
      </c>
      <c r="P9" s="114"/>
      <c r="Q9" s="121" t="s">
        <v>27</v>
      </c>
      <c r="R9" s="122">
        <v>10</v>
      </c>
      <c r="S9" s="114"/>
    </row>
    <row r="10" spans="2:22" x14ac:dyDescent="0.25">
      <c r="B10" s="69" t="s">
        <v>59</v>
      </c>
      <c r="C10" s="70">
        <f>IF(C7="Trader 50k",Planilha15!C5,IF(C7="Trader 100k",Planilha15!D5,IF(C7="Trader 250k",Planilha15!E5,IF(C7="Trader 500k",Planilha15!F5,))))</f>
        <v>1000</v>
      </c>
      <c r="G10" s="77">
        <v>7</v>
      </c>
      <c r="H10" s="91"/>
      <c r="I10" s="91"/>
      <c r="J10" s="92"/>
      <c r="K10" s="92"/>
      <c r="L10" s="92"/>
      <c r="M10" s="92"/>
      <c r="N10" s="93"/>
      <c r="O10" s="78">
        <f t="shared" si="0"/>
        <v>0</v>
      </c>
      <c r="Q10" s="124" t="s">
        <v>28</v>
      </c>
      <c r="R10" s="90">
        <v>1</v>
      </c>
    </row>
    <row r="11" spans="2:22" x14ac:dyDescent="0.25">
      <c r="B11" s="69" t="s">
        <v>61</v>
      </c>
      <c r="C11" s="71">
        <f>IF(C7="Trader 50k",Planilha15!C6,IF(C7="Trader 100k",Planilha15!D6,IF(C7="Trader 250k",Planilha15!E6,IF(C7="Trader 500k",Planilha15!F6,))))</f>
        <v>60</v>
      </c>
      <c r="G11" s="79">
        <v>8</v>
      </c>
      <c r="H11" s="91"/>
      <c r="I11" s="91"/>
      <c r="J11" s="92"/>
      <c r="K11" s="92"/>
      <c r="L11" s="92"/>
      <c r="M11" s="92"/>
      <c r="N11" s="93"/>
      <c r="O11" s="78">
        <f t="shared" si="0"/>
        <v>0</v>
      </c>
      <c r="Q11" s="124" t="s">
        <v>29</v>
      </c>
      <c r="R11" s="90">
        <v>1</v>
      </c>
    </row>
    <row r="12" spans="2:22" ht="15.75" thickBot="1" x14ac:dyDescent="0.3">
      <c r="B12" s="72" t="s">
        <v>0</v>
      </c>
      <c r="C12" s="73">
        <f>IF(C7="Trader 50k",Planilha15!C8,IF(C7="Trader 100k",Planilha15!D8,IF(C7="Trader 250k",Planilha15!E8,IF(C7="Trader 500k",Planilha15!F8,))))</f>
        <v>5</v>
      </c>
      <c r="G12" s="77">
        <v>9</v>
      </c>
      <c r="H12" s="91"/>
      <c r="I12" s="91"/>
      <c r="J12" s="92"/>
      <c r="K12" s="92"/>
      <c r="L12" s="92"/>
      <c r="M12" s="92"/>
      <c r="N12" s="93"/>
      <c r="O12" s="78">
        <f t="shared" si="0"/>
        <v>0</v>
      </c>
      <c r="P12" s="114"/>
      <c r="Q12" s="123" t="s">
        <v>30</v>
      </c>
      <c r="R12" s="89">
        <f>(R11*R9)*R10</f>
        <v>10</v>
      </c>
      <c r="S12" s="114"/>
      <c r="T12" s="114"/>
    </row>
    <row r="13" spans="2:22" ht="15.75" thickBot="1" x14ac:dyDescent="0.3">
      <c r="G13" s="79">
        <v>10</v>
      </c>
      <c r="H13" s="91"/>
      <c r="I13" s="91"/>
      <c r="J13" s="92"/>
      <c r="K13" s="92"/>
      <c r="L13" s="92"/>
      <c r="M13" s="92"/>
      <c r="N13" s="93"/>
      <c r="O13" s="78">
        <f t="shared" si="0"/>
        <v>0</v>
      </c>
      <c r="P13" s="114"/>
      <c r="Q13" s="114"/>
      <c r="R13" s="114"/>
      <c r="S13" s="114"/>
      <c r="T13" s="114"/>
    </row>
    <row r="14" spans="2:22" ht="15.75" thickBot="1" x14ac:dyDescent="0.3">
      <c r="B14" s="100" t="s">
        <v>78</v>
      </c>
      <c r="C14" s="101"/>
      <c r="D14" s="102"/>
      <c r="G14" s="77">
        <v>11</v>
      </c>
      <c r="H14" s="91"/>
      <c r="I14" s="91"/>
      <c r="J14" s="92"/>
      <c r="K14" s="92"/>
      <c r="L14" s="92"/>
      <c r="M14" s="92"/>
      <c r="N14" s="93"/>
      <c r="O14" s="78">
        <f t="shared" si="0"/>
        <v>0</v>
      </c>
      <c r="P14" s="114"/>
      <c r="Q14" s="115" t="s">
        <v>83</v>
      </c>
      <c r="R14" s="116"/>
      <c r="S14" s="114"/>
      <c r="T14" s="114"/>
    </row>
    <row r="15" spans="2:22" ht="15.75" thickBot="1" x14ac:dyDescent="0.3">
      <c r="B15" s="64" t="s">
        <v>76</v>
      </c>
      <c r="C15" s="65" t="s">
        <v>77</v>
      </c>
      <c r="D15" s="66" t="s">
        <v>1</v>
      </c>
      <c r="G15" s="79">
        <v>12</v>
      </c>
      <c r="H15" s="91"/>
      <c r="I15" s="91"/>
      <c r="J15" s="92"/>
      <c r="K15" s="92"/>
      <c r="L15" s="92"/>
      <c r="M15" s="92"/>
      <c r="N15" s="93"/>
      <c r="O15" s="78">
        <f t="shared" si="0"/>
        <v>0</v>
      </c>
      <c r="P15" s="114"/>
      <c r="Q15" s="121" t="s">
        <v>27</v>
      </c>
      <c r="R15" s="122">
        <v>0.2</v>
      </c>
      <c r="S15" s="114"/>
      <c r="T15" s="114"/>
    </row>
    <row r="16" spans="2:22" ht="15.75" thickBot="1" x14ac:dyDescent="0.3">
      <c r="B16" s="61">
        <f>O35</f>
        <v>0</v>
      </c>
      <c r="C16" s="62">
        <f>C8-B16</f>
        <v>1000</v>
      </c>
      <c r="D16" s="63">
        <f>B16/C8</f>
        <v>0</v>
      </c>
      <c r="G16" s="77">
        <v>13</v>
      </c>
      <c r="H16" s="91"/>
      <c r="I16" s="91"/>
      <c r="J16" s="92"/>
      <c r="K16" s="92"/>
      <c r="L16" s="92"/>
      <c r="M16" s="92"/>
      <c r="N16" s="93"/>
      <c r="O16" s="78">
        <f t="shared" si="0"/>
        <v>0</v>
      </c>
      <c r="Q16" s="124" t="s">
        <v>28</v>
      </c>
      <c r="R16" s="90">
        <v>1</v>
      </c>
    </row>
    <row r="17" spans="7:22" x14ac:dyDescent="0.25">
      <c r="G17" s="79">
        <v>14</v>
      </c>
      <c r="H17" s="91"/>
      <c r="I17" s="91"/>
      <c r="J17" s="92"/>
      <c r="K17" s="92"/>
      <c r="L17" s="92"/>
      <c r="M17" s="92"/>
      <c r="N17" s="93"/>
      <c r="O17" s="78">
        <f t="shared" si="0"/>
        <v>0</v>
      </c>
      <c r="Q17" s="124" t="s">
        <v>29</v>
      </c>
      <c r="R17" s="90">
        <v>1</v>
      </c>
    </row>
    <row r="18" spans="7:22" ht="15.75" thickBot="1" x14ac:dyDescent="0.3">
      <c r="G18" s="77">
        <v>15</v>
      </c>
      <c r="H18" s="91"/>
      <c r="I18" s="91"/>
      <c r="J18" s="92"/>
      <c r="K18" s="92"/>
      <c r="L18" s="92"/>
      <c r="M18" s="92"/>
      <c r="N18" s="93"/>
      <c r="O18" s="78">
        <f t="shared" si="0"/>
        <v>0</v>
      </c>
      <c r="P18" s="114"/>
      <c r="Q18" s="123" t="s">
        <v>30</v>
      </c>
      <c r="R18" s="89">
        <f>(R17*R15)*R16</f>
        <v>0.2</v>
      </c>
      <c r="S18" s="114"/>
      <c r="T18" s="114"/>
      <c r="U18" s="114"/>
      <c r="V18" s="114"/>
    </row>
    <row r="19" spans="7:22" x14ac:dyDescent="0.25">
      <c r="G19" s="79">
        <v>16</v>
      </c>
      <c r="H19" s="91"/>
      <c r="I19" s="91"/>
      <c r="J19" s="92"/>
      <c r="K19" s="92"/>
      <c r="L19" s="92"/>
      <c r="M19" s="92"/>
      <c r="N19" s="93"/>
      <c r="O19" s="78">
        <f t="shared" si="0"/>
        <v>0</v>
      </c>
      <c r="P19" s="114"/>
      <c r="Q19" s="114"/>
      <c r="R19" s="114"/>
      <c r="S19" s="114"/>
      <c r="T19" s="114"/>
      <c r="U19" s="114"/>
      <c r="V19" s="114"/>
    </row>
    <row r="20" spans="7:22" x14ac:dyDescent="0.25">
      <c r="G20" s="77">
        <v>17</v>
      </c>
      <c r="H20" s="91"/>
      <c r="I20" s="91"/>
      <c r="J20" s="92"/>
      <c r="K20" s="92"/>
      <c r="L20" s="92"/>
      <c r="M20" s="92"/>
      <c r="N20" s="93"/>
      <c r="O20" s="78">
        <f t="shared" si="0"/>
        <v>0</v>
      </c>
      <c r="P20" s="114"/>
      <c r="Q20" s="114"/>
      <c r="R20" s="114"/>
      <c r="S20" s="114"/>
      <c r="T20" s="114"/>
      <c r="U20" s="114"/>
      <c r="V20" s="114"/>
    </row>
    <row r="21" spans="7:22" x14ac:dyDescent="0.25">
      <c r="G21" s="79">
        <v>18</v>
      </c>
      <c r="H21" s="91"/>
      <c r="I21" s="91"/>
      <c r="J21" s="92"/>
      <c r="K21" s="92"/>
      <c r="L21" s="92"/>
      <c r="M21" s="92"/>
      <c r="N21" s="93"/>
      <c r="O21" s="78">
        <f t="shared" si="0"/>
        <v>0</v>
      </c>
      <c r="P21" s="114"/>
      <c r="Q21" s="114"/>
      <c r="R21" s="114"/>
      <c r="S21" s="114"/>
      <c r="T21" s="114"/>
      <c r="U21" s="114"/>
      <c r="V21" s="114"/>
    </row>
    <row r="22" spans="7:22" x14ac:dyDescent="0.25">
      <c r="G22" s="77">
        <v>19</v>
      </c>
      <c r="H22" s="91"/>
      <c r="I22" s="91"/>
      <c r="J22" s="92"/>
      <c r="K22" s="92"/>
      <c r="L22" s="92"/>
      <c r="M22" s="92"/>
      <c r="N22" s="93"/>
      <c r="O22" s="78">
        <f t="shared" si="0"/>
        <v>0</v>
      </c>
      <c r="P22" s="114"/>
      <c r="Q22" s="114"/>
      <c r="R22" s="114"/>
      <c r="S22" s="114"/>
      <c r="T22" s="114"/>
      <c r="U22" s="114"/>
      <c r="V22" s="114"/>
    </row>
    <row r="23" spans="7:22" x14ac:dyDescent="0.25">
      <c r="G23" s="79">
        <v>20</v>
      </c>
      <c r="H23" s="91"/>
      <c r="I23" s="91"/>
      <c r="J23" s="92"/>
      <c r="K23" s="92"/>
      <c r="L23" s="92"/>
      <c r="M23" s="92"/>
      <c r="N23" s="93"/>
      <c r="O23" s="78">
        <f t="shared" si="0"/>
        <v>0</v>
      </c>
      <c r="P23" s="114"/>
      <c r="Q23" s="114"/>
      <c r="R23" s="114"/>
      <c r="S23" s="114"/>
      <c r="T23" s="114"/>
      <c r="U23" s="114"/>
      <c r="V23" s="114"/>
    </row>
    <row r="24" spans="7:22" x14ac:dyDescent="0.25">
      <c r="G24" s="77">
        <v>21</v>
      </c>
      <c r="H24" s="91"/>
      <c r="I24" s="91"/>
      <c r="J24" s="92"/>
      <c r="K24" s="92"/>
      <c r="L24" s="92"/>
      <c r="M24" s="92"/>
      <c r="N24" s="93"/>
      <c r="O24" s="78">
        <f t="shared" si="0"/>
        <v>0</v>
      </c>
      <c r="P24" s="114"/>
      <c r="Q24" s="114"/>
      <c r="R24" s="114"/>
      <c r="S24" s="114"/>
      <c r="T24" s="114"/>
      <c r="U24" s="114"/>
      <c r="V24" s="114"/>
    </row>
    <row r="25" spans="7:22" x14ac:dyDescent="0.25">
      <c r="G25" s="79">
        <v>22</v>
      </c>
      <c r="H25" s="91"/>
      <c r="I25" s="91"/>
      <c r="J25" s="92"/>
      <c r="K25" s="92"/>
      <c r="L25" s="92"/>
      <c r="M25" s="92"/>
      <c r="N25" s="93"/>
      <c r="O25" s="78">
        <f t="shared" si="0"/>
        <v>0</v>
      </c>
      <c r="P25" s="114"/>
      <c r="Q25" s="114"/>
      <c r="R25" s="114"/>
      <c r="S25" s="114"/>
      <c r="T25" s="114"/>
      <c r="U25" s="114"/>
      <c r="V25" s="114"/>
    </row>
    <row r="26" spans="7:22" x14ac:dyDescent="0.25">
      <c r="G26" s="77">
        <v>23</v>
      </c>
      <c r="H26" s="91"/>
      <c r="I26" s="91"/>
      <c r="J26" s="92"/>
      <c r="K26" s="92"/>
      <c r="L26" s="92"/>
      <c r="M26" s="92"/>
      <c r="N26" s="93"/>
      <c r="O26" s="78">
        <f t="shared" si="0"/>
        <v>0</v>
      </c>
      <c r="P26" s="114"/>
      <c r="Q26" s="114"/>
      <c r="R26" s="114"/>
      <c r="S26" s="114"/>
      <c r="T26" s="114"/>
      <c r="U26" s="114"/>
      <c r="V26" s="114"/>
    </row>
    <row r="27" spans="7:22" x14ac:dyDescent="0.25">
      <c r="G27" s="79">
        <v>24</v>
      </c>
      <c r="H27" s="91"/>
      <c r="I27" s="91"/>
      <c r="J27" s="92"/>
      <c r="K27" s="92"/>
      <c r="L27" s="92"/>
      <c r="M27" s="92"/>
      <c r="N27" s="93"/>
      <c r="O27" s="78">
        <f t="shared" si="0"/>
        <v>0</v>
      </c>
      <c r="P27" s="114"/>
      <c r="Q27" s="114"/>
      <c r="R27" s="114"/>
      <c r="S27" s="114"/>
      <c r="T27" s="114"/>
      <c r="U27" s="114"/>
      <c r="V27" s="114"/>
    </row>
    <row r="28" spans="7:22" x14ac:dyDescent="0.25">
      <c r="G28" s="77">
        <v>25</v>
      </c>
      <c r="H28" s="91"/>
      <c r="I28" s="91"/>
      <c r="J28" s="92"/>
      <c r="K28" s="92"/>
      <c r="L28" s="92"/>
      <c r="M28" s="92"/>
      <c r="N28" s="93"/>
      <c r="O28" s="78">
        <f t="shared" si="0"/>
        <v>0</v>
      </c>
      <c r="P28" s="114"/>
      <c r="Q28" s="114"/>
      <c r="R28" s="114"/>
      <c r="S28" s="114"/>
      <c r="T28" s="114"/>
      <c r="U28" s="114"/>
      <c r="V28" s="114"/>
    </row>
    <row r="29" spans="7:22" x14ac:dyDescent="0.25">
      <c r="G29" s="79">
        <v>26</v>
      </c>
      <c r="H29" s="91"/>
      <c r="I29" s="91"/>
      <c r="J29" s="92"/>
      <c r="K29" s="92"/>
      <c r="L29" s="92"/>
      <c r="M29" s="92"/>
      <c r="N29" s="93"/>
      <c r="O29" s="78">
        <f t="shared" si="0"/>
        <v>0</v>
      </c>
    </row>
    <row r="30" spans="7:22" x14ac:dyDescent="0.25">
      <c r="G30" s="77">
        <v>27</v>
      </c>
      <c r="H30" s="91"/>
      <c r="I30" s="91"/>
      <c r="J30" s="92"/>
      <c r="K30" s="92"/>
      <c r="L30" s="92"/>
      <c r="M30" s="92"/>
      <c r="N30" s="93"/>
      <c r="O30" s="78">
        <f t="shared" si="0"/>
        <v>0</v>
      </c>
    </row>
    <row r="31" spans="7:22" x14ac:dyDescent="0.25">
      <c r="G31" s="79">
        <v>28</v>
      </c>
      <c r="H31" s="91"/>
      <c r="I31" s="91"/>
      <c r="J31" s="92"/>
      <c r="K31" s="92"/>
      <c r="L31" s="92"/>
      <c r="M31" s="92"/>
      <c r="N31" s="93"/>
      <c r="O31" s="78">
        <f t="shared" si="0"/>
        <v>0</v>
      </c>
    </row>
    <row r="32" spans="7:22" x14ac:dyDescent="0.25">
      <c r="G32" s="77">
        <v>29</v>
      </c>
      <c r="H32" s="91"/>
      <c r="I32" s="91"/>
      <c r="J32" s="92"/>
      <c r="K32" s="92"/>
      <c r="L32" s="92"/>
      <c r="M32" s="92"/>
      <c r="N32" s="93"/>
      <c r="O32" s="78">
        <f t="shared" si="0"/>
        <v>0</v>
      </c>
    </row>
    <row r="33" spans="7:15" x14ac:dyDescent="0.25">
      <c r="G33" s="79">
        <v>30</v>
      </c>
      <c r="H33" s="91"/>
      <c r="I33" s="91"/>
      <c r="J33" s="92"/>
      <c r="K33" s="92"/>
      <c r="L33" s="92"/>
      <c r="M33" s="92"/>
      <c r="N33" s="93"/>
      <c r="O33" s="78">
        <f t="shared" si="0"/>
        <v>0</v>
      </c>
    </row>
    <row r="34" spans="7:15" ht="15.75" thickBot="1" x14ac:dyDescent="0.3">
      <c r="G34" s="83">
        <v>31</v>
      </c>
      <c r="H34" s="94"/>
      <c r="I34" s="94"/>
      <c r="J34" s="95"/>
      <c r="K34" s="95"/>
      <c r="L34" s="95"/>
      <c r="M34" s="95"/>
      <c r="N34" s="128"/>
      <c r="O34" s="78">
        <f t="shared" si="0"/>
        <v>0</v>
      </c>
    </row>
    <row r="35" spans="7:15" ht="15.75" thickBot="1" x14ac:dyDescent="0.3">
      <c r="G35" s="84" t="s">
        <v>9</v>
      </c>
      <c r="H35" s="85">
        <f>SUM(H4:H34)</f>
        <v>0</v>
      </c>
      <c r="I35" s="85">
        <f>SUM(I4:I34)</f>
        <v>0</v>
      </c>
      <c r="J35" s="86">
        <f>SUM(J4:J34)</f>
        <v>0</v>
      </c>
      <c r="K35" s="86">
        <f>SUM(K4:K34)</f>
        <v>0</v>
      </c>
      <c r="L35" s="87">
        <f t="shared" ref="L35:M35" si="1">SUM(L4:L34)</f>
        <v>0</v>
      </c>
      <c r="M35" s="87">
        <f t="shared" si="1"/>
        <v>0</v>
      </c>
      <c r="N35" s="129"/>
      <c r="O35" s="88">
        <f>SUM(O4:O34)</f>
        <v>0</v>
      </c>
    </row>
    <row r="41" spans="7:15" ht="15.75" thickBot="1" x14ac:dyDescent="0.3">
      <c r="G41" s="80"/>
      <c r="H41" s="81"/>
      <c r="I41" s="81"/>
      <c r="J41" s="81"/>
      <c r="K41" s="81"/>
      <c r="L41" s="81"/>
      <c r="M41" s="81"/>
      <c r="N41" s="81"/>
      <c r="O41" s="82"/>
    </row>
  </sheetData>
  <sheetProtection algorithmName="SHA-512" hashValue="wn41bRWgvuubtebdX4D9xqT3jk/xOF+VgfceIrSy7waMsoYroAmS69HavwFF9xK4WFHrxfhxTfap3+6vkzGyhw==" saltValue="MyS4mL/RgtF27r3OYB36DA==" spinCount="100000" sheet="1" objects="1" scenarios="1"/>
  <mergeCells count="5">
    <mergeCell ref="Q14:R14"/>
    <mergeCell ref="Q8:R8"/>
    <mergeCell ref="G2:O2"/>
    <mergeCell ref="Q3:R3"/>
    <mergeCell ref="B14:D14"/>
  </mergeCells>
  <conditionalFormatting sqref="G4:G34">
    <cfRule type="expression" dxfId="38" priority="1">
      <formula>O4=0</formula>
    </cfRule>
    <cfRule type="expression" dxfId="37" priority="2">
      <formula>O4&lt;1</formula>
    </cfRule>
    <cfRule type="expression" dxfId="36" priority="3">
      <formula>O4&gt;1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A88A0A-CC75-47A1-A3FE-90B93D31595E}">
          <x14:formula1>
            <xm:f>Planilha15!$C$2:$F$2</xm:f>
          </x14:formula1>
          <xm:sqref>C7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35C0-2D90-4165-9CFE-CB12276CBF20}">
  <sheetPr>
    <tabColor theme="9" tint="0.79998168889431442"/>
  </sheetPr>
  <dimension ref="B1:AD61"/>
  <sheetViews>
    <sheetView showGridLines="0" topLeftCell="A2" zoomScale="90" zoomScaleNormal="90" workbookViewId="0">
      <selection activeCell="C3" sqref="C3:I3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aXz1hconrpp/qFqBUtU25AmYkNBX6EXGKhElUN2uvzplo+u1cGyC8U1nYCFEPKBxAhcWaedCiJwnhqfcIatDGQ==" saltValue="JTBcY8BkXH/GKtKlii/J7A==" spinCount="100000" sheet="1" objects="1" scenarios="1"/>
  <mergeCells count="1">
    <mergeCell ref="L2:M2"/>
  </mergeCells>
  <conditionalFormatting sqref="B3:B33">
    <cfRule type="expression" dxfId="11" priority="1">
      <formula>J3=0</formula>
    </cfRule>
    <cfRule type="expression" dxfId="10" priority="2">
      <formula>J3&lt;1</formula>
    </cfRule>
    <cfRule type="expression" dxfId="9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33CD-F589-41C0-9B84-B611023760AB}">
  <sheetPr>
    <tabColor theme="9" tint="0.79998168889431442"/>
  </sheetPr>
  <dimension ref="B1:AB112"/>
  <sheetViews>
    <sheetView showGridLines="0" zoomScale="80" zoomScaleNormal="80" workbookViewId="0">
      <selection activeCell="R17" sqref="R17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1E1D-6C14-4217-A5DD-77D11AEA475E}">
  <sheetPr>
    <tabColor theme="9" tint="0.79998168889431442"/>
  </sheetPr>
  <dimension ref="B1:AD61"/>
  <sheetViews>
    <sheetView showGridLines="0" zoomScale="90" zoomScaleNormal="90" workbookViewId="0">
      <selection activeCell="C3" sqref="C3:I3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+UQe6jyTOB0Pzk9URCVeeAEtZIlPAQDEXeICbS339J8W4vb3MqwZqDc41aJE3e3zsDh8CqU/0yJR8Npnc+1TSw==" saltValue="m3QsjWoNwXoOa/oN5Vr1RQ==" spinCount="100000" sheet="1" objects="1" scenarios="1"/>
  <mergeCells count="1">
    <mergeCell ref="L2:M2"/>
  </mergeCells>
  <conditionalFormatting sqref="B3:B33">
    <cfRule type="expression" dxfId="8" priority="1">
      <formula>J3=0</formula>
    </cfRule>
    <cfRule type="expression" dxfId="7" priority="2">
      <formula>J3&lt;1</formula>
    </cfRule>
    <cfRule type="expression" dxfId="6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5054-4F36-421F-8815-F2767FF396A4}">
  <sheetPr>
    <tabColor theme="9" tint="0.79998168889431442"/>
  </sheetPr>
  <dimension ref="B1:AB112"/>
  <sheetViews>
    <sheetView showGridLines="0" zoomScale="80" zoomScaleNormal="80" workbookViewId="0">
      <selection activeCell="R17" sqref="R17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9000-5A3A-487B-A8FF-6A63991D4DD9}">
  <sheetPr>
    <tabColor theme="9" tint="0.79998168889431442"/>
  </sheetPr>
  <dimension ref="B1:AD61"/>
  <sheetViews>
    <sheetView showGridLines="0" zoomScale="90" zoomScaleNormal="90" workbookViewId="0">
      <selection activeCell="C3" sqref="C3:I3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iBIT/KSwjelSLasRhVeInmslNJPvYFYk2PR2qtWpH4VguI9cfoMGBySNGQsz/utc5g6BGzM5TmRD3DvfWmFM5w==" saltValue="BCw/nmLyx3o7S/0vyIYBYw==" spinCount="100000" sheet="1" objects="1" scenarios="1"/>
  <mergeCells count="1">
    <mergeCell ref="L2:M2"/>
  </mergeCells>
  <conditionalFormatting sqref="B3:B33">
    <cfRule type="expression" dxfId="5" priority="1">
      <formula>J3=0</formula>
    </cfRule>
    <cfRule type="expression" dxfId="4" priority="2">
      <formula>J3&lt;1</formula>
    </cfRule>
    <cfRule type="expression" dxfId="3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75E5-4A6B-4CF9-AB9B-A1779DB58F3B}">
  <sheetPr>
    <tabColor theme="9" tint="0.79998168889431442"/>
  </sheetPr>
  <dimension ref="B1:AB112"/>
  <sheetViews>
    <sheetView showGridLines="0" zoomScale="80" zoomScaleNormal="80" workbookViewId="0">
      <selection activeCell="R17" sqref="R17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854B-5FB6-4F4D-BADE-FE49DCAFFCBE}">
  <sheetPr>
    <tabColor theme="9" tint="0.79998168889431442"/>
  </sheetPr>
  <dimension ref="B1:AD61"/>
  <sheetViews>
    <sheetView showGridLines="0" zoomScale="90" zoomScaleNormal="90" workbookViewId="0">
      <selection activeCell="N16" sqref="N16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D+xtPcHDxtJf0UJLH/idPyB59KaYpv2T+GBJnyi9JYZyhI0Md8x0WjKkwSkTAOls0iWxxauJrpEIUd360RJX1w==" saltValue="XASpdc8S6V079zkduwl4sw==" spinCount="100000" sheet="1" objects="1" scenarios="1"/>
  <mergeCells count="1">
    <mergeCell ref="L2:M2"/>
  </mergeCells>
  <conditionalFormatting sqref="B3:B33">
    <cfRule type="expression" dxfId="2" priority="1">
      <formula>J3=0</formula>
    </cfRule>
    <cfRule type="expression" dxfId="1" priority="2">
      <formula>J3&lt;1</formula>
    </cfRule>
    <cfRule type="expression" dxfId="0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9DF7-5B80-41DA-8933-C9D74598D352}">
  <sheetPr>
    <tabColor theme="9" tint="0.79998168889431442"/>
  </sheetPr>
  <dimension ref="B1:AB112"/>
  <sheetViews>
    <sheetView showGridLines="0" zoomScale="80" zoomScaleNormal="80" workbookViewId="0">
      <selection activeCell="R17" sqref="R17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C711-2D41-4B08-B19C-506CC0679150}">
  <sheetPr>
    <tabColor theme="9"/>
  </sheetPr>
  <dimension ref="B1:H26"/>
  <sheetViews>
    <sheetView showGridLines="0" workbookViewId="0">
      <selection activeCell="H3" sqref="H3:H4"/>
    </sheetView>
  </sheetViews>
  <sheetFormatPr defaultRowHeight="15" x14ac:dyDescent="0.25"/>
  <cols>
    <col min="3" max="3" width="10.42578125" bestFit="1" customWidth="1"/>
    <col min="4" max="4" width="12.7109375" customWidth="1"/>
    <col min="5" max="6" width="12.85546875" customWidth="1"/>
    <col min="7" max="7" width="14.7109375" customWidth="1"/>
    <col min="8" max="8" width="26.140625" bestFit="1" customWidth="1"/>
  </cols>
  <sheetData>
    <row r="1" spans="2:8" ht="15.75" thickBot="1" x14ac:dyDescent="0.3"/>
    <row r="2" spans="2:8" ht="15.75" thickBot="1" x14ac:dyDescent="0.3">
      <c r="H2" s="59" t="s">
        <v>56</v>
      </c>
    </row>
    <row r="3" spans="2:8" x14ac:dyDescent="0.25">
      <c r="H3" s="107">
        <f>G26</f>
        <v>0</v>
      </c>
    </row>
    <row r="4" spans="2:8" ht="15.75" thickBot="1" x14ac:dyDescent="0.3">
      <c r="H4" s="108"/>
    </row>
    <row r="11" spans="2:8" ht="15.75" thickBot="1" x14ac:dyDescent="0.3"/>
    <row r="12" spans="2:8" ht="15.75" thickBot="1" x14ac:dyDescent="0.3">
      <c r="B12" s="100" t="s">
        <v>53</v>
      </c>
      <c r="C12" s="101"/>
      <c r="D12" s="101"/>
      <c r="E12" s="101"/>
      <c r="F12" s="101"/>
      <c r="G12" s="101"/>
      <c r="H12" s="102"/>
    </row>
    <row r="13" spans="2:8" ht="15.75" thickBot="1" x14ac:dyDescent="0.3">
      <c r="B13" s="53" t="s">
        <v>10</v>
      </c>
      <c r="C13" s="54" t="s">
        <v>11</v>
      </c>
      <c r="D13" s="54" t="s">
        <v>51</v>
      </c>
      <c r="E13" s="54" t="s">
        <v>52</v>
      </c>
      <c r="F13" s="54" t="s">
        <v>64</v>
      </c>
      <c r="G13" s="54" t="s">
        <v>12</v>
      </c>
      <c r="H13" s="55" t="s">
        <v>25</v>
      </c>
    </row>
    <row r="14" spans="2:8" x14ac:dyDescent="0.25">
      <c r="B14" s="41">
        <v>2024</v>
      </c>
      <c r="C14" s="46" t="s">
        <v>13</v>
      </c>
      <c r="D14" s="47">
        <f>Janeiro!C34</f>
        <v>0</v>
      </c>
      <c r="E14" s="47">
        <f>Janeiro!D34</f>
        <v>0</v>
      </c>
      <c r="F14" s="47">
        <f>Janeiro!I34</f>
        <v>0</v>
      </c>
      <c r="G14" s="48">
        <f t="shared" ref="G14:G25" si="0">IF(SUM(D14:E14)&gt;0,SUM(D14:E14),IF(SUM(D14:E14)&lt;0,SUM(D14:E14),0))-F14</f>
        <v>0</v>
      </c>
      <c r="H14" s="42">
        <f>G14</f>
        <v>0</v>
      </c>
    </row>
    <row r="15" spans="2:8" x14ac:dyDescent="0.25">
      <c r="B15" s="21">
        <v>2024</v>
      </c>
      <c r="C15" s="49" t="s">
        <v>14</v>
      </c>
      <c r="D15" s="56">
        <f>Fevereiro!C34</f>
        <v>0</v>
      </c>
      <c r="E15" s="56">
        <f>Fevereiro!D34</f>
        <v>0</v>
      </c>
      <c r="F15" s="56">
        <f>Fevereiro!I34</f>
        <v>0</v>
      </c>
      <c r="G15" s="50">
        <f t="shared" si="0"/>
        <v>0</v>
      </c>
      <c r="H15" s="19">
        <f>H14+G15</f>
        <v>0</v>
      </c>
    </row>
    <row r="16" spans="2:8" x14ac:dyDescent="0.25">
      <c r="B16" s="41">
        <v>2024</v>
      </c>
      <c r="C16" s="46" t="s">
        <v>15</v>
      </c>
      <c r="D16" s="47">
        <f>Março!C34</f>
        <v>0</v>
      </c>
      <c r="E16" s="47">
        <f>Março!D34</f>
        <v>0</v>
      </c>
      <c r="F16" s="47">
        <f>Março!I34</f>
        <v>0</v>
      </c>
      <c r="G16" s="48">
        <f t="shared" si="0"/>
        <v>0</v>
      </c>
      <c r="H16" s="42">
        <f t="shared" ref="H16:H25" si="1">H15+G16</f>
        <v>0</v>
      </c>
    </row>
    <row r="17" spans="2:8" x14ac:dyDescent="0.25">
      <c r="B17" s="21">
        <v>2024</v>
      </c>
      <c r="C17" s="49" t="s">
        <v>16</v>
      </c>
      <c r="D17" s="56">
        <f>Abril!C34</f>
        <v>0</v>
      </c>
      <c r="E17" s="56">
        <f>Abril!D34</f>
        <v>0</v>
      </c>
      <c r="F17" s="56">
        <f>Abril!I34</f>
        <v>0</v>
      </c>
      <c r="G17" s="50">
        <f t="shared" si="0"/>
        <v>0</v>
      </c>
      <c r="H17" s="19">
        <f t="shared" si="1"/>
        <v>0</v>
      </c>
    </row>
    <row r="18" spans="2:8" x14ac:dyDescent="0.25">
      <c r="B18" s="41">
        <v>2024</v>
      </c>
      <c r="C18" s="46" t="s">
        <v>17</v>
      </c>
      <c r="D18" s="47">
        <f>Maio!C34</f>
        <v>0</v>
      </c>
      <c r="E18" s="47">
        <f>Maio!D34</f>
        <v>0</v>
      </c>
      <c r="F18" s="47">
        <f>Maio!I34</f>
        <v>0</v>
      </c>
      <c r="G18" s="48">
        <f t="shared" si="0"/>
        <v>0</v>
      </c>
      <c r="H18" s="42">
        <f t="shared" si="1"/>
        <v>0</v>
      </c>
    </row>
    <row r="19" spans="2:8" x14ac:dyDescent="0.25">
      <c r="B19" s="21">
        <v>2024</v>
      </c>
      <c r="C19" s="49" t="s">
        <v>18</v>
      </c>
      <c r="D19" s="56">
        <f>Junho!C34</f>
        <v>0</v>
      </c>
      <c r="E19" s="56">
        <f>Junho!D34</f>
        <v>0</v>
      </c>
      <c r="F19" s="56">
        <f>Junho!I34</f>
        <v>0</v>
      </c>
      <c r="G19" s="50">
        <f t="shared" si="0"/>
        <v>0</v>
      </c>
      <c r="H19" s="19">
        <f t="shared" si="1"/>
        <v>0</v>
      </c>
    </row>
    <row r="20" spans="2:8" x14ac:dyDescent="0.25">
      <c r="B20" s="41">
        <v>2024</v>
      </c>
      <c r="C20" s="46" t="s">
        <v>19</v>
      </c>
      <c r="D20" s="47">
        <f>Julho!C34</f>
        <v>0</v>
      </c>
      <c r="E20" s="47">
        <f>Julho!D34</f>
        <v>0</v>
      </c>
      <c r="F20" s="47">
        <f>Julho!I34</f>
        <v>0</v>
      </c>
      <c r="G20" s="48">
        <f t="shared" si="0"/>
        <v>0</v>
      </c>
      <c r="H20" s="42">
        <f t="shared" si="1"/>
        <v>0</v>
      </c>
    </row>
    <row r="21" spans="2:8" x14ac:dyDescent="0.25">
      <c r="B21" s="21">
        <v>2024</v>
      </c>
      <c r="C21" s="49" t="s">
        <v>20</v>
      </c>
      <c r="D21" s="56">
        <f>Agosto!C34</f>
        <v>0</v>
      </c>
      <c r="E21" s="56">
        <f>Agosto!D34</f>
        <v>0</v>
      </c>
      <c r="F21" s="56">
        <f>Agosto!I34</f>
        <v>0</v>
      </c>
      <c r="G21" s="50">
        <f t="shared" si="0"/>
        <v>0</v>
      </c>
      <c r="H21" s="19">
        <f t="shared" si="1"/>
        <v>0</v>
      </c>
    </row>
    <row r="22" spans="2:8" x14ac:dyDescent="0.25">
      <c r="B22" s="41">
        <v>2024</v>
      </c>
      <c r="C22" s="46" t="s">
        <v>21</v>
      </c>
      <c r="D22" s="47">
        <f>Setembro!C34</f>
        <v>0</v>
      </c>
      <c r="E22" s="47">
        <f>Setembro!D34</f>
        <v>0</v>
      </c>
      <c r="F22" s="47">
        <f>Setembro!I34</f>
        <v>0</v>
      </c>
      <c r="G22" s="48">
        <f t="shared" si="0"/>
        <v>0</v>
      </c>
      <c r="H22" s="42">
        <f t="shared" si="1"/>
        <v>0</v>
      </c>
    </row>
    <row r="23" spans="2:8" x14ac:dyDescent="0.25">
      <c r="B23" s="21">
        <v>2024</v>
      </c>
      <c r="C23" s="49" t="s">
        <v>22</v>
      </c>
      <c r="D23" s="56">
        <f>Outubro!C34</f>
        <v>0</v>
      </c>
      <c r="E23" s="56">
        <f>Outubro!D34</f>
        <v>0</v>
      </c>
      <c r="F23" s="56">
        <f>Outubro!I34</f>
        <v>0</v>
      </c>
      <c r="G23" s="50">
        <f t="shared" si="0"/>
        <v>0</v>
      </c>
      <c r="H23" s="19">
        <f t="shared" si="1"/>
        <v>0</v>
      </c>
    </row>
    <row r="24" spans="2:8" x14ac:dyDescent="0.25">
      <c r="B24" s="41">
        <v>2024</v>
      </c>
      <c r="C24" s="46" t="s">
        <v>23</v>
      </c>
      <c r="D24" s="47">
        <f>Novembro!C34</f>
        <v>0</v>
      </c>
      <c r="E24" s="47">
        <f>Novembro!D34</f>
        <v>0</v>
      </c>
      <c r="F24" s="47">
        <f>Novembro!I34</f>
        <v>0</v>
      </c>
      <c r="G24" s="48">
        <f t="shared" si="0"/>
        <v>0</v>
      </c>
      <c r="H24" s="42">
        <f t="shared" si="1"/>
        <v>0</v>
      </c>
    </row>
    <row r="25" spans="2:8" ht="15.75" thickBot="1" x14ac:dyDescent="0.3">
      <c r="B25" s="22">
        <v>2024</v>
      </c>
      <c r="C25" s="51" t="s">
        <v>24</v>
      </c>
      <c r="D25" s="57">
        <f>Dezembro!C34</f>
        <v>0</v>
      </c>
      <c r="E25" s="57">
        <f>Dezembro!D34</f>
        <v>0</v>
      </c>
      <c r="F25" s="57">
        <f>Dezembro!I34</f>
        <v>0</v>
      </c>
      <c r="G25" s="52">
        <f t="shared" si="0"/>
        <v>0</v>
      </c>
      <c r="H25" s="20">
        <f t="shared" si="1"/>
        <v>0</v>
      </c>
    </row>
    <row r="26" spans="2:8" ht="15.75" thickBot="1" x14ac:dyDescent="0.3">
      <c r="B26" s="105" t="s">
        <v>9</v>
      </c>
      <c r="C26" s="106"/>
      <c r="D26" s="58">
        <f>SUM(D14:D25)</f>
        <v>0</v>
      </c>
      <c r="E26" s="58">
        <f>SUM(E14:E25)</f>
        <v>0</v>
      </c>
      <c r="F26" s="58">
        <f>SUM(F14:F25)</f>
        <v>0</v>
      </c>
      <c r="G26" s="103">
        <f>SUM(G14:G25)</f>
        <v>0</v>
      </c>
      <c r="H26" s="104"/>
    </row>
  </sheetData>
  <sheetProtection algorithmName="SHA-512" hashValue="0HvV3Eq0yv1MZ7CEiYMkRFcc/iT7apamqBr+GegGtclleJU1QS1bnlV/9z6t3adkndZMotSbEHB81z5Baidsfw==" saltValue="Sfsgobj3DjBQNfUCvzvn7Q==" spinCount="100000" sheet="1" objects="1" scenarios="1"/>
  <mergeCells count="4">
    <mergeCell ref="B12:H12"/>
    <mergeCell ref="G26:H26"/>
    <mergeCell ref="B26:C26"/>
    <mergeCell ref="H3:H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23CF-8A4E-4016-BE87-63F3903BA7FE}">
  <sheetPr>
    <tabColor theme="9" tint="0.79998168889431442"/>
  </sheetPr>
  <dimension ref="B1:AD61"/>
  <sheetViews>
    <sheetView showGridLines="0" zoomScale="90" zoomScaleNormal="90" workbookViewId="0">
      <selection activeCell="K23" sqref="K2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uNnGcKWVqqTmVRZwibi70grGhqljUhEVxEg1xfuDKcqgFKlFKxyt+anuRJraqA1oKBPwW+zH3r4W/FCWDyAI5w==" saltValue="H7t4whicY1cklKRiIRzQGA==" spinCount="100000" sheet="1" objects="1" scenarios="1"/>
  <mergeCells count="1">
    <mergeCell ref="L2:M2"/>
  </mergeCells>
  <conditionalFormatting sqref="B3:B33">
    <cfRule type="expression" dxfId="35" priority="1">
      <formula>J3=0</formula>
    </cfRule>
    <cfRule type="expression" dxfId="34" priority="2">
      <formula>J3&lt;1</formula>
    </cfRule>
    <cfRule type="expression" dxfId="33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1724-2246-4E95-A4F3-AB3DA66325D5}">
  <sheetPr>
    <tabColor theme="9" tint="0.79998168889431442"/>
  </sheetPr>
  <dimension ref="B1:AB112"/>
  <sheetViews>
    <sheetView showGridLines="0" zoomScale="80" zoomScaleNormal="80" workbookViewId="0">
      <selection activeCell="H10" sqref="H10:H23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11.140625" bestFit="1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57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125">
        <v>45548</v>
      </c>
      <c r="C6" s="126">
        <v>0.55208333333333337</v>
      </c>
      <c r="D6" s="32" t="s">
        <v>86</v>
      </c>
      <c r="E6" s="32" t="s">
        <v>87</v>
      </c>
      <c r="F6" s="32" t="s">
        <v>5</v>
      </c>
      <c r="G6" s="32">
        <v>-10</v>
      </c>
      <c r="H6" s="32">
        <v>20</v>
      </c>
      <c r="I6" s="32">
        <v>10</v>
      </c>
      <c r="J6" s="127">
        <v>-2000</v>
      </c>
      <c r="K6" s="32" t="s">
        <v>88</v>
      </c>
      <c r="L6" s="33" t="s">
        <v>89</v>
      </c>
      <c r="R6"/>
    </row>
    <row r="7" spans="2:18" ht="18.75" customHeight="1" x14ac:dyDescent="0.3">
      <c r="B7" s="125">
        <v>45549</v>
      </c>
      <c r="C7" s="126">
        <v>0.41666666666666669</v>
      </c>
      <c r="D7" s="32" t="s">
        <v>86</v>
      </c>
      <c r="E7" s="32" t="s">
        <v>90</v>
      </c>
      <c r="F7" s="32" t="s">
        <v>4</v>
      </c>
      <c r="G7" s="32">
        <v>20</v>
      </c>
      <c r="H7" s="32">
        <v>20</v>
      </c>
      <c r="I7" s="32">
        <v>10</v>
      </c>
      <c r="J7" s="127">
        <v>3000</v>
      </c>
      <c r="K7" s="32" t="s">
        <v>91</v>
      </c>
      <c r="L7" s="33" t="s">
        <v>92</v>
      </c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54A7-A146-45E3-865A-AE307C3EAED5}">
  <sheetPr>
    <tabColor theme="9" tint="0.79998168889431442"/>
  </sheetPr>
  <dimension ref="B1:AD61"/>
  <sheetViews>
    <sheetView showGridLines="0" zoomScale="90" zoomScaleNormal="90" workbookViewId="0">
      <selection activeCell="J37" sqref="J37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6e1/EBEvsIoC+CyB+Xrhda+gTry47IReFDYRFqcMVh5FQCvbZ5r0QkSFRVU7Ra6LnhZxhzcPDAcuQzvJCYUJlg==" saltValue="zEH8Kq6qG3YZiwRBVkqVIA==" spinCount="100000" sheet="1" objects="1" scenarios="1"/>
  <mergeCells count="1">
    <mergeCell ref="L2:M2"/>
  </mergeCells>
  <conditionalFormatting sqref="B3:B33">
    <cfRule type="expression" dxfId="32" priority="1">
      <formula>J3=0</formula>
    </cfRule>
    <cfRule type="expression" dxfId="31" priority="2">
      <formula>J3&lt;1</formula>
    </cfRule>
    <cfRule type="expression" dxfId="30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6A92-3268-4A3D-9BD1-780977F56FD6}">
  <sheetPr>
    <tabColor theme="9" tint="0.79998168889431442"/>
  </sheetPr>
  <dimension ref="B1:AB112"/>
  <sheetViews>
    <sheetView showGridLines="0" zoomScale="80" zoomScaleNormal="80" workbookViewId="0">
      <selection activeCell="L23" sqref="L23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90BE-4F6C-462F-8ECD-31B6602B888D}">
  <sheetPr>
    <tabColor theme="9" tint="0.79998168889431442"/>
  </sheetPr>
  <dimension ref="B1:AD61"/>
  <sheetViews>
    <sheetView showGridLines="0" zoomScale="90" zoomScaleNormal="90" workbookViewId="0">
      <selection activeCell="M23" sqref="M23"/>
    </sheetView>
  </sheetViews>
  <sheetFormatPr defaultRowHeight="15" x14ac:dyDescent="0.25"/>
  <cols>
    <col min="3" max="4" width="20.140625" customWidth="1"/>
    <col min="5" max="5" width="10.5703125" bestFit="1" customWidth="1"/>
    <col min="6" max="7" width="7.42578125" bestFit="1" customWidth="1"/>
    <col min="8" max="8" width="13.140625" bestFit="1" customWidth="1"/>
    <col min="9" max="9" width="13.140625" customWidth="1"/>
    <col min="10" max="10" width="14.28515625" bestFit="1" customWidth="1"/>
    <col min="11" max="11" width="15" customWidth="1"/>
    <col min="12" max="12" width="11.42578125" bestFit="1" customWidth="1"/>
    <col min="13" max="13" width="12.85546875" customWidth="1"/>
    <col min="18" max="19" width="9.140625" customWidth="1"/>
    <col min="20" max="20" width="17.140625" style="3" bestFit="1" customWidth="1"/>
    <col min="21" max="21" width="17.140625" bestFit="1" customWidth="1"/>
    <col min="22" max="22" width="17.85546875" bestFit="1" customWidth="1"/>
    <col min="26" max="26" width="12.85546875" customWidth="1"/>
    <col min="27" max="28" width="14.85546875" customWidth="1"/>
    <col min="29" max="29" width="10.28515625" customWidth="1"/>
  </cols>
  <sheetData>
    <row r="1" spans="2:21" ht="15.75" thickBot="1" x14ac:dyDescent="0.3"/>
    <row r="2" spans="2:21" ht="15.75" thickBot="1" x14ac:dyDescent="0.3">
      <c r="B2" s="1" t="s">
        <v>2</v>
      </c>
      <c r="C2" s="2" t="s">
        <v>51</v>
      </c>
      <c r="D2" s="2" t="s">
        <v>52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85</v>
      </c>
      <c r="J2" s="2" t="s">
        <v>7</v>
      </c>
      <c r="L2" s="109" t="s">
        <v>54</v>
      </c>
      <c r="M2" s="110"/>
    </row>
    <row r="3" spans="2:21" ht="15.75" thickTop="1" x14ac:dyDescent="0.25">
      <c r="B3" s="4">
        <v>1</v>
      </c>
      <c r="C3" s="91"/>
      <c r="D3" s="91"/>
      <c r="E3" s="92"/>
      <c r="F3" s="92"/>
      <c r="G3" s="92"/>
      <c r="H3" s="92"/>
      <c r="I3" s="93"/>
      <c r="J3" s="5">
        <f>(C3+D3)-I3</f>
        <v>0</v>
      </c>
      <c r="L3" s="6" t="s">
        <v>55</v>
      </c>
      <c r="M3" s="7">
        <f>SUM(E3:E33)</f>
        <v>0</v>
      </c>
      <c r="U3" s="8"/>
    </row>
    <row r="4" spans="2:21" x14ac:dyDescent="0.25">
      <c r="B4" s="9">
        <v>2</v>
      </c>
      <c r="C4" s="91"/>
      <c r="D4" s="91"/>
      <c r="E4" s="92"/>
      <c r="F4" s="92"/>
      <c r="G4" s="92"/>
      <c r="H4" s="92"/>
      <c r="I4" s="93"/>
      <c r="J4" s="5">
        <f t="shared" ref="J4:J33" si="0">(C4+D4)-I4</f>
        <v>0</v>
      </c>
      <c r="L4" s="10" t="s">
        <v>4</v>
      </c>
      <c r="M4" s="11">
        <f>SUM(F3:F33)</f>
        <v>0</v>
      </c>
      <c r="U4" s="8"/>
    </row>
    <row r="5" spans="2:21" x14ac:dyDescent="0.25">
      <c r="B5" s="4">
        <v>3</v>
      </c>
      <c r="C5" s="91"/>
      <c r="D5" s="91"/>
      <c r="E5" s="92"/>
      <c r="F5" s="92"/>
      <c r="G5" s="92"/>
      <c r="H5" s="92"/>
      <c r="I5" s="93"/>
      <c r="J5" s="5">
        <f t="shared" si="0"/>
        <v>0</v>
      </c>
      <c r="L5" s="10" t="s">
        <v>5</v>
      </c>
      <c r="M5" s="11">
        <f>SUM(G3:G33)</f>
        <v>0</v>
      </c>
      <c r="U5" s="8"/>
    </row>
    <row r="6" spans="2:21" x14ac:dyDescent="0.25">
      <c r="B6" s="9">
        <v>4</v>
      </c>
      <c r="C6" s="91"/>
      <c r="D6" s="91"/>
      <c r="E6" s="92"/>
      <c r="F6" s="92"/>
      <c r="G6" s="92"/>
      <c r="H6" s="92"/>
      <c r="I6" s="93"/>
      <c r="J6" s="5">
        <f t="shared" si="0"/>
        <v>0</v>
      </c>
      <c r="L6" s="10" t="s">
        <v>8</v>
      </c>
      <c r="M6" s="11">
        <f>SUM(H3:H33)</f>
        <v>0</v>
      </c>
      <c r="U6" s="8"/>
    </row>
    <row r="7" spans="2:21" ht="15.75" thickBot="1" x14ac:dyDescent="0.3">
      <c r="B7" s="4">
        <v>5</v>
      </c>
      <c r="C7" s="91"/>
      <c r="D7" s="91"/>
      <c r="E7" s="92"/>
      <c r="F7" s="92"/>
      <c r="G7" s="92"/>
      <c r="H7" s="92"/>
      <c r="I7" s="93"/>
      <c r="J7" s="5">
        <f t="shared" si="0"/>
        <v>0</v>
      </c>
      <c r="L7" s="12" t="s">
        <v>1</v>
      </c>
      <c r="M7" s="13" t="e">
        <f>M4/(M3-M6)</f>
        <v>#DIV/0!</v>
      </c>
      <c r="U7" s="8"/>
    </row>
    <row r="8" spans="2:21" x14ac:dyDescent="0.25">
      <c r="B8" s="9">
        <v>6</v>
      </c>
      <c r="C8" s="91"/>
      <c r="D8" s="91"/>
      <c r="E8" s="92"/>
      <c r="F8" s="92"/>
      <c r="G8" s="92"/>
      <c r="H8" s="92"/>
      <c r="I8" s="93"/>
      <c r="J8" s="5">
        <f t="shared" si="0"/>
        <v>0</v>
      </c>
      <c r="U8" s="8"/>
    </row>
    <row r="9" spans="2:21" x14ac:dyDescent="0.25">
      <c r="B9" s="4">
        <v>7</v>
      </c>
      <c r="C9" s="91"/>
      <c r="D9" s="91"/>
      <c r="E9" s="92"/>
      <c r="F9" s="92"/>
      <c r="G9" s="92"/>
      <c r="H9" s="92"/>
      <c r="I9" s="93"/>
      <c r="J9" s="5">
        <f t="shared" si="0"/>
        <v>0</v>
      </c>
      <c r="U9" s="8"/>
    </row>
    <row r="10" spans="2:21" x14ac:dyDescent="0.25">
      <c r="B10" s="9">
        <v>8</v>
      </c>
      <c r="C10" s="91"/>
      <c r="D10" s="91"/>
      <c r="E10" s="92"/>
      <c r="F10" s="92"/>
      <c r="G10" s="92"/>
      <c r="H10" s="92"/>
      <c r="I10" s="93"/>
      <c r="J10" s="5">
        <f t="shared" si="0"/>
        <v>0</v>
      </c>
      <c r="U10" s="8"/>
    </row>
    <row r="11" spans="2:21" x14ac:dyDescent="0.25">
      <c r="B11" s="4">
        <v>9</v>
      </c>
      <c r="C11" s="91"/>
      <c r="D11" s="91"/>
      <c r="E11" s="92"/>
      <c r="F11" s="92"/>
      <c r="G11" s="92"/>
      <c r="H11" s="92"/>
      <c r="I11" s="93"/>
      <c r="J11" s="5">
        <f t="shared" si="0"/>
        <v>0</v>
      </c>
      <c r="U11" s="8"/>
    </row>
    <row r="12" spans="2:21" x14ac:dyDescent="0.25">
      <c r="B12" s="9">
        <v>10</v>
      </c>
      <c r="C12" s="91"/>
      <c r="D12" s="91"/>
      <c r="E12" s="92"/>
      <c r="F12" s="92"/>
      <c r="G12" s="92"/>
      <c r="H12" s="92"/>
      <c r="I12" s="93"/>
      <c r="J12" s="5">
        <f t="shared" si="0"/>
        <v>0</v>
      </c>
      <c r="U12" s="8"/>
    </row>
    <row r="13" spans="2:21" x14ac:dyDescent="0.25">
      <c r="B13" s="4">
        <v>11</v>
      </c>
      <c r="C13" s="91"/>
      <c r="D13" s="91"/>
      <c r="E13" s="92"/>
      <c r="F13" s="92"/>
      <c r="G13" s="92"/>
      <c r="H13" s="92"/>
      <c r="I13" s="93"/>
      <c r="J13" s="5">
        <f t="shared" si="0"/>
        <v>0</v>
      </c>
      <c r="U13" s="8"/>
    </row>
    <row r="14" spans="2:21" x14ac:dyDescent="0.25">
      <c r="B14" s="9">
        <v>12</v>
      </c>
      <c r="C14" s="91"/>
      <c r="D14" s="91"/>
      <c r="E14" s="92"/>
      <c r="F14" s="92"/>
      <c r="G14" s="92"/>
      <c r="H14" s="92"/>
      <c r="I14" s="93"/>
      <c r="J14" s="5">
        <f t="shared" si="0"/>
        <v>0</v>
      </c>
      <c r="U14" s="8"/>
    </row>
    <row r="15" spans="2:21" x14ac:dyDescent="0.25">
      <c r="B15" s="4">
        <v>13</v>
      </c>
      <c r="C15" s="91"/>
      <c r="D15" s="91"/>
      <c r="E15" s="92"/>
      <c r="F15" s="92"/>
      <c r="G15" s="92"/>
      <c r="H15" s="92"/>
      <c r="I15" s="93"/>
      <c r="J15" s="5">
        <f t="shared" si="0"/>
        <v>0</v>
      </c>
      <c r="U15" s="8"/>
    </row>
    <row r="16" spans="2:21" x14ac:dyDescent="0.25">
      <c r="B16" s="9">
        <v>14</v>
      </c>
      <c r="C16" s="91"/>
      <c r="D16" s="91"/>
      <c r="E16" s="92"/>
      <c r="F16" s="92"/>
      <c r="G16" s="92"/>
      <c r="H16" s="92"/>
      <c r="I16" s="93"/>
      <c r="J16" s="5">
        <f t="shared" si="0"/>
        <v>0</v>
      </c>
      <c r="U16" s="8"/>
    </row>
    <row r="17" spans="2:30" x14ac:dyDescent="0.25">
      <c r="B17" s="4">
        <v>15</v>
      </c>
      <c r="C17" s="91"/>
      <c r="D17" s="91"/>
      <c r="E17" s="92"/>
      <c r="F17" s="92"/>
      <c r="G17" s="92"/>
      <c r="H17" s="92"/>
      <c r="I17" s="93"/>
      <c r="J17" s="5">
        <f t="shared" si="0"/>
        <v>0</v>
      </c>
      <c r="U17" s="8"/>
    </row>
    <row r="18" spans="2:30" x14ac:dyDescent="0.25">
      <c r="B18" s="9">
        <v>16</v>
      </c>
      <c r="C18" s="91"/>
      <c r="D18" s="91"/>
      <c r="E18" s="92"/>
      <c r="F18" s="92"/>
      <c r="G18" s="92"/>
      <c r="H18" s="92"/>
      <c r="I18" s="93"/>
      <c r="J18" s="5">
        <f t="shared" si="0"/>
        <v>0</v>
      </c>
      <c r="U18" s="8"/>
    </row>
    <row r="19" spans="2:30" x14ac:dyDescent="0.25">
      <c r="B19" s="4">
        <v>17</v>
      </c>
      <c r="C19" s="91"/>
      <c r="D19" s="91"/>
      <c r="E19" s="92"/>
      <c r="F19" s="92"/>
      <c r="G19" s="92"/>
      <c r="H19" s="92"/>
      <c r="I19" s="93"/>
      <c r="J19" s="5">
        <f t="shared" si="0"/>
        <v>0</v>
      </c>
      <c r="U19" s="8"/>
    </row>
    <row r="20" spans="2:30" x14ac:dyDescent="0.25">
      <c r="B20" s="9">
        <v>18</v>
      </c>
      <c r="C20" s="91"/>
      <c r="D20" s="91"/>
      <c r="E20" s="92"/>
      <c r="F20" s="92"/>
      <c r="G20" s="92"/>
      <c r="H20" s="92"/>
      <c r="I20" s="93"/>
      <c r="J20" s="5">
        <f t="shared" si="0"/>
        <v>0</v>
      </c>
      <c r="U20" s="8"/>
    </row>
    <row r="21" spans="2:30" x14ac:dyDescent="0.25">
      <c r="B21" s="4">
        <v>19</v>
      </c>
      <c r="C21" s="91"/>
      <c r="D21" s="91"/>
      <c r="E21" s="92"/>
      <c r="F21" s="92"/>
      <c r="G21" s="92"/>
      <c r="H21" s="92"/>
      <c r="I21" s="93"/>
      <c r="J21" s="5">
        <f t="shared" si="0"/>
        <v>0</v>
      </c>
      <c r="Q21" t="s">
        <v>26</v>
      </c>
      <c r="U21" s="8"/>
    </row>
    <row r="22" spans="2:30" x14ac:dyDescent="0.25">
      <c r="B22" s="9">
        <v>20</v>
      </c>
      <c r="C22" s="91"/>
      <c r="D22" s="91"/>
      <c r="E22" s="92"/>
      <c r="F22" s="92"/>
      <c r="G22" s="92"/>
      <c r="H22" s="92"/>
      <c r="I22" s="93"/>
      <c r="J22" s="5">
        <f t="shared" si="0"/>
        <v>0</v>
      </c>
      <c r="U22" s="8"/>
    </row>
    <row r="23" spans="2:30" x14ac:dyDescent="0.25">
      <c r="B23" s="4">
        <v>21</v>
      </c>
      <c r="C23" s="91"/>
      <c r="D23" s="91"/>
      <c r="E23" s="92"/>
      <c r="F23" s="92"/>
      <c r="G23" s="92"/>
      <c r="H23" s="92"/>
      <c r="I23" s="93"/>
      <c r="J23" s="5">
        <f t="shared" si="0"/>
        <v>0</v>
      </c>
      <c r="U23" s="8"/>
    </row>
    <row r="24" spans="2:30" x14ac:dyDescent="0.25">
      <c r="B24" s="9">
        <v>22</v>
      </c>
      <c r="C24" s="91"/>
      <c r="D24" s="91"/>
      <c r="E24" s="92"/>
      <c r="F24" s="92"/>
      <c r="G24" s="92"/>
      <c r="H24" s="92"/>
      <c r="I24" s="93"/>
      <c r="J24" s="5">
        <f t="shared" si="0"/>
        <v>0</v>
      </c>
      <c r="U24" s="8"/>
      <c r="AD24" s="14"/>
    </row>
    <row r="25" spans="2:30" x14ac:dyDescent="0.25">
      <c r="B25" s="4">
        <v>23</v>
      </c>
      <c r="C25" s="91"/>
      <c r="D25" s="91"/>
      <c r="E25" s="92"/>
      <c r="F25" s="92"/>
      <c r="G25" s="92"/>
      <c r="H25" s="92"/>
      <c r="I25" s="93"/>
      <c r="J25" s="5">
        <f t="shared" si="0"/>
        <v>0</v>
      </c>
      <c r="U25" s="8"/>
      <c r="AD25" s="14"/>
    </row>
    <row r="26" spans="2:30" x14ac:dyDescent="0.25">
      <c r="B26" s="9">
        <v>24</v>
      </c>
      <c r="C26" s="91"/>
      <c r="D26" s="91"/>
      <c r="E26" s="92"/>
      <c r="F26" s="92"/>
      <c r="G26" s="92"/>
      <c r="H26" s="92"/>
      <c r="I26" s="93"/>
      <c r="J26" s="5">
        <f t="shared" si="0"/>
        <v>0</v>
      </c>
      <c r="U26" s="8"/>
      <c r="AD26" s="14"/>
    </row>
    <row r="27" spans="2:30" x14ac:dyDescent="0.25">
      <c r="B27" s="4">
        <v>25</v>
      </c>
      <c r="C27" s="91"/>
      <c r="D27" s="91"/>
      <c r="E27" s="92"/>
      <c r="F27" s="92"/>
      <c r="G27" s="92"/>
      <c r="H27" s="92"/>
      <c r="I27" s="93"/>
      <c r="J27" s="5">
        <f t="shared" si="0"/>
        <v>0</v>
      </c>
      <c r="U27" s="8"/>
      <c r="AD27" s="14"/>
    </row>
    <row r="28" spans="2:30" x14ac:dyDescent="0.25">
      <c r="B28" s="9">
        <v>26</v>
      </c>
      <c r="C28" s="91"/>
      <c r="D28" s="91"/>
      <c r="E28" s="92"/>
      <c r="F28" s="92"/>
      <c r="G28" s="92"/>
      <c r="H28" s="92"/>
      <c r="I28" s="93"/>
      <c r="J28" s="5">
        <f t="shared" si="0"/>
        <v>0</v>
      </c>
      <c r="U28" s="8"/>
      <c r="AB28" s="14"/>
      <c r="AD28" s="14"/>
    </row>
    <row r="29" spans="2:30" x14ac:dyDescent="0.25">
      <c r="B29" s="4">
        <v>27</v>
      </c>
      <c r="C29" s="91"/>
      <c r="D29" s="91"/>
      <c r="E29" s="92"/>
      <c r="F29" s="92"/>
      <c r="G29" s="92"/>
      <c r="H29" s="92"/>
      <c r="I29" s="93"/>
      <c r="J29" s="5">
        <f t="shared" si="0"/>
        <v>0</v>
      </c>
      <c r="U29" s="8"/>
      <c r="AD29" s="14"/>
    </row>
    <row r="30" spans="2:30" x14ac:dyDescent="0.25">
      <c r="B30" s="9">
        <v>28</v>
      </c>
      <c r="C30" s="91"/>
      <c r="D30" s="91"/>
      <c r="E30" s="92"/>
      <c r="F30" s="92"/>
      <c r="G30" s="92"/>
      <c r="H30" s="92"/>
      <c r="I30" s="93"/>
      <c r="J30" s="5">
        <f t="shared" si="0"/>
        <v>0</v>
      </c>
      <c r="U30" s="8"/>
      <c r="AD30" s="14"/>
    </row>
    <row r="31" spans="2:30" x14ac:dyDescent="0.25">
      <c r="B31" s="4">
        <v>29</v>
      </c>
      <c r="C31" s="91"/>
      <c r="D31" s="91"/>
      <c r="E31" s="92"/>
      <c r="F31" s="92"/>
      <c r="G31" s="92"/>
      <c r="H31" s="92"/>
      <c r="I31" s="93"/>
      <c r="J31" s="5">
        <f t="shared" si="0"/>
        <v>0</v>
      </c>
      <c r="U31" s="8"/>
      <c r="AD31" s="14"/>
    </row>
    <row r="32" spans="2:30" x14ac:dyDescent="0.25">
      <c r="B32" s="9">
        <v>30</v>
      </c>
      <c r="C32" s="91"/>
      <c r="D32" s="91"/>
      <c r="E32" s="92"/>
      <c r="F32" s="92"/>
      <c r="G32" s="92"/>
      <c r="H32" s="92"/>
      <c r="I32" s="93"/>
      <c r="J32" s="5">
        <f t="shared" si="0"/>
        <v>0</v>
      </c>
      <c r="U32" s="8"/>
      <c r="AD32" s="14"/>
    </row>
    <row r="33" spans="2:30" ht="15.75" thickBot="1" x14ac:dyDescent="0.3">
      <c r="B33" s="4">
        <v>31</v>
      </c>
      <c r="C33" s="91"/>
      <c r="D33" s="91"/>
      <c r="E33" s="92"/>
      <c r="F33" s="92"/>
      <c r="G33" s="92"/>
      <c r="H33" s="92"/>
      <c r="I33" s="93"/>
      <c r="J33" s="5">
        <f t="shared" si="0"/>
        <v>0</v>
      </c>
      <c r="U33" s="8"/>
      <c r="AD33" s="14"/>
    </row>
    <row r="34" spans="2:30" ht="15.75" thickTop="1" x14ac:dyDescent="0.25">
      <c r="B34" s="15" t="s">
        <v>9</v>
      </c>
      <c r="C34" s="16">
        <f>SUM(C3:C33)</f>
        <v>0</v>
      </c>
      <c r="D34" s="16">
        <f>SUM(D3:D33)</f>
        <v>0</v>
      </c>
      <c r="E34" s="45">
        <f>SUM(E3:E33)</f>
        <v>0</v>
      </c>
      <c r="F34" s="45">
        <f>SUM(F3:F33)</f>
        <v>0</v>
      </c>
      <c r="G34" s="17">
        <f t="shared" ref="G34:H34" si="1">SUM(G3:G33)</f>
        <v>0</v>
      </c>
      <c r="H34" s="17">
        <f t="shared" si="1"/>
        <v>0</v>
      </c>
      <c r="I34" s="96">
        <f>SUM(I3:I33)</f>
        <v>0</v>
      </c>
      <c r="J34" s="18">
        <f>SUM(J3:J33)</f>
        <v>0</v>
      </c>
      <c r="U34" s="8"/>
      <c r="AD34" s="14"/>
    </row>
    <row r="35" spans="2:30" x14ac:dyDescent="0.25">
      <c r="U35" s="8"/>
      <c r="AD35" s="14"/>
    </row>
    <row r="36" spans="2:30" x14ac:dyDescent="0.25">
      <c r="U36" s="8"/>
      <c r="AD36" s="14"/>
    </row>
    <row r="37" spans="2:30" x14ac:dyDescent="0.25">
      <c r="U37" s="8"/>
      <c r="AD37" s="14"/>
    </row>
    <row r="38" spans="2:30" x14ac:dyDescent="0.25">
      <c r="U38" s="8"/>
      <c r="AD38" s="14"/>
    </row>
    <row r="39" spans="2:30" x14ac:dyDescent="0.25">
      <c r="U39" s="8"/>
      <c r="AD39" s="14"/>
    </row>
    <row r="40" spans="2:30" x14ac:dyDescent="0.25">
      <c r="U40" s="8"/>
      <c r="AD40" s="14"/>
    </row>
    <row r="41" spans="2:30" x14ac:dyDescent="0.25">
      <c r="U41" s="8"/>
      <c r="AD41" s="14"/>
    </row>
    <row r="42" spans="2:30" x14ac:dyDescent="0.25">
      <c r="U42" s="8"/>
      <c r="AD42" s="14"/>
    </row>
    <row r="43" spans="2:30" x14ac:dyDescent="0.25">
      <c r="U43" s="8"/>
      <c r="AD43" s="14"/>
    </row>
    <row r="44" spans="2:30" x14ac:dyDescent="0.25">
      <c r="U44" s="8"/>
      <c r="AD44" s="14"/>
    </row>
    <row r="45" spans="2:30" x14ac:dyDescent="0.25">
      <c r="U45" s="8"/>
      <c r="AD45" s="14"/>
    </row>
    <row r="46" spans="2:30" x14ac:dyDescent="0.25">
      <c r="U46" s="8"/>
      <c r="AD46" s="14"/>
    </row>
    <row r="47" spans="2:30" x14ac:dyDescent="0.25">
      <c r="U47" s="8"/>
      <c r="AD47" s="14"/>
    </row>
    <row r="48" spans="2:30" x14ac:dyDescent="0.25">
      <c r="U48" s="8"/>
      <c r="AD48" s="14"/>
    </row>
    <row r="49" spans="21:30" x14ac:dyDescent="0.25">
      <c r="U49" s="8"/>
      <c r="AD49" s="14"/>
    </row>
    <row r="50" spans="21:30" x14ac:dyDescent="0.25">
      <c r="U50" s="8"/>
      <c r="AD50" s="14"/>
    </row>
    <row r="51" spans="21:30" x14ac:dyDescent="0.25">
      <c r="U51" s="8"/>
      <c r="AD51" s="14"/>
    </row>
    <row r="52" spans="21:30" x14ac:dyDescent="0.25">
      <c r="U52" s="8"/>
      <c r="AD52" s="14"/>
    </row>
    <row r="53" spans="21:30" x14ac:dyDescent="0.25">
      <c r="U53" s="8"/>
      <c r="AD53" s="14"/>
    </row>
    <row r="54" spans="21:30" x14ac:dyDescent="0.25">
      <c r="U54" s="8"/>
      <c r="AD54" s="14"/>
    </row>
    <row r="55" spans="21:30" x14ac:dyDescent="0.25">
      <c r="U55" s="8"/>
      <c r="AD55" s="14"/>
    </row>
    <row r="56" spans="21:30" x14ac:dyDescent="0.25">
      <c r="U56" s="8"/>
      <c r="AD56" s="14"/>
    </row>
    <row r="57" spans="21:30" x14ac:dyDescent="0.25">
      <c r="U57" s="8"/>
      <c r="AD57" s="14"/>
    </row>
    <row r="58" spans="21:30" x14ac:dyDescent="0.25">
      <c r="U58" s="8"/>
      <c r="AD58" s="14"/>
    </row>
    <row r="59" spans="21:30" x14ac:dyDescent="0.25">
      <c r="U59" s="8"/>
      <c r="AD59" s="14"/>
    </row>
    <row r="60" spans="21:30" x14ac:dyDescent="0.25">
      <c r="U60" s="8"/>
      <c r="AD60" s="14"/>
    </row>
    <row r="61" spans="21:30" x14ac:dyDescent="0.25">
      <c r="U61" s="8"/>
      <c r="AD61" s="14"/>
    </row>
  </sheetData>
  <sheetProtection algorithmName="SHA-512" hashValue="7LTNSsbmc4uWhbJLv0K48rcj1Y856ewyI3gcHB6KDOXPcdl//AlvYK6Q7tFmimagNGdOKvPzSABsVjjpZvUooQ==" saltValue="NjSxDzB1WQBGCh0BZW90og==" spinCount="100000" sheet="1" objects="1" scenarios="1"/>
  <mergeCells count="1">
    <mergeCell ref="L2:M2"/>
  </mergeCells>
  <conditionalFormatting sqref="B3:B33">
    <cfRule type="expression" dxfId="29" priority="1">
      <formula>J3=0</formula>
    </cfRule>
    <cfRule type="expression" dxfId="28" priority="2">
      <formula>J3&lt;1</formula>
    </cfRule>
    <cfRule type="expression" dxfId="27" priority="3">
      <formula>J3&gt;1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1E09-957D-4A86-8162-18AA9FD93090}">
  <sheetPr>
    <tabColor theme="9" tint="0.79998168889431442"/>
  </sheetPr>
  <dimension ref="B1:AB112"/>
  <sheetViews>
    <sheetView showGridLines="0" zoomScale="80" zoomScaleNormal="80" workbookViewId="0">
      <selection activeCell="Q25" sqref="Q25"/>
    </sheetView>
  </sheetViews>
  <sheetFormatPr defaultRowHeight="15" x14ac:dyDescent="0.25"/>
  <cols>
    <col min="1" max="1" width="6.5703125" customWidth="1"/>
    <col min="2" max="2" width="20.140625" bestFit="1" customWidth="1"/>
    <col min="3" max="3" width="17.140625" bestFit="1" customWidth="1"/>
    <col min="4" max="4" width="9.28515625" customWidth="1"/>
    <col min="5" max="5" width="21.85546875" customWidth="1"/>
    <col min="6" max="6" width="15.42578125" customWidth="1"/>
    <col min="7" max="7" width="14.28515625" bestFit="1" customWidth="1"/>
    <col min="8" max="8" width="14.42578125" customWidth="1"/>
    <col min="9" max="9" width="29.85546875" bestFit="1" customWidth="1"/>
    <col min="10" max="10" width="15.85546875" customWidth="1"/>
    <col min="11" max="11" width="20.7109375" bestFit="1" customWidth="1"/>
    <col min="12" max="12" width="98.85546875" customWidth="1"/>
    <col min="16" max="17" width="9.140625" customWidth="1"/>
    <col min="18" max="18" width="17.140625" style="3" bestFit="1" customWidth="1"/>
    <col min="19" max="19" width="17.140625" bestFit="1" customWidth="1"/>
    <col min="20" max="20" width="17.85546875" bestFit="1" customWidth="1"/>
    <col min="24" max="24" width="12.85546875" customWidth="1"/>
    <col min="25" max="26" width="14.85546875" customWidth="1"/>
    <col min="27" max="27" width="10.28515625" customWidth="1"/>
  </cols>
  <sheetData>
    <row r="1" spans="2:18" ht="15.75" thickBot="1" x14ac:dyDescent="0.3"/>
    <row r="2" spans="2:18" ht="36.75" customHeight="1" thickBot="1" x14ac:dyDescent="0.3">
      <c r="B2" s="111" t="s">
        <v>42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2:18" ht="38.25" thickBot="1" x14ac:dyDescent="0.3">
      <c r="B3" s="23" t="s">
        <v>31</v>
      </c>
      <c r="C3" s="24" t="s">
        <v>32</v>
      </c>
      <c r="D3" s="23" t="s">
        <v>33</v>
      </c>
      <c r="E3" s="24" t="s">
        <v>34</v>
      </c>
      <c r="F3" s="23" t="s">
        <v>35</v>
      </c>
      <c r="G3" s="24" t="s">
        <v>36</v>
      </c>
      <c r="H3" s="23" t="s">
        <v>37</v>
      </c>
      <c r="I3" s="24" t="s">
        <v>45</v>
      </c>
      <c r="J3" s="23" t="s">
        <v>38</v>
      </c>
      <c r="K3" s="24" t="s">
        <v>39</v>
      </c>
      <c r="L3" s="23" t="s">
        <v>40</v>
      </c>
      <c r="R3"/>
    </row>
    <row r="4" spans="2:18" ht="18.75" customHeight="1" x14ac:dyDescent="0.3">
      <c r="B4" s="25">
        <v>43962</v>
      </c>
      <c r="C4" s="26">
        <v>0.41666666666666669</v>
      </c>
      <c r="D4" s="27" t="s">
        <v>41</v>
      </c>
      <c r="E4" s="28" t="s">
        <v>43</v>
      </c>
      <c r="F4" s="27" t="s">
        <v>44</v>
      </c>
      <c r="G4" s="27">
        <v>300</v>
      </c>
      <c r="H4" s="27">
        <v>5</v>
      </c>
      <c r="I4" s="27">
        <v>0.2</v>
      </c>
      <c r="J4" s="40">
        <v>300</v>
      </c>
      <c r="K4" s="27" t="s">
        <v>46</v>
      </c>
      <c r="L4" s="29" t="s">
        <v>47</v>
      </c>
      <c r="R4"/>
    </row>
    <row r="5" spans="2:18" ht="18.75" customHeight="1" x14ac:dyDescent="0.3">
      <c r="B5" s="25">
        <v>43962</v>
      </c>
      <c r="C5" s="26">
        <v>0.41666666666666669</v>
      </c>
      <c r="D5" s="27" t="s">
        <v>41</v>
      </c>
      <c r="E5" s="28" t="s">
        <v>43</v>
      </c>
      <c r="F5" s="27" t="s">
        <v>48</v>
      </c>
      <c r="G5" s="27">
        <v>500</v>
      </c>
      <c r="H5" s="27">
        <v>5</v>
      </c>
      <c r="I5" s="27">
        <v>0.2</v>
      </c>
      <c r="J5" s="40">
        <v>500</v>
      </c>
      <c r="K5" s="32" t="s">
        <v>49</v>
      </c>
      <c r="L5" s="33" t="s">
        <v>50</v>
      </c>
      <c r="R5"/>
    </row>
    <row r="6" spans="2:18" ht="18.75" customHeight="1" x14ac:dyDescent="0.3">
      <c r="B6" s="30"/>
      <c r="C6" s="31"/>
      <c r="D6" s="32"/>
      <c r="E6" s="32"/>
      <c r="F6" s="32"/>
      <c r="G6" s="32"/>
      <c r="H6" s="32"/>
      <c r="I6" s="32"/>
      <c r="J6" s="32"/>
      <c r="K6" s="32"/>
      <c r="L6" s="33"/>
      <c r="R6"/>
    </row>
    <row r="7" spans="2:18" ht="18.75" customHeight="1" x14ac:dyDescent="0.3">
      <c r="B7" s="30"/>
      <c r="C7" s="31"/>
      <c r="D7" s="32"/>
      <c r="E7" s="32"/>
      <c r="F7" s="32"/>
      <c r="G7" s="32"/>
      <c r="H7" s="32"/>
      <c r="I7" s="32"/>
      <c r="J7" s="32"/>
      <c r="K7" s="32"/>
      <c r="L7" s="33"/>
      <c r="R7"/>
    </row>
    <row r="8" spans="2:18" ht="18.75" customHeight="1" x14ac:dyDescent="0.3">
      <c r="B8" s="30"/>
      <c r="C8" s="31"/>
      <c r="D8" s="32"/>
      <c r="E8" s="32"/>
      <c r="F8" s="32"/>
      <c r="G8" s="32"/>
      <c r="H8" s="32"/>
      <c r="I8" s="32"/>
      <c r="J8" s="32"/>
      <c r="K8" s="32"/>
      <c r="L8" s="33"/>
      <c r="R8"/>
    </row>
    <row r="9" spans="2:18" ht="18.75" customHeight="1" x14ac:dyDescent="0.3">
      <c r="B9" s="30"/>
      <c r="C9" s="31"/>
      <c r="D9" s="32"/>
      <c r="E9" s="32"/>
      <c r="F9" s="32"/>
      <c r="G9" s="32"/>
      <c r="H9" s="32"/>
      <c r="I9" s="32"/>
      <c r="J9" s="32"/>
      <c r="K9" s="32"/>
      <c r="L9" s="33"/>
      <c r="R9"/>
    </row>
    <row r="10" spans="2:18" ht="18.75" customHeight="1" x14ac:dyDescent="0.3">
      <c r="B10" s="30"/>
      <c r="C10" s="31"/>
      <c r="D10" s="32"/>
      <c r="E10" s="32"/>
      <c r="F10" s="32"/>
      <c r="G10" s="32"/>
      <c r="H10" s="32"/>
      <c r="I10" s="32"/>
      <c r="J10" s="32"/>
      <c r="K10" s="32"/>
      <c r="L10" s="33"/>
      <c r="R10"/>
    </row>
    <row r="11" spans="2:18" ht="18.75" customHeight="1" x14ac:dyDescent="0.3">
      <c r="B11" s="30"/>
      <c r="C11" s="31"/>
      <c r="D11" s="32"/>
      <c r="E11" s="32"/>
      <c r="F11" s="32"/>
      <c r="G11" s="32"/>
      <c r="H11" s="32"/>
      <c r="I11" s="32"/>
      <c r="J11" s="32"/>
      <c r="K11" s="32"/>
      <c r="L11" s="33"/>
      <c r="R11"/>
    </row>
    <row r="12" spans="2:18" ht="18.75" customHeight="1" x14ac:dyDescent="0.3"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33"/>
      <c r="R12"/>
    </row>
    <row r="13" spans="2:18" ht="18.75" customHeight="1" x14ac:dyDescent="0.3">
      <c r="B13" s="30"/>
      <c r="C13" s="31"/>
      <c r="D13" s="32"/>
      <c r="E13" s="32"/>
      <c r="F13" s="32"/>
      <c r="G13" s="32"/>
      <c r="H13" s="32"/>
      <c r="I13" s="32"/>
      <c r="J13" s="32"/>
      <c r="K13" s="32"/>
      <c r="L13" s="33"/>
      <c r="R13"/>
    </row>
    <row r="14" spans="2:18" ht="18.75" customHeight="1" x14ac:dyDescent="0.3">
      <c r="B14" s="30"/>
      <c r="C14" s="31"/>
      <c r="D14" s="32"/>
      <c r="E14" s="32"/>
      <c r="F14" s="32"/>
      <c r="G14" s="32"/>
      <c r="H14" s="32"/>
      <c r="I14" s="32"/>
      <c r="J14" s="32"/>
      <c r="K14" s="32"/>
      <c r="L14" s="33"/>
      <c r="R14"/>
    </row>
    <row r="15" spans="2:18" ht="18.75" customHeight="1" x14ac:dyDescent="0.3">
      <c r="B15" s="30"/>
      <c r="C15" s="31"/>
      <c r="D15" s="32"/>
      <c r="E15" s="32"/>
      <c r="F15" s="32"/>
      <c r="G15" s="32"/>
      <c r="H15" s="32"/>
      <c r="I15" s="32"/>
      <c r="J15" s="32"/>
      <c r="K15" s="32"/>
      <c r="L15" s="33"/>
      <c r="R15"/>
    </row>
    <row r="16" spans="2:18" ht="18.75" customHeight="1" x14ac:dyDescent="0.3">
      <c r="B16" s="30"/>
      <c r="C16" s="31"/>
      <c r="D16" s="32"/>
      <c r="E16" s="32"/>
      <c r="F16" s="32"/>
      <c r="G16" s="32"/>
      <c r="H16" s="32"/>
      <c r="I16" s="32"/>
      <c r="J16" s="32"/>
      <c r="K16" s="32"/>
      <c r="L16" s="33"/>
      <c r="R16"/>
    </row>
    <row r="17" spans="2:18" ht="18.75" customHeight="1" x14ac:dyDescent="0.3">
      <c r="B17" s="30"/>
      <c r="C17" s="31"/>
      <c r="D17" s="32"/>
      <c r="E17" s="32"/>
      <c r="F17" s="32"/>
      <c r="G17" s="32"/>
      <c r="H17" s="32"/>
      <c r="I17" s="32"/>
      <c r="J17" s="32"/>
      <c r="K17" s="32"/>
      <c r="L17" s="33"/>
      <c r="R17"/>
    </row>
    <row r="18" spans="2:18" ht="18.75" customHeight="1" x14ac:dyDescent="0.3">
      <c r="B18" s="30"/>
      <c r="C18" s="31"/>
      <c r="D18" s="32"/>
      <c r="E18" s="32"/>
      <c r="F18" s="32"/>
      <c r="G18" s="32"/>
      <c r="H18" s="32"/>
      <c r="I18" s="32"/>
      <c r="J18" s="32"/>
      <c r="K18" s="32"/>
      <c r="L18" s="33"/>
      <c r="R18"/>
    </row>
    <row r="19" spans="2:18" ht="18.75" customHeight="1" x14ac:dyDescent="0.3">
      <c r="B19" s="30"/>
      <c r="C19" s="31"/>
      <c r="D19" s="32"/>
      <c r="E19" s="32"/>
      <c r="F19" s="32"/>
      <c r="G19" s="32"/>
      <c r="H19" s="32"/>
      <c r="I19" s="32"/>
      <c r="J19" s="32"/>
      <c r="K19" s="32"/>
      <c r="L19" s="33"/>
      <c r="R19"/>
    </row>
    <row r="20" spans="2:18" ht="18.75" customHeight="1" x14ac:dyDescent="0.3"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3"/>
      <c r="R20"/>
    </row>
    <row r="21" spans="2:18" ht="18.75" customHeight="1" x14ac:dyDescent="0.3">
      <c r="B21" s="30"/>
      <c r="C21" s="31"/>
      <c r="D21" s="32"/>
      <c r="E21" s="32"/>
      <c r="F21" s="32"/>
      <c r="G21" s="32"/>
      <c r="H21" s="32"/>
      <c r="I21" s="32"/>
      <c r="J21" s="32"/>
      <c r="K21" s="32"/>
      <c r="L21" s="33"/>
      <c r="R21"/>
    </row>
    <row r="22" spans="2:18" ht="18.75" customHeight="1" x14ac:dyDescent="0.3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3"/>
      <c r="R22"/>
    </row>
    <row r="23" spans="2:18" ht="18.75" customHeight="1" x14ac:dyDescent="0.3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3"/>
      <c r="R23"/>
    </row>
    <row r="24" spans="2:18" ht="18.75" customHeight="1" x14ac:dyDescent="0.3">
      <c r="B24" s="30"/>
      <c r="C24" s="31"/>
      <c r="D24" s="32"/>
      <c r="E24" s="32"/>
      <c r="F24" s="32"/>
      <c r="G24" s="32"/>
      <c r="H24" s="32"/>
      <c r="I24" s="32"/>
      <c r="J24" s="32"/>
      <c r="K24" s="32"/>
      <c r="L24" s="33"/>
      <c r="R24"/>
    </row>
    <row r="25" spans="2:18" ht="18.75" customHeight="1" x14ac:dyDescent="0.3">
      <c r="B25" s="30"/>
      <c r="C25" s="31"/>
      <c r="D25" s="32"/>
      <c r="E25" s="32"/>
      <c r="F25" s="32"/>
      <c r="G25" s="32"/>
      <c r="H25" s="32"/>
      <c r="I25" s="32"/>
      <c r="J25" s="32"/>
      <c r="K25" s="32"/>
      <c r="L25" s="34"/>
      <c r="R25"/>
    </row>
    <row r="26" spans="2:18" ht="18.75" customHeight="1" x14ac:dyDescent="0.3">
      <c r="B26" s="30"/>
      <c r="C26" s="31"/>
      <c r="D26" s="32"/>
      <c r="E26" s="32"/>
      <c r="F26" s="32"/>
      <c r="G26" s="32"/>
      <c r="H26" s="32"/>
      <c r="I26" s="32"/>
      <c r="J26" s="32"/>
      <c r="K26" s="32"/>
      <c r="L26" s="34"/>
      <c r="R26"/>
    </row>
    <row r="27" spans="2:18" ht="18.75" customHeight="1" x14ac:dyDescent="0.3">
      <c r="B27" s="30"/>
      <c r="C27" s="31"/>
      <c r="D27" s="32"/>
      <c r="E27" s="32"/>
      <c r="F27" s="32"/>
      <c r="G27" s="32"/>
      <c r="H27" s="32"/>
      <c r="I27" s="32"/>
      <c r="J27" s="32"/>
      <c r="K27" s="32"/>
      <c r="L27" s="34"/>
      <c r="R27"/>
    </row>
    <row r="28" spans="2:18" ht="18.75" customHeight="1" x14ac:dyDescent="0.3">
      <c r="B28" s="30"/>
      <c r="C28" s="31"/>
      <c r="D28" s="32"/>
      <c r="E28" s="32"/>
      <c r="F28" s="32"/>
      <c r="G28" s="32"/>
      <c r="H28" s="32"/>
      <c r="I28" s="32"/>
      <c r="J28" s="32"/>
      <c r="K28" s="32"/>
      <c r="L28" s="34"/>
      <c r="R28"/>
    </row>
    <row r="29" spans="2:18" ht="18.75" customHeight="1" x14ac:dyDescent="0.3">
      <c r="B29" s="30"/>
      <c r="C29" s="31"/>
      <c r="D29" s="32"/>
      <c r="E29" s="32"/>
      <c r="F29" s="32"/>
      <c r="G29" s="32"/>
      <c r="H29" s="32"/>
      <c r="I29" s="32"/>
      <c r="J29" s="35"/>
      <c r="K29" s="32"/>
      <c r="L29" s="34"/>
      <c r="R29"/>
    </row>
    <row r="30" spans="2:18" ht="18.75" customHeight="1" x14ac:dyDescent="0.3">
      <c r="B30" s="30"/>
      <c r="C30" s="31"/>
      <c r="D30" s="32"/>
      <c r="E30" s="32"/>
      <c r="F30" s="32"/>
      <c r="G30" s="32"/>
      <c r="H30" s="32"/>
      <c r="I30" s="32"/>
      <c r="J30" s="32"/>
      <c r="K30" s="32"/>
      <c r="L30" s="34"/>
      <c r="R30"/>
    </row>
    <row r="31" spans="2:18" ht="18.75" customHeight="1" x14ac:dyDescent="0.3">
      <c r="B31" s="30"/>
      <c r="C31" s="31"/>
      <c r="D31" s="32"/>
      <c r="E31" s="32"/>
      <c r="F31" s="32"/>
      <c r="G31" s="32"/>
      <c r="H31" s="32"/>
      <c r="I31" s="32"/>
      <c r="J31" s="32"/>
      <c r="K31" s="32"/>
      <c r="L31" s="34"/>
      <c r="R31"/>
    </row>
    <row r="32" spans="2:18" ht="18.75" customHeight="1" x14ac:dyDescent="0.3">
      <c r="B32" s="30"/>
      <c r="C32" s="31"/>
      <c r="D32" s="32"/>
      <c r="E32" s="32"/>
      <c r="F32" s="32"/>
      <c r="G32" s="32"/>
      <c r="H32" s="32"/>
      <c r="I32" s="32"/>
      <c r="J32" s="32"/>
      <c r="K32" s="32"/>
      <c r="L32" s="34"/>
      <c r="R32"/>
    </row>
    <row r="33" spans="2:28" ht="18.75" customHeight="1" x14ac:dyDescent="0.3">
      <c r="B33" s="30"/>
      <c r="C33" s="31"/>
      <c r="D33" s="32"/>
      <c r="E33" s="32"/>
      <c r="F33" s="32"/>
      <c r="G33" s="32"/>
      <c r="H33" s="32"/>
      <c r="I33" s="32"/>
      <c r="J33" s="32"/>
      <c r="K33" s="32"/>
      <c r="L33" s="34"/>
      <c r="R33"/>
    </row>
    <row r="34" spans="2:28" ht="18.75" customHeight="1" x14ac:dyDescent="0.3">
      <c r="B34" s="30"/>
      <c r="C34" s="31"/>
      <c r="D34" s="32"/>
      <c r="E34" s="32"/>
      <c r="F34" s="32"/>
      <c r="G34" s="32"/>
      <c r="H34" s="32"/>
      <c r="I34" s="32"/>
      <c r="J34" s="32"/>
      <c r="K34" s="32"/>
      <c r="L34" s="34"/>
      <c r="R34"/>
    </row>
    <row r="35" spans="2:28" ht="18.75" customHeight="1" x14ac:dyDescent="0.3">
      <c r="B35" s="30"/>
      <c r="C35" s="31"/>
      <c r="D35" s="32"/>
      <c r="E35" s="32"/>
      <c r="F35" s="32"/>
      <c r="G35" s="32"/>
      <c r="H35" s="32"/>
      <c r="I35" s="32"/>
      <c r="J35" s="32"/>
      <c r="K35" s="32"/>
      <c r="L35" s="34"/>
      <c r="R35"/>
    </row>
    <row r="36" spans="2:28" ht="18.75" customHeight="1" x14ac:dyDescent="0.3">
      <c r="B36" s="30"/>
      <c r="C36" s="31"/>
      <c r="D36" s="32"/>
      <c r="E36" s="32"/>
      <c r="F36" s="32"/>
      <c r="G36" s="32"/>
      <c r="H36" s="32"/>
      <c r="I36" s="32"/>
      <c r="J36" s="32"/>
      <c r="K36" s="32"/>
      <c r="L36" s="34"/>
      <c r="R36"/>
    </row>
    <row r="37" spans="2:28" ht="18.75" customHeight="1" x14ac:dyDescent="0.3">
      <c r="B37" s="30"/>
      <c r="C37" s="31"/>
      <c r="D37" s="32"/>
      <c r="E37" s="32"/>
      <c r="F37" s="32"/>
      <c r="G37" s="32"/>
      <c r="H37" s="32"/>
      <c r="I37" s="32"/>
      <c r="J37" s="32"/>
      <c r="K37" s="32"/>
      <c r="L37" s="34"/>
      <c r="R37"/>
    </row>
    <row r="38" spans="2:28" ht="18.75" customHeight="1" x14ac:dyDescent="0.3">
      <c r="B38" s="30"/>
      <c r="C38" s="31"/>
      <c r="D38" s="32"/>
      <c r="E38" s="32"/>
      <c r="F38" s="32"/>
      <c r="G38" s="32"/>
      <c r="H38" s="32"/>
      <c r="I38" s="32"/>
      <c r="J38" s="32"/>
      <c r="K38" s="32"/>
      <c r="L38" s="34"/>
      <c r="R38"/>
    </row>
    <row r="39" spans="2:28" ht="18.75" customHeight="1" x14ac:dyDescent="0.3">
      <c r="B39" s="30"/>
      <c r="C39" s="31"/>
      <c r="D39" s="32"/>
      <c r="E39" s="32"/>
      <c r="F39" s="32"/>
      <c r="G39" s="32"/>
      <c r="H39" s="32"/>
      <c r="I39" s="32"/>
      <c r="J39" s="32"/>
      <c r="K39" s="32"/>
      <c r="L39" s="34"/>
      <c r="R39"/>
    </row>
    <row r="40" spans="2:28" ht="18.75" customHeight="1" x14ac:dyDescent="0.3">
      <c r="B40" s="36"/>
      <c r="C40" s="32"/>
      <c r="D40" s="32"/>
      <c r="E40" s="32"/>
      <c r="F40" s="32"/>
      <c r="G40" s="32"/>
      <c r="H40" s="32"/>
      <c r="I40" s="32"/>
      <c r="J40" s="32"/>
      <c r="K40" s="32"/>
      <c r="L40" s="33"/>
      <c r="S40" s="8"/>
      <c r="AB40" s="14"/>
    </row>
    <row r="41" spans="2:28" ht="18.75" customHeight="1" x14ac:dyDescent="0.3">
      <c r="B41" s="36"/>
      <c r="C41" s="32"/>
      <c r="D41" s="32"/>
      <c r="E41" s="32"/>
      <c r="F41" s="32"/>
      <c r="G41" s="32"/>
      <c r="H41" s="32"/>
      <c r="I41" s="32"/>
      <c r="J41" s="32"/>
      <c r="K41" s="32"/>
      <c r="L41" s="33"/>
      <c r="S41" s="8"/>
      <c r="AB41" s="14"/>
    </row>
    <row r="42" spans="2:28" ht="18.75" customHeight="1" x14ac:dyDescent="0.3">
      <c r="B42" s="36"/>
      <c r="C42" s="32"/>
      <c r="D42" s="32"/>
      <c r="E42" s="32"/>
      <c r="F42" s="32"/>
      <c r="G42" s="32"/>
      <c r="H42" s="32"/>
      <c r="I42" s="32"/>
      <c r="J42" s="32"/>
      <c r="K42" s="32"/>
      <c r="L42" s="33"/>
      <c r="S42" s="8"/>
      <c r="AB42" s="14"/>
    </row>
    <row r="43" spans="2:28" ht="18.75" customHeight="1" x14ac:dyDescent="0.3">
      <c r="B43" s="36"/>
      <c r="C43" s="32"/>
      <c r="D43" s="32"/>
      <c r="E43" s="32"/>
      <c r="F43" s="32"/>
      <c r="G43" s="32"/>
      <c r="H43" s="32"/>
      <c r="I43" s="32"/>
      <c r="J43" s="32"/>
      <c r="K43" s="32"/>
      <c r="L43" s="33"/>
      <c r="S43" s="8"/>
      <c r="AB43" s="14"/>
    </row>
    <row r="44" spans="2:28" ht="18.75" customHeight="1" x14ac:dyDescent="0.3">
      <c r="B44" s="36"/>
      <c r="C44" s="32"/>
      <c r="D44" s="32"/>
      <c r="E44" s="32"/>
      <c r="F44" s="32"/>
      <c r="G44" s="32"/>
      <c r="H44" s="32"/>
      <c r="I44" s="32"/>
      <c r="J44" s="32"/>
      <c r="K44" s="32"/>
      <c r="L44" s="33"/>
      <c r="S44" s="8"/>
      <c r="AB44" s="14"/>
    </row>
    <row r="45" spans="2:28" ht="18.75" customHeight="1" x14ac:dyDescent="0.3">
      <c r="B45" s="36"/>
      <c r="C45" s="32"/>
      <c r="D45" s="32"/>
      <c r="E45" s="32"/>
      <c r="F45" s="32"/>
      <c r="G45" s="32"/>
      <c r="H45" s="32"/>
      <c r="I45" s="32"/>
      <c r="J45" s="32"/>
      <c r="K45" s="32"/>
      <c r="L45" s="33"/>
      <c r="S45" s="8"/>
      <c r="AB45" s="14"/>
    </row>
    <row r="46" spans="2:28" ht="18.75" customHeight="1" x14ac:dyDescent="0.3">
      <c r="B46" s="36"/>
      <c r="C46" s="32"/>
      <c r="D46" s="32"/>
      <c r="E46" s="32"/>
      <c r="F46" s="32"/>
      <c r="G46" s="32"/>
      <c r="H46" s="32"/>
      <c r="I46" s="32"/>
      <c r="J46" s="32"/>
      <c r="K46" s="32"/>
      <c r="L46" s="33"/>
      <c r="S46" s="8"/>
      <c r="AB46" s="14"/>
    </row>
    <row r="47" spans="2:28" ht="18.75" customHeight="1" x14ac:dyDescent="0.3">
      <c r="B47" s="36"/>
      <c r="C47" s="32"/>
      <c r="D47" s="32"/>
      <c r="E47" s="32"/>
      <c r="F47" s="32"/>
      <c r="G47" s="32"/>
      <c r="H47" s="32"/>
      <c r="I47" s="32"/>
      <c r="J47" s="32"/>
      <c r="K47" s="32"/>
      <c r="L47" s="33"/>
      <c r="S47" s="8"/>
      <c r="AB47" s="14"/>
    </row>
    <row r="48" spans="2:28" ht="18.75" customHeight="1" x14ac:dyDescent="0.3">
      <c r="B48" s="36"/>
      <c r="C48" s="32"/>
      <c r="D48" s="32"/>
      <c r="E48" s="32"/>
      <c r="F48" s="32"/>
      <c r="G48" s="32"/>
      <c r="H48" s="32"/>
      <c r="I48" s="32"/>
      <c r="J48" s="32"/>
      <c r="K48" s="32"/>
      <c r="L48" s="33"/>
      <c r="S48" s="8"/>
      <c r="AB48" s="14"/>
    </row>
    <row r="49" spans="2:28" ht="18.75" customHeight="1" x14ac:dyDescent="0.3">
      <c r="B49" s="36"/>
      <c r="C49" s="32"/>
      <c r="D49" s="32"/>
      <c r="E49" s="32"/>
      <c r="F49" s="32"/>
      <c r="G49" s="32"/>
      <c r="H49" s="32"/>
      <c r="I49" s="32"/>
      <c r="J49" s="32"/>
      <c r="K49" s="32"/>
      <c r="L49" s="33"/>
      <c r="S49" s="8"/>
      <c r="AB49" s="14"/>
    </row>
    <row r="50" spans="2:28" ht="18.75" customHeight="1" x14ac:dyDescent="0.3">
      <c r="B50" s="36"/>
      <c r="C50" s="32"/>
      <c r="D50" s="32"/>
      <c r="E50" s="32"/>
      <c r="F50" s="32"/>
      <c r="G50" s="32"/>
      <c r="H50" s="32"/>
      <c r="I50" s="32"/>
      <c r="J50" s="32"/>
      <c r="K50" s="32"/>
      <c r="L50" s="33"/>
      <c r="S50" s="8"/>
      <c r="AB50" s="14"/>
    </row>
    <row r="51" spans="2:28" ht="18.75" customHeight="1" x14ac:dyDescent="0.3">
      <c r="B51" s="36"/>
      <c r="C51" s="32"/>
      <c r="D51" s="32"/>
      <c r="E51" s="32"/>
      <c r="F51" s="32"/>
      <c r="G51" s="32"/>
      <c r="H51" s="32"/>
      <c r="I51" s="32"/>
      <c r="J51" s="32"/>
      <c r="K51" s="32"/>
      <c r="L51" s="33"/>
      <c r="S51" s="8"/>
      <c r="AB51" s="14"/>
    </row>
    <row r="52" spans="2:28" ht="18.75" customHeight="1" x14ac:dyDescent="0.3">
      <c r="B52" s="36"/>
      <c r="C52" s="32"/>
      <c r="D52" s="32"/>
      <c r="E52" s="32"/>
      <c r="F52" s="32"/>
      <c r="G52" s="32"/>
      <c r="H52" s="32"/>
      <c r="I52" s="32"/>
      <c r="J52" s="32"/>
      <c r="K52" s="32"/>
      <c r="L52" s="33"/>
      <c r="S52" s="8"/>
      <c r="AB52" s="14"/>
    </row>
    <row r="53" spans="2:28" ht="18.75" customHeight="1" x14ac:dyDescent="0.3">
      <c r="B53" s="36"/>
      <c r="C53" s="32"/>
      <c r="D53" s="32"/>
      <c r="E53" s="32"/>
      <c r="F53" s="32"/>
      <c r="G53" s="32"/>
      <c r="H53" s="32"/>
      <c r="I53" s="32"/>
      <c r="J53" s="32"/>
      <c r="K53" s="32"/>
      <c r="L53" s="33"/>
      <c r="S53" s="8"/>
      <c r="AB53" s="14"/>
    </row>
    <row r="54" spans="2:28" ht="18.75" customHeight="1" x14ac:dyDescent="0.3">
      <c r="B54" s="36"/>
      <c r="C54" s="32"/>
      <c r="D54" s="32"/>
      <c r="E54" s="32"/>
      <c r="F54" s="32"/>
      <c r="G54" s="32"/>
      <c r="H54" s="32"/>
      <c r="I54" s="32"/>
      <c r="J54" s="32"/>
      <c r="K54" s="32"/>
      <c r="L54" s="33"/>
      <c r="S54" s="8"/>
      <c r="AB54" s="14"/>
    </row>
    <row r="55" spans="2:28" ht="18.75" customHeight="1" x14ac:dyDescent="0.3">
      <c r="B55" s="36"/>
      <c r="C55" s="32"/>
      <c r="D55" s="32"/>
      <c r="E55" s="32"/>
      <c r="F55" s="32"/>
      <c r="G55" s="32"/>
      <c r="H55" s="32"/>
      <c r="I55" s="32"/>
      <c r="J55" s="32"/>
      <c r="K55" s="32"/>
      <c r="L55" s="33"/>
      <c r="S55" s="8"/>
      <c r="AB55" s="14"/>
    </row>
    <row r="56" spans="2:28" ht="18.75" customHeight="1" x14ac:dyDescent="0.3">
      <c r="B56" s="36"/>
      <c r="C56" s="32"/>
      <c r="D56" s="32"/>
      <c r="E56" s="32"/>
      <c r="F56" s="32"/>
      <c r="G56" s="32"/>
      <c r="H56" s="32"/>
      <c r="I56" s="32"/>
      <c r="J56" s="32"/>
      <c r="K56" s="32"/>
      <c r="L56" s="33"/>
      <c r="S56" s="8"/>
      <c r="AB56" s="14"/>
    </row>
    <row r="57" spans="2:28" ht="18.75" customHeight="1" x14ac:dyDescent="0.3">
      <c r="B57" s="36"/>
      <c r="C57" s="32"/>
      <c r="D57" s="32"/>
      <c r="E57" s="32"/>
      <c r="F57" s="32"/>
      <c r="G57" s="32"/>
      <c r="H57" s="32"/>
      <c r="I57" s="32"/>
      <c r="J57" s="32"/>
      <c r="K57" s="32"/>
      <c r="L57" s="33"/>
      <c r="S57" s="8"/>
      <c r="AB57" s="14"/>
    </row>
    <row r="58" spans="2:28" ht="18.75" customHeight="1" x14ac:dyDescent="0.3">
      <c r="B58" s="36"/>
      <c r="C58" s="32"/>
      <c r="D58" s="32"/>
      <c r="E58" s="32"/>
      <c r="F58" s="32"/>
      <c r="G58" s="32"/>
      <c r="H58" s="32"/>
      <c r="I58" s="32"/>
      <c r="J58" s="32"/>
      <c r="K58" s="32"/>
      <c r="L58" s="33"/>
      <c r="S58" s="8"/>
      <c r="AB58" s="14"/>
    </row>
    <row r="59" spans="2:28" ht="18.75" customHeight="1" x14ac:dyDescent="0.3">
      <c r="B59" s="36"/>
      <c r="C59" s="32"/>
      <c r="D59" s="32"/>
      <c r="E59" s="32"/>
      <c r="F59" s="32"/>
      <c r="G59" s="32"/>
      <c r="H59" s="32"/>
      <c r="I59" s="32"/>
      <c r="J59" s="32"/>
      <c r="K59" s="32"/>
      <c r="L59" s="33"/>
      <c r="S59" s="8"/>
      <c r="AB59" s="14"/>
    </row>
    <row r="60" spans="2:28" ht="18.75" customHeight="1" x14ac:dyDescent="0.3">
      <c r="B60" s="36"/>
      <c r="C60" s="32"/>
      <c r="D60" s="32"/>
      <c r="E60" s="32"/>
      <c r="F60" s="32"/>
      <c r="G60" s="32"/>
      <c r="H60" s="32"/>
      <c r="I60" s="32"/>
      <c r="J60" s="32"/>
      <c r="K60" s="32"/>
      <c r="L60" s="33"/>
      <c r="S60" s="8"/>
      <c r="AB60" s="14"/>
    </row>
    <row r="61" spans="2:28" ht="18.75" customHeight="1" x14ac:dyDescent="0.3">
      <c r="B61" s="36"/>
      <c r="C61" s="32"/>
      <c r="D61" s="32"/>
      <c r="E61" s="32"/>
      <c r="F61" s="32"/>
      <c r="G61" s="32"/>
      <c r="H61" s="32"/>
      <c r="I61" s="32"/>
      <c r="J61" s="32"/>
      <c r="K61" s="32"/>
      <c r="L61" s="33"/>
      <c r="S61" s="8"/>
      <c r="AB61" s="14"/>
    </row>
    <row r="62" spans="2:28" ht="18.75" customHeight="1" x14ac:dyDescent="0.3">
      <c r="B62" s="36"/>
      <c r="C62" s="32"/>
      <c r="D62" s="32"/>
      <c r="E62" s="32"/>
      <c r="F62" s="32"/>
      <c r="G62" s="32"/>
      <c r="H62" s="32"/>
      <c r="I62" s="32"/>
      <c r="J62" s="32"/>
      <c r="K62" s="32"/>
      <c r="L62" s="33"/>
      <c r="S62" s="8"/>
      <c r="AB62" s="14"/>
    </row>
    <row r="63" spans="2:28" ht="18.75" customHeight="1" x14ac:dyDescent="0.3">
      <c r="B63" s="36"/>
      <c r="C63" s="32"/>
      <c r="D63" s="32"/>
      <c r="E63" s="32"/>
      <c r="F63" s="32"/>
      <c r="G63" s="32"/>
      <c r="H63" s="32"/>
      <c r="I63" s="32"/>
      <c r="J63" s="32"/>
      <c r="K63" s="32"/>
      <c r="L63" s="33"/>
    </row>
    <row r="64" spans="2:28" ht="18.75" customHeight="1" x14ac:dyDescent="0.3">
      <c r="B64" s="36"/>
      <c r="C64" s="32"/>
      <c r="D64" s="32"/>
      <c r="E64" s="32"/>
      <c r="F64" s="32"/>
      <c r="G64" s="32"/>
      <c r="H64" s="32"/>
      <c r="I64" s="32"/>
      <c r="J64" s="32"/>
      <c r="K64" s="32"/>
      <c r="L64" s="33"/>
    </row>
    <row r="65" spans="2:12" ht="18.75" customHeight="1" x14ac:dyDescent="0.3">
      <c r="B65" s="36"/>
      <c r="C65" s="32"/>
      <c r="D65" s="32"/>
      <c r="E65" s="32"/>
      <c r="F65" s="32"/>
      <c r="G65" s="32"/>
      <c r="H65" s="32"/>
      <c r="I65" s="32"/>
      <c r="J65" s="32"/>
      <c r="K65" s="32"/>
      <c r="L65" s="33"/>
    </row>
    <row r="66" spans="2:12" ht="18.75" customHeight="1" x14ac:dyDescent="0.3">
      <c r="B66" s="36"/>
      <c r="C66" s="32"/>
      <c r="D66" s="32"/>
      <c r="E66" s="32"/>
      <c r="F66" s="32"/>
      <c r="G66" s="32"/>
      <c r="H66" s="32"/>
      <c r="I66" s="32"/>
      <c r="J66" s="32"/>
      <c r="K66" s="32"/>
      <c r="L66" s="33"/>
    </row>
    <row r="67" spans="2:12" ht="18.75" customHeight="1" x14ac:dyDescent="0.3">
      <c r="B67" s="36"/>
      <c r="C67" s="32"/>
      <c r="D67" s="32"/>
      <c r="E67" s="32"/>
      <c r="F67" s="32"/>
      <c r="G67" s="32"/>
      <c r="H67" s="32"/>
      <c r="I67" s="32"/>
      <c r="J67" s="32"/>
      <c r="K67" s="32"/>
      <c r="L67" s="33"/>
    </row>
    <row r="68" spans="2:12" ht="18.75" customHeight="1" x14ac:dyDescent="0.3">
      <c r="B68" s="36"/>
      <c r="C68" s="32"/>
      <c r="D68" s="32"/>
      <c r="E68" s="32"/>
      <c r="F68" s="32"/>
      <c r="G68" s="32"/>
      <c r="H68" s="32"/>
      <c r="I68" s="32"/>
      <c r="J68" s="32"/>
      <c r="K68" s="32"/>
      <c r="L68" s="33"/>
    </row>
    <row r="69" spans="2:12" ht="18.75" customHeight="1" x14ac:dyDescent="0.3">
      <c r="B69" s="36"/>
      <c r="C69" s="32"/>
      <c r="D69" s="32"/>
      <c r="E69" s="32"/>
      <c r="F69" s="32"/>
      <c r="G69" s="32"/>
      <c r="H69" s="32"/>
      <c r="I69" s="32"/>
      <c r="J69" s="32"/>
      <c r="K69" s="32"/>
      <c r="L69" s="33"/>
    </row>
    <row r="70" spans="2:12" ht="18.75" customHeight="1" x14ac:dyDescent="0.3">
      <c r="B70" s="36"/>
      <c r="C70" s="32"/>
      <c r="D70" s="32"/>
      <c r="E70" s="32"/>
      <c r="F70" s="32"/>
      <c r="G70" s="32"/>
      <c r="H70" s="32"/>
      <c r="I70" s="32"/>
      <c r="J70" s="32"/>
      <c r="K70" s="32"/>
      <c r="L70" s="33"/>
    </row>
    <row r="71" spans="2:12" ht="18.75" customHeight="1" x14ac:dyDescent="0.3">
      <c r="B71" s="36"/>
      <c r="C71" s="32"/>
      <c r="D71" s="32"/>
      <c r="E71" s="32"/>
      <c r="F71" s="32"/>
      <c r="G71" s="32"/>
      <c r="H71" s="32"/>
      <c r="I71" s="32"/>
      <c r="J71" s="32"/>
      <c r="K71" s="32"/>
      <c r="L71" s="33"/>
    </row>
    <row r="72" spans="2:12" ht="18.75" customHeight="1" x14ac:dyDescent="0.3">
      <c r="B72" s="36"/>
      <c r="C72" s="32"/>
      <c r="D72" s="32"/>
      <c r="E72" s="32"/>
      <c r="F72" s="32"/>
      <c r="G72" s="32"/>
      <c r="H72" s="32"/>
      <c r="I72" s="32"/>
      <c r="J72" s="32"/>
      <c r="K72" s="32"/>
      <c r="L72" s="33"/>
    </row>
    <row r="73" spans="2:12" ht="18.75" customHeight="1" x14ac:dyDescent="0.3">
      <c r="B73" s="36"/>
      <c r="C73" s="32"/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8.75" customHeight="1" x14ac:dyDescent="0.3">
      <c r="B74" s="36"/>
      <c r="C74" s="32"/>
      <c r="D74" s="32"/>
      <c r="E74" s="32"/>
      <c r="F74" s="32"/>
      <c r="G74" s="32"/>
      <c r="H74" s="32"/>
      <c r="I74" s="32"/>
      <c r="J74" s="32"/>
      <c r="K74" s="32"/>
      <c r="L74" s="33"/>
    </row>
    <row r="75" spans="2:12" ht="18.75" customHeight="1" x14ac:dyDescent="0.3">
      <c r="B75" s="36"/>
      <c r="C75" s="32"/>
      <c r="D75" s="32"/>
      <c r="E75" s="32"/>
      <c r="F75" s="32"/>
      <c r="G75" s="32"/>
      <c r="H75" s="32"/>
      <c r="I75" s="32"/>
      <c r="J75" s="32"/>
      <c r="K75" s="32"/>
      <c r="L75" s="33"/>
    </row>
    <row r="76" spans="2:12" ht="18.75" customHeight="1" x14ac:dyDescent="0.3">
      <c r="B76" s="36"/>
      <c r="C76" s="32"/>
      <c r="D76" s="32"/>
      <c r="E76" s="32"/>
      <c r="F76" s="32"/>
      <c r="G76" s="32"/>
      <c r="H76" s="32"/>
      <c r="I76" s="32"/>
      <c r="J76" s="32"/>
      <c r="K76" s="32"/>
      <c r="L76" s="33"/>
    </row>
    <row r="77" spans="2:12" ht="18.75" customHeight="1" x14ac:dyDescent="0.3">
      <c r="B77" s="36"/>
      <c r="C77" s="32"/>
      <c r="D77" s="32"/>
      <c r="E77" s="32"/>
      <c r="F77" s="32"/>
      <c r="G77" s="32"/>
      <c r="H77" s="32"/>
      <c r="I77" s="32"/>
      <c r="J77" s="32"/>
      <c r="K77" s="32"/>
      <c r="L77" s="33"/>
    </row>
    <row r="78" spans="2:12" ht="18.75" customHeight="1" x14ac:dyDescent="0.3">
      <c r="B78" s="36"/>
      <c r="C78" s="32"/>
      <c r="D78" s="32"/>
      <c r="E78" s="32"/>
      <c r="F78" s="32"/>
      <c r="G78" s="32"/>
      <c r="H78" s="32"/>
      <c r="I78" s="32"/>
      <c r="J78" s="32"/>
      <c r="K78" s="32"/>
      <c r="L78" s="33"/>
    </row>
    <row r="79" spans="2:12" ht="18.75" customHeight="1" x14ac:dyDescent="0.3">
      <c r="B79" s="36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ht="18.75" customHeight="1" x14ac:dyDescent="0.3">
      <c r="B80" s="36"/>
      <c r="C80" s="32"/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8.75" customHeight="1" x14ac:dyDescent="0.3">
      <c r="B81" s="36"/>
      <c r="C81" s="32"/>
      <c r="D81" s="32"/>
      <c r="E81" s="32"/>
      <c r="F81" s="32"/>
      <c r="G81" s="32"/>
      <c r="H81" s="32"/>
      <c r="I81" s="32"/>
      <c r="J81" s="32"/>
      <c r="K81" s="32"/>
      <c r="L81" s="33"/>
    </row>
    <row r="82" spans="2:12" ht="18.75" customHeight="1" x14ac:dyDescent="0.3">
      <c r="B82" s="36"/>
      <c r="C82" s="32"/>
      <c r="D82" s="32"/>
      <c r="E82" s="32"/>
      <c r="F82" s="32"/>
      <c r="G82" s="32"/>
      <c r="H82" s="32"/>
      <c r="I82" s="32"/>
      <c r="J82" s="32"/>
      <c r="K82" s="32"/>
      <c r="L82" s="33"/>
    </row>
    <row r="83" spans="2:12" ht="18.75" customHeight="1" x14ac:dyDescent="0.3">
      <c r="B83" s="36"/>
      <c r="C83" s="32"/>
      <c r="D83" s="32"/>
      <c r="E83" s="32"/>
      <c r="F83" s="32"/>
      <c r="G83" s="32"/>
      <c r="H83" s="32"/>
      <c r="I83" s="32"/>
      <c r="J83" s="32"/>
      <c r="K83" s="32"/>
      <c r="L83" s="33"/>
    </row>
    <row r="84" spans="2:12" ht="18.75" customHeight="1" x14ac:dyDescent="0.3">
      <c r="B84" s="36"/>
      <c r="C84" s="32"/>
      <c r="D84" s="32"/>
      <c r="E84" s="32"/>
      <c r="F84" s="32"/>
      <c r="G84" s="32"/>
      <c r="H84" s="32"/>
      <c r="I84" s="32"/>
      <c r="J84" s="32"/>
      <c r="K84" s="32"/>
      <c r="L84" s="33"/>
    </row>
    <row r="85" spans="2:12" ht="18.75" customHeight="1" x14ac:dyDescent="0.3">
      <c r="B85" s="36"/>
      <c r="C85" s="32"/>
      <c r="D85" s="32"/>
      <c r="E85" s="32"/>
      <c r="F85" s="32"/>
      <c r="G85" s="32"/>
      <c r="H85" s="32"/>
      <c r="I85" s="32"/>
      <c r="J85" s="32"/>
      <c r="K85" s="32"/>
      <c r="L85" s="33"/>
    </row>
    <row r="86" spans="2:12" ht="18.75" customHeight="1" x14ac:dyDescent="0.3">
      <c r="B86" s="36"/>
      <c r="C86" s="32"/>
      <c r="D86" s="32"/>
      <c r="E86" s="32"/>
      <c r="F86" s="32"/>
      <c r="G86" s="32"/>
      <c r="H86" s="32"/>
      <c r="I86" s="32"/>
      <c r="J86" s="32"/>
      <c r="K86" s="32"/>
      <c r="L86" s="33"/>
    </row>
    <row r="87" spans="2:12" ht="18.75" customHeight="1" x14ac:dyDescent="0.3">
      <c r="B87" s="36"/>
      <c r="C87" s="32"/>
      <c r="D87" s="32"/>
      <c r="E87" s="32"/>
      <c r="F87" s="32"/>
      <c r="G87" s="32"/>
      <c r="H87" s="32"/>
      <c r="I87" s="32"/>
      <c r="J87" s="32"/>
      <c r="K87" s="32"/>
      <c r="L87" s="33"/>
    </row>
    <row r="88" spans="2:12" ht="18.75" customHeight="1" x14ac:dyDescent="0.3">
      <c r="B88" s="36"/>
      <c r="C88" s="32"/>
      <c r="D88" s="32"/>
      <c r="E88" s="32"/>
      <c r="F88" s="32"/>
      <c r="G88" s="32"/>
      <c r="H88" s="32"/>
      <c r="I88" s="32"/>
      <c r="J88" s="32"/>
      <c r="K88" s="32"/>
      <c r="L88" s="33"/>
    </row>
    <row r="89" spans="2:12" ht="18.75" customHeight="1" x14ac:dyDescent="0.3">
      <c r="B89" s="36"/>
      <c r="C89" s="32"/>
      <c r="D89" s="32"/>
      <c r="E89" s="32"/>
      <c r="F89" s="32"/>
      <c r="G89" s="32"/>
      <c r="H89" s="32"/>
      <c r="I89" s="32"/>
      <c r="J89" s="32"/>
      <c r="K89" s="32"/>
      <c r="L89" s="33"/>
    </row>
    <row r="90" spans="2:12" ht="18.75" customHeight="1" x14ac:dyDescent="0.3">
      <c r="B90" s="36"/>
      <c r="C90" s="32"/>
      <c r="D90" s="32"/>
      <c r="E90" s="32"/>
      <c r="F90" s="32"/>
      <c r="G90" s="32"/>
      <c r="H90" s="32"/>
      <c r="I90" s="32"/>
      <c r="J90" s="32"/>
      <c r="K90" s="32"/>
      <c r="L90" s="33"/>
    </row>
    <row r="91" spans="2:12" ht="18.75" customHeight="1" x14ac:dyDescent="0.3">
      <c r="B91" s="36"/>
      <c r="C91" s="32"/>
      <c r="D91" s="32"/>
      <c r="E91" s="32"/>
      <c r="F91" s="32"/>
      <c r="G91" s="32"/>
      <c r="H91" s="32"/>
      <c r="I91" s="32"/>
      <c r="J91" s="32"/>
      <c r="K91" s="32"/>
      <c r="L91" s="33"/>
    </row>
    <row r="92" spans="2:12" ht="18.75" customHeight="1" x14ac:dyDescent="0.3">
      <c r="B92" s="36"/>
      <c r="C92" s="32"/>
      <c r="D92" s="32"/>
      <c r="E92" s="32"/>
      <c r="F92" s="32"/>
      <c r="G92" s="32"/>
      <c r="H92" s="32"/>
      <c r="I92" s="32"/>
      <c r="J92" s="32"/>
      <c r="K92" s="32"/>
      <c r="L92" s="33"/>
    </row>
    <row r="93" spans="2:12" ht="18.75" customHeight="1" x14ac:dyDescent="0.3">
      <c r="B93" s="36"/>
      <c r="C93" s="32"/>
      <c r="D93" s="32"/>
      <c r="E93" s="32"/>
      <c r="F93" s="32"/>
      <c r="G93" s="32"/>
      <c r="H93" s="32"/>
      <c r="I93" s="32"/>
      <c r="J93" s="32"/>
      <c r="K93" s="32"/>
      <c r="L93" s="33"/>
    </row>
    <row r="94" spans="2:12" ht="18.75" customHeight="1" x14ac:dyDescent="0.3">
      <c r="B94" s="36"/>
      <c r="C94" s="32"/>
      <c r="D94" s="32"/>
      <c r="E94" s="32"/>
      <c r="F94" s="32"/>
      <c r="G94" s="32"/>
      <c r="H94" s="32"/>
      <c r="I94" s="32"/>
      <c r="J94" s="32"/>
      <c r="K94" s="32"/>
      <c r="L94" s="33"/>
    </row>
    <row r="95" spans="2:12" ht="18.75" customHeight="1" x14ac:dyDescent="0.3">
      <c r="B95" s="36"/>
      <c r="C95" s="32"/>
      <c r="D95" s="32"/>
      <c r="E95" s="32"/>
      <c r="F95" s="32"/>
      <c r="G95" s="32"/>
      <c r="H95" s="32"/>
      <c r="I95" s="32"/>
      <c r="J95" s="32"/>
      <c r="K95" s="32"/>
      <c r="L95" s="33"/>
    </row>
    <row r="96" spans="2:12" ht="18.75" customHeight="1" x14ac:dyDescent="0.3">
      <c r="B96" s="36"/>
      <c r="C96" s="32"/>
      <c r="D96" s="32"/>
      <c r="E96" s="32"/>
      <c r="F96" s="32"/>
      <c r="G96" s="32"/>
      <c r="H96" s="32"/>
      <c r="I96" s="32"/>
      <c r="J96" s="32"/>
      <c r="K96" s="32"/>
      <c r="L96" s="33"/>
    </row>
    <row r="97" spans="2:12" ht="18.75" customHeight="1" x14ac:dyDescent="0.3">
      <c r="B97" s="36"/>
      <c r="C97" s="32"/>
      <c r="D97" s="32"/>
      <c r="E97" s="32"/>
      <c r="F97" s="32"/>
      <c r="G97" s="32"/>
      <c r="H97" s="32"/>
      <c r="I97" s="32"/>
      <c r="J97" s="32"/>
      <c r="K97" s="32"/>
      <c r="L97" s="33"/>
    </row>
    <row r="98" spans="2:12" ht="18.75" customHeight="1" x14ac:dyDescent="0.3">
      <c r="B98" s="36"/>
      <c r="C98" s="32"/>
      <c r="D98" s="32"/>
      <c r="E98" s="32"/>
      <c r="F98" s="32"/>
      <c r="G98" s="32"/>
      <c r="H98" s="32"/>
      <c r="I98" s="32"/>
      <c r="J98" s="32"/>
      <c r="K98" s="32"/>
      <c r="L98" s="33"/>
    </row>
    <row r="99" spans="2:12" ht="18.75" customHeight="1" x14ac:dyDescent="0.3">
      <c r="B99" s="36"/>
      <c r="C99" s="32"/>
      <c r="D99" s="32"/>
      <c r="E99" s="32"/>
      <c r="F99" s="32"/>
      <c r="G99" s="32"/>
      <c r="H99" s="32"/>
      <c r="I99" s="32"/>
      <c r="J99" s="32"/>
      <c r="K99" s="32"/>
      <c r="L99" s="33"/>
    </row>
    <row r="100" spans="2:12" ht="18.75" customHeight="1" x14ac:dyDescent="0.3">
      <c r="B100" s="36"/>
      <c r="C100" s="32"/>
      <c r="D100" s="32"/>
      <c r="E100" s="32"/>
      <c r="F100" s="32"/>
      <c r="G100" s="32"/>
      <c r="H100" s="32"/>
      <c r="I100" s="32"/>
      <c r="J100" s="32"/>
      <c r="K100" s="32"/>
      <c r="L100" s="33"/>
    </row>
    <row r="101" spans="2:12" ht="18.75" customHeight="1" x14ac:dyDescent="0.3">
      <c r="B101" s="36"/>
      <c r="C101" s="32"/>
      <c r="D101" s="32"/>
      <c r="E101" s="32"/>
      <c r="F101" s="32"/>
      <c r="G101" s="32"/>
      <c r="H101" s="32"/>
      <c r="I101" s="32"/>
      <c r="J101" s="32"/>
      <c r="K101" s="32"/>
      <c r="L101" s="33"/>
    </row>
    <row r="102" spans="2:12" ht="18.75" customHeight="1" x14ac:dyDescent="0.3">
      <c r="B102" s="36"/>
      <c r="C102" s="32"/>
      <c r="D102" s="32"/>
      <c r="E102" s="32"/>
      <c r="F102" s="32"/>
      <c r="G102" s="32"/>
      <c r="H102" s="32"/>
      <c r="I102" s="32"/>
      <c r="J102" s="32"/>
      <c r="K102" s="32"/>
      <c r="L102" s="33"/>
    </row>
    <row r="103" spans="2:12" ht="18.75" customHeight="1" x14ac:dyDescent="0.3">
      <c r="B103" s="36"/>
      <c r="C103" s="32"/>
      <c r="D103" s="32"/>
      <c r="E103" s="32"/>
      <c r="F103" s="32"/>
      <c r="G103" s="32"/>
      <c r="H103" s="32"/>
      <c r="I103" s="32"/>
      <c r="J103" s="32"/>
      <c r="K103" s="32"/>
      <c r="L103" s="33"/>
    </row>
    <row r="104" spans="2:12" ht="18.75" customHeight="1" x14ac:dyDescent="0.3">
      <c r="B104" s="36"/>
      <c r="C104" s="32"/>
      <c r="D104" s="32"/>
      <c r="E104" s="32"/>
      <c r="F104" s="32"/>
      <c r="G104" s="32"/>
      <c r="H104" s="32"/>
      <c r="I104" s="32"/>
      <c r="J104" s="32"/>
      <c r="K104" s="32"/>
      <c r="L104" s="33"/>
    </row>
    <row r="105" spans="2:12" ht="18.75" customHeight="1" x14ac:dyDescent="0.3">
      <c r="B105" s="36"/>
      <c r="C105" s="32"/>
      <c r="D105" s="32"/>
      <c r="E105" s="32"/>
      <c r="F105" s="32"/>
      <c r="G105" s="32"/>
      <c r="H105" s="32"/>
      <c r="I105" s="32"/>
      <c r="J105" s="32"/>
      <c r="K105" s="32"/>
      <c r="L105" s="33"/>
    </row>
    <row r="106" spans="2:12" ht="18.75" customHeight="1" x14ac:dyDescent="0.3">
      <c r="B106" s="36"/>
      <c r="C106" s="32"/>
      <c r="D106" s="32"/>
      <c r="E106" s="32"/>
      <c r="F106" s="32"/>
      <c r="G106" s="32"/>
      <c r="H106" s="32"/>
      <c r="I106" s="32"/>
      <c r="J106" s="32"/>
      <c r="K106" s="32"/>
      <c r="L106" s="33"/>
    </row>
    <row r="107" spans="2:12" ht="18.75" customHeight="1" x14ac:dyDescent="0.3">
      <c r="B107" s="36"/>
      <c r="C107" s="32"/>
      <c r="D107" s="32"/>
      <c r="E107" s="32"/>
      <c r="F107" s="32"/>
      <c r="G107" s="32"/>
      <c r="H107" s="32"/>
      <c r="I107" s="32"/>
      <c r="J107" s="32"/>
      <c r="K107" s="32"/>
      <c r="L107" s="33"/>
    </row>
    <row r="108" spans="2:12" ht="18.75" customHeight="1" x14ac:dyDescent="0.3">
      <c r="B108" s="36"/>
      <c r="C108" s="32"/>
      <c r="D108" s="32"/>
      <c r="E108" s="32"/>
      <c r="F108" s="32"/>
      <c r="G108" s="32"/>
      <c r="H108" s="32"/>
      <c r="I108" s="32"/>
      <c r="J108" s="32"/>
      <c r="K108" s="32"/>
      <c r="L108" s="33"/>
    </row>
    <row r="109" spans="2:12" ht="18.75" customHeight="1" x14ac:dyDescent="0.3">
      <c r="B109" s="36"/>
      <c r="C109" s="32"/>
      <c r="D109" s="32"/>
      <c r="E109" s="32"/>
      <c r="F109" s="32"/>
      <c r="G109" s="32"/>
      <c r="H109" s="32"/>
      <c r="I109" s="32"/>
      <c r="J109" s="32"/>
      <c r="K109" s="32"/>
      <c r="L109" s="33"/>
    </row>
    <row r="110" spans="2:12" ht="18.75" customHeight="1" x14ac:dyDescent="0.3">
      <c r="B110" s="36"/>
      <c r="C110" s="32"/>
      <c r="D110" s="32"/>
      <c r="E110" s="32"/>
      <c r="F110" s="32"/>
      <c r="G110" s="32"/>
      <c r="H110" s="32"/>
      <c r="I110" s="32"/>
      <c r="J110" s="32"/>
      <c r="K110" s="32"/>
      <c r="L110" s="33"/>
    </row>
    <row r="111" spans="2:12" ht="18.75" customHeight="1" x14ac:dyDescent="0.3">
      <c r="B111" s="36"/>
      <c r="C111" s="32"/>
      <c r="D111" s="32"/>
      <c r="E111" s="32"/>
      <c r="F111" s="32"/>
      <c r="G111" s="32"/>
      <c r="H111" s="32"/>
      <c r="I111" s="32"/>
      <c r="J111" s="32"/>
      <c r="K111" s="32"/>
      <c r="L111" s="33"/>
    </row>
    <row r="112" spans="2:12" ht="18.75" customHeight="1" thickBot="1" x14ac:dyDescent="0.3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9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Planilha15</vt:lpstr>
      <vt:lpstr>Plano de Aprovação</vt:lpstr>
      <vt:lpstr>Consolidado</vt:lpstr>
      <vt:lpstr>Janeiro</vt:lpstr>
      <vt:lpstr>Diario de Trade Janeiro</vt:lpstr>
      <vt:lpstr>Fevereiro</vt:lpstr>
      <vt:lpstr>Diario de Trade Fevereiro</vt:lpstr>
      <vt:lpstr>Março</vt:lpstr>
      <vt:lpstr>Diario de Trade Março</vt:lpstr>
      <vt:lpstr>Abril</vt:lpstr>
      <vt:lpstr>Diario de Trade Abril</vt:lpstr>
      <vt:lpstr>Maio</vt:lpstr>
      <vt:lpstr>Diario de Trade Maio</vt:lpstr>
      <vt:lpstr>Junho</vt:lpstr>
      <vt:lpstr>Diario de Trade Junho</vt:lpstr>
      <vt:lpstr>Julho</vt:lpstr>
      <vt:lpstr>Diario de Trade Julho</vt:lpstr>
      <vt:lpstr>Agosto</vt:lpstr>
      <vt:lpstr>Diario de Trade Agosto</vt:lpstr>
      <vt:lpstr>Setembro</vt:lpstr>
      <vt:lpstr>Diario de Trade Setembro</vt:lpstr>
      <vt:lpstr>Outubro</vt:lpstr>
      <vt:lpstr>Diario de Trade Outubro</vt:lpstr>
      <vt:lpstr>Novembro</vt:lpstr>
      <vt:lpstr>Diario de Trade Novembro</vt:lpstr>
      <vt:lpstr>Dezembro</vt:lpstr>
      <vt:lpstr>Diario de Trade 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sousa</dc:creator>
  <cp:lastModifiedBy>Paulo Lima</cp:lastModifiedBy>
  <dcterms:created xsi:type="dcterms:W3CDTF">2019-10-30T23:28:17Z</dcterms:created>
  <dcterms:modified xsi:type="dcterms:W3CDTF">2024-09-13T20:27:15Z</dcterms:modified>
</cp:coreProperties>
</file>