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"/>
    </mc:Choice>
  </mc:AlternateContent>
  <xr:revisionPtr revIDLastSave="0" documentId="13_ncr:1_{31FC6EEA-5DA6-4293-A0E1-7695BEA48854}" xr6:coauthVersionLast="47" xr6:coauthVersionMax="47" xr10:uidLastSave="{00000000-0000-0000-0000-000000000000}"/>
  <bookViews>
    <workbookView xWindow="-120" yWindow="-120" windowWidth="20730" windowHeight="11040" xr2:uid="{61C002A2-0811-43C4-9E93-C87486703878}"/>
  </bookViews>
  <sheets>
    <sheet name="Planilha1" sheetId="1" r:id="rId1"/>
    <sheet name="Planilha2" sheetId="2" r:id="rId2"/>
  </sheets>
  <definedNames>
    <definedName name="aporte">Planilha1!$D$13</definedName>
    <definedName name="patrimonio_acumulado">Planilha1!$D$16</definedName>
    <definedName name="qtd_anos">Planilha1!$D$14</definedName>
    <definedName name="rendimento_em_carteira">Planilha1!$D$9</definedName>
    <definedName name="taxa_mensal">Planilha1!$D$15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34" i="1"/>
  <c r="D34" i="1" s="1"/>
  <c r="C35" i="1"/>
  <c r="D35" i="1" s="1"/>
  <c r="C36" i="1"/>
  <c r="C37" i="1"/>
  <c r="C32" i="1"/>
  <c r="D32" i="1" s="1"/>
  <c r="D36" i="1"/>
  <c r="D37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C29" i="1"/>
  <c r="C22" i="1"/>
  <c r="C23" i="1"/>
  <c r="C24" i="1"/>
  <c r="C25" i="1"/>
  <c r="D10" i="1"/>
  <c r="D16" i="1"/>
  <c r="D17" i="1" s="1"/>
  <c r="C21" i="1"/>
  <c r="D21" i="1" s="1"/>
  <c r="D25" i="1" l="1"/>
  <c r="D24" i="1"/>
  <c r="D23" i="1"/>
  <c r="D22" i="1"/>
</calcChain>
</file>

<file path=xl/sharedStrings.xml><?xml version="1.0" encoding="utf-8"?>
<sst xmlns="http://schemas.openxmlformats.org/spreadsheetml/2006/main" count="68" uniqueCount="32">
  <si>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</si>
  <si>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</si>
  <si>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</si>
  <si>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</si>
  <si>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</si>
  <si>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</si>
  <si>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</si>
  <si>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</si>
  <si>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</si>
  <si>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</si>
  <si>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</si>
  <si>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</si>
  <si>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</si>
  <si>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</si>
  <si>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</si>
  <si>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da Carteira</t>
  </si>
  <si>
    <t>Sugestão de Investimentos</t>
  </si>
  <si>
    <t>Conservador</t>
  </si>
  <si>
    <t>Moderado</t>
  </si>
  <si>
    <t>PERFIL</t>
  </si>
  <si>
    <t>TIPO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</si>
  <si>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</si>
  <si>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</si>
  <si>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</si>
  <si>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</si>
  <si>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</si>
  <si>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</si>
  <si>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</si>
  <si>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VALORES</t>
  </si>
  <si>
    <t>VALOR A SER INVESTIDO POR MÊS</t>
  </si>
  <si>
    <t>%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</si>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</sst>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6" formatCode="&quot;R$&quot;\ #,##0.000;[Red]\-&quot;R$&quot;\ #,##0.000"/>
    <numFmt numFmtId="178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/>
    <xf numFmtId="44" fontId="2" fillId="4" borderId="8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8" fontId="2" fillId="5" borderId="8" xfId="0" applyNumberFormat="1" applyFont="1" applyFill="1" applyBorder="1" applyAlignment="1">
      <alignment horizontal="center"/>
    </xf>
    <xf numFmtId="166" fontId="2" fillId="5" borderId="9" xfId="0" applyNumberFormat="1" applyFont="1" applyFill="1" applyBorder="1" applyAlignment="1">
      <alignment horizontal="center"/>
    </xf>
    <xf numFmtId="0" fontId="3" fillId="0" borderId="0" xfId="0" applyFont="1"/>
    <xf numFmtId="0" fontId="2" fillId="5" borderId="12" xfId="0" applyFont="1" applyFill="1" applyBorder="1"/>
    <xf numFmtId="0" fontId="2" fillId="5" borderId="14" xfId="0" applyFont="1" applyFill="1" applyBorder="1"/>
    <xf numFmtId="44" fontId="2" fillId="5" borderId="10" xfId="1" applyFont="1" applyFill="1" applyBorder="1" applyAlignment="1">
      <alignment horizontal="center"/>
    </xf>
    <xf numFmtId="0" fontId="5" fillId="2" borderId="11" xfId="0" applyFont="1" applyFill="1" applyBorder="1"/>
    <xf numFmtId="2" fontId="2" fillId="5" borderId="13" xfId="0" applyNumberFormat="1" applyFont="1" applyFill="1" applyBorder="1"/>
    <xf numFmtId="2" fontId="2" fillId="5" borderId="16" xfId="0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178" fontId="0" fillId="0" borderId="20" xfId="1" applyNumberFormat="1" applyFont="1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44" fontId="2" fillId="5" borderId="15" xfId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9" fontId="0" fillId="0" borderId="0" xfId="2" applyFont="1"/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2" applyFont="1" applyFill="1" applyBorder="1"/>
    <xf numFmtId="9" fontId="0" fillId="0" borderId="1" xfId="2" applyFont="1" applyBorder="1"/>
    <xf numFmtId="0" fontId="2" fillId="2" borderId="2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19" xfId="0" applyFont="1" applyFill="1" applyBorder="1"/>
    <xf numFmtId="0" fontId="0" fillId="3" borderId="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right"/>
    </xf>
    <xf numFmtId="9" fontId="0" fillId="0" borderId="0" xfId="2" applyNumberFormat="1" applyFont="1" applyBorder="1"/>
    <xf numFmtId="178" fontId="0" fillId="0" borderId="20" xfId="0" applyNumberFormat="1" applyBorder="1"/>
    <xf numFmtId="9" fontId="0" fillId="0" borderId="6" xfId="2" applyNumberFormat="1" applyFont="1" applyBorder="1"/>
    <xf numFmtId="178" fontId="0" fillId="0" borderId="4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271900</xdr:colOff>
      <xdr:row>0</xdr:row>
      <xdr:rowOff>1</xdr:rowOff>
    </xdr:from>
    <xdr:to>
      <xdr:col>4</xdr:col>
      <xdr:colOff>52917</xdr:colOff>
      <xdr:row>5</xdr:row>
      <xdr:rowOff>297121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134B146-9391-B138-52BB-E015883F7D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24"/>
        <a:stretch/>
      </xdr:blipFill>
      <xdr:spPr>
        <a:xfrm>
          <a:off x="271900" y="1"/>
          <a:ext cx="6474975" cy="122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B73E-16EF-40D5-B714-9048F3585651}">
  <dimension ref="A6:H49"/>
  <sheetViews>
    <sheetView showGridLines="0" showRowColHeaders="0" tabSelected="1" showRuler="0" zoomScaleNormal="100" workbookViewId="0">
      <selection activeCell="E7" sqref="E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5.140625" customWidth="1"/>
    <col min="2" max="2" width="48.42578125" bestFit="1" customWidth="1"/>
    <col min="3" max="3" width="30.28515625" bestFit="1" customWidth="1"/>
    <col min="4" max="4" width="16.42578125" bestFit="1" customWidth="1"/>
    <col min="5" max="5" width="2.85546875" customWidth="1"/>
    <col min="6" max="6" width="15.28515625" hidden="1"/>
    <col min="7" max="7" width="9.140625" hidden="1"/>
    <col min="8" max="8" width="2.42578125" hidden="1"/>
    <col min="9" max="16384" width="9.140625" hidden="1"/>
  </cols>
  <sheetData>
    <row r="6" spans="1:4" ht="32.25" customHeight="1" thickBot="1" x14ac:dyDescent="0.3"/>
    <row r="7" spans="1:4" ht="32.25" customHeight="1" x14ac:dyDescent="0.25">
      <c r="B7" s="23" t="s">
        <v>13</v>
      </c>
      <c r="C7" s="30"/>
      <c r="D7" s="24"/>
    </row>
    <row r="8" spans="1:4" ht="32.25" customHeight="1" x14ac:dyDescent="0.25">
      <c r="B8" s="15" t="s">
        <v>14</v>
      </c>
      <c r="C8" s="1"/>
      <c r="D8" s="20">
        <v>3200</v>
      </c>
    </row>
    <row r="9" spans="1:4" x14ac:dyDescent="0.25">
      <c r="B9" s="15" t="s">
        <v>15</v>
      </c>
      <c r="C9" s="1"/>
      <c r="D9" s="21">
        <v>6.0000000000000001E-3</v>
      </c>
    </row>
    <row r="10" spans="1:4" ht="15.75" thickBot="1" x14ac:dyDescent="0.3">
      <c r="B10" s="17" t="s">
        <v>16</v>
      </c>
      <c r="C10" s="18"/>
      <c r="D10" s="22">
        <f>D8*0.3</f>
        <v>960</v>
      </c>
    </row>
    <row r="11" spans="1:4" ht="15.75" thickBot="1" x14ac:dyDescent="0.3">
      <c r="B11" s="1"/>
      <c r="D11" s="19"/>
    </row>
    <row r="12" spans="1:4" ht="26.25" x14ac:dyDescent="0.4">
      <c r="A12" s="1"/>
      <c r="B12" s="31" t="s">
        <v>5</v>
      </c>
      <c r="C12" s="32"/>
      <c r="D12" s="33"/>
    </row>
    <row r="13" spans="1:4" x14ac:dyDescent="0.25">
      <c r="A13" s="1"/>
      <c r="B13" s="27" t="s">
        <v>0</v>
      </c>
      <c r="C13" s="25"/>
      <c r="D13" s="3">
        <v>960</v>
      </c>
    </row>
    <row r="14" spans="1:4" x14ac:dyDescent="0.25">
      <c r="A14" s="1"/>
      <c r="B14" s="27" t="s">
        <v>1</v>
      </c>
      <c r="C14" s="25"/>
      <c r="D14" s="4">
        <v>5</v>
      </c>
    </row>
    <row r="15" spans="1:4" x14ac:dyDescent="0.25">
      <c r="A15" s="1"/>
      <c r="B15" s="27" t="s">
        <v>2</v>
      </c>
      <c r="C15" s="25"/>
      <c r="D15" s="5">
        <v>1.0800000000000001E-2</v>
      </c>
    </row>
    <row r="16" spans="1:4" x14ac:dyDescent="0.25">
      <c r="A16" s="1"/>
      <c r="B16" s="27" t="s">
        <v>3</v>
      </c>
      <c r="C16" s="25"/>
      <c r="D16" s="6">
        <f>FV(taxa_mensal,qtd_anos*12,aporte*-1)</f>
        <v>80451.85858488809</v>
      </c>
    </row>
    <row r="17" spans="1:4" ht="15.75" thickBot="1" x14ac:dyDescent="0.3">
      <c r="A17" s="1"/>
      <c r="B17" s="28" t="s">
        <v>4</v>
      </c>
      <c r="C17" s="26"/>
      <c r="D17" s="7">
        <f>patrimonio_acumulado*rendimento_em_carteira</f>
        <v>482.71115150932854</v>
      </c>
    </row>
    <row r="18" spans="1:4" x14ac:dyDescent="0.25">
      <c r="A18" s="1"/>
    </row>
    <row r="19" spans="1:4" ht="15.75" thickBot="1" x14ac:dyDescent="0.3"/>
    <row r="20" spans="1:4" ht="26.25" x14ac:dyDescent="0.4">
      <c r="B20" s="34" t="s">
        <v>6</v>
      </c>
      <c r="C20" s="35"/>
      <c r="D20" s="12" t="s">
        <v>12</v>
      </c>
    </row>
    <row r="21" spans="1:4" x14ac:dyDescent="0.25">
      <c r="B21" s="9" t="s">
        <v>7</v>
      </c>
      <c r="C21" s="11">
        <f>FV($D$15,$A22*12,$D$13*-1)</f>
        <v>26141.629114158328</v>
      </c>
      <c r="D21" s="13">
        <f>C21*1%</f>
        <v>261.41629114158326</v>
      </c>
    </row>
    <row r="22" spans="1:4" x14ac:dyDescent="0.25">
      <c r="A22" s="8">
        <v>2</v>
      </c>
      <c r="B22" s="9" t="s">
        <v>8</v>
      </c>
      <c r="C22" s="11">
        <f>FV($D$15,$A23*12,$D$13*-1)</f>
        <v>80451.85858488809</v>
      </c>
      <c r="D22" s="13">
        <f t="shared" ref="D22:D25" si="0">C22*1%</f>
        <v>804.51858584888089</v>
      </c>
    </row>
    <row r="23" spans="1:4" x14ac:dyDescent="0.25">
      <c r="A23" s="8">
        <v>5</v>
      </c>
      <c r="B23" s="9" t="s">
        <v>9</v>
      </c>
      <c r="C23" s="11">
        <f>FV($D$15,$A24*12,$D$13*-1)</f>
        <v>233719.35960460809</v>
      </c>
      <c r="D23" s="13">
        <f t="shared" si="0"/>
        <v>2337.193596046081</v>
      </c>
    </row>
    <row r="24" spans="1:4" x14ac:dyDescent="0.25">
      <c r="A24" s="8">
        <v>10</v>
      </c>
      <c r="B24" s="9" t="s">
        <v>10</v>
      </c>
      <c r="C24" s="11">
        <f>FV($D$15,$A25*12,$D$13*-1)</f>
        <v>1081967.0335665825</v>
      </c>
      <c r="D24" s="13">
        <f t="shared" si="0"/>
        <v>10819.670335665825</v>
      </c>
    </row>
    <row r="25" spans="1:4" ht="15.75" thickBot="1" x14ac:dyDescent="0.3">
      <c r="A25" s="8">
        <v>20</v>
      </c>
      <c r="B25" s="10" t="s">
        <v>11</v>
      </c>
      <c r="C25" s="29">
        <f>FV($D$15,$A26*12,$D$13*-1)</f>
        <v>4160548.6179040815</v>
      </c>
      <c r="D25" s="14">
        <f t="shared" si="0"/>
        <v>41605.486179040818</v>
      </c>
    </row>
    <row r="26" spans="1:4" x14ac:dyDescent="0.25">
      <c r="A26" s="8">
        <v>30</v>
      </c>
    </row>
    <row r="27" spans="1:4" ht="15.75" thickBot="1" x14ac:dyDescent="0.3">
      <c r="A27" s="8"/>
    </row>
    <row r="28" spans="1:4" x14ac:dyDescent="0.25">
      <c r="B28" s="41" t="s">
        <v>19</v>
      </c>
      <c r="C28" s="42" t="s">
        <v>31</v>
      </c>
      <c r="D28" s="43"/>
    </row>
    <row r="29" spans="1:4" x14ac:dyDescent="0.25">
      <c r="B29" s="44" t="s">
        <v>29</v>
      </c>
      <c r="C29" s="45">
        <f>aporte</f>
        <v>960</v>
      </c>
      <c r="D29" s="46"/>
    </row>
    <row r="30" spans="1:4" x14ac:dyDescent="0.25">
      <c r="B30" s="15"/>
      <c r="C30" s="1"/>
      <c r="D30" s="16"/>
    </row>
    <row r="31" spans="1:4" x14ac:dyDescent="0.25">
      <c r="B31" s="15" t="s">
        <v>20</v>
      </c>
      <c r="C31" s="1" t="s">
        <v>27</v>
      </c>
      <c r="D31" s="47" t="s">
        <v>28</v>
      </c>
    </row>
    <row r="32" spans="1:4" x14ac:dyDescent="0.25">
      <c r="B32" s="15" t="s">
        <v>21</v>
      </c>
      <c r="C32" s="48">
        <f>VLOOKUP(C$28&amp;"-"&amp;B32,Planilha2!A:D,4,)</f>
        <v>0.5</v>
      </c>
      <c r="D32" s="49">
        <f>C32*aporte</f>
        <v>480</v>
      </c>
    </row>
    <row r="33" spans="2:4" x14ac:dyDescent="0.25">
      <c r="B33" s="15" t="s">
        <v>22</v>
      </c>
      <c r="C33" s="48">
        <f>VLOOKUP(C$28&amp;"-"&amp;B33,Planilha2!A:D,4,)</f>
        <v>0.1</v>
      </c>
      <c r="D33" s="49">
        <f>C33*aporte</f>
        <v>96</v>
      </c>
    </row>
    <row r="34" spans="2:4" x14ac:dyDescent="0.25">
      <c r="B34" s="15" t="s">
        <v>23</v>
      </c>
      <c r="C34" s="48">
        <f>VLOOKUP(C$28&amp;"-"&amp;B34,Planilha2!A:D,4,)</f>
        <v>0.05</v>
      </c>
      <c r="D34" s="49">
        <f>C34*aporte</f>
        <v>48</v>
      </c>
    </row>
    <row r="35" spans="2:4" x14ac:dyDescent="0.25">
      <c r="B35" s="15" t="s">
        <v>24</v>
      </c>
      <c r="C35" s="48">
        <f>VLOOKUP(C$28&amp;"-"&amp;B35,Planilha2!A:D,4,)</f>
        <v>0.05</v>
      </c>
      <c r="D35" s="49">
        <f>C35*aporte</f>
        <v>48</v>
      </c>
    </row>
    <row r="36" spans="2:4" x14ac:dyDescent="0.25">
      <c r="B36" s="15" t="s">
        <v>25</v>
      </c>
      <c r="C36" s="48">
        <f>VLOOKUP(C$28&amp;"-"&amp;B36,Planilha2!A:D,4,)</f>
        <v>0.2</v>
      </c>
      <c r="D36" s="49">
        <f>C36*aporte</f>
        <v>192</v>
      </c>
    </row>
    <row r="37" spans="2:4" ht="15.75" thickBot="1" x14ac:dyDescent="0.3">
      <c r="B37" s="17" t="s">
        <v>26</v>
      </c>
      <c r="C37" s="50">
        <f>VLOOKUP(C$28&amp;"-"&amp;B37,Planilha2!A:D,4,)</f>
        <v>0.1</v>
      </c>
      <c r="D37" s="51">
        <f>C37*aporte</f>
        <v>96</v>
      </c>
    </row>
    <row r="49" customFormat="1" x14ac:dyDescent="0.25"/>
  </sheetData>
  <mergeCells count="1">
    <mergeCell ref="C29:D29"/>
  </mergeCells>
  <dataValidations count="1">
    <dataValidation type="list" allowBlank="1" showInputMessage="1" showErrorMessage="1" sqref="C28" xr:uid="{5907C398-61F7-4DAC-841C-D6E72F02029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D7E5-3D65-4C6E-9CDD-EAF1EF1A192E}">
  <dimension ref="A3:D21"/>
  <sheetViews>
    <sheetView topLeftCell="A2" workbookViewId="0">
      <selection activeCell="G10" sqref="G10"/>
    </sheetView>
  </sheetViews>
  <sheetFormatPr defaultRowHeight="15" x14ac:dyDescent="0.25"/>
  <cols>
    <col min="1" max="1" width="30.85546875" bestFit="1" customWidth="1"/>
    <col min="3" max="3" width="18.5703125" bestFit="1" customWidth="1"/>
  </cols>
  <sheetData>
    <row r="3" spans="1:4" x14ac:dyDescent="0.25">
      <c r="B3" t="s">
        <v>19</v>
      </c>
      <c r="C3" t="s">
        <v>20</v>
      </c>
      <c r="D3" t="s">
        <v>30</v>
      </c>
    </row>
    <row r="4" spans="1:4" x14ac:dyDescent="0.25">
      <c r="A4" t="str">
        <f>$B4&amp;"-"&amp;C4</f>
        <v>Conservador-PAPEL</v>
      </c>
      <c r="B4" t="s">
        <v>17</v>
      </c>
      <c r="C4" t="s">
        <v>21</v>
      </c>
      <c r="D4" s="37">
        <v>0.3</v>
      </c>
    </row>
    <row r="5" spans="1:4" x14ac:dyDescent="0.25">
      <c r="A5" t="str">
        <f t="shared" ref="A5:A21" si="0">$B5&amp;"-"&amp;C5</f>
        <v>Conservador-TIJOLO</v>
      </c>
      <c r="B5" t="s">
        <v>17</v>
      </c>
      <c r="C5" t="s">
        <v>22</v>
      </c>
      <c r="D5" s="37">
        <v>0.5</v>
      </c>
    </row>
    <row r="6" spans="1:4" x14ac:dyDescent="0.25">
      <c r="A6" t="str">
        <f t="shared" si="0"/>
        <v>Conservador-HIBRIDOS</v>
      </c>
      <c r="B6" t="s">
        <v>17</v>
      </c>
      <c r="C6" t="s">
        <v>23</v>
      </c>
      <c r="D6" s="37">
        <v>0.1</v>
      </c>
    </row>
    <row r="7" spans="1:4" x14ac:dyDescent="0.25">
      <c r="A7" t="str">
        <f t="shared" si="0"/>
        <v>Conservador-FOFs</v>
      </c>
      <c r="B7" t="s">
        <v>17</v>
      </c>
      <c r="C7" t="s">
        <v>24</v>
      </c>
      <c r="D7" s="37">
        <v>0.1</v>
      </c>
    </row>
    <row r="8" spans="1:4" x14ac:dyDescent="0.25">
      <c r="A8" t="str">
        <f t="shared" si="0"/>
        <v>Conservador-DESENVOLVIMENTO</v>
      </c>
      <c r="B8" t="s">
        <v>17</v>
      </c>
      <c r="C8" t="s">
        <v>25</v>
      </c>
      <c r="D8" s="37">
        <v>0</v>
      </c>
    </row>
    <row r="9" spans="1:4" x14ac:dyDescent="0.25">
      <c r="A9" t="str">
        <f t="shared" si="0"/>
        <v>Conservador-HOTELARIAS</v>
      </c>
      <c r="B9" s="2" t="s">
        <v>17</v>
      </c>
      <c r="C9" s="2" t="s">
        <v>26</v>
      </c>
      <c r="D9" s="38">
        <v>0</v>
      </c>
    </row>
    <row r="10" spans="1:4" x14ac:dyDescent="0.25">
      <c r="A10" t="str">
        <f t="shared" si="0"/>
        <v>Moderado-PAPEL</v>
      </c>
      <c r="B10" t="s">
        <v>18</v>
      </c>
      <c r="C10" t="s">
        <v>21</v>
      </c>
      <c r="D10" s="39">
        <v>0.32</v>
      </c>
    </row>
    <row r="11" spans="1:4" x14ac:dyDescent="0.25">
      <c r="A11" t="str">
        <f t="shared" si="0"/>
        <v>Moderado-TIJOLO</v>
      </c>
      <c r="B11" t="s">
        <v>18</v>
      </c>
      <c r="C11" t="s">
        <v>22</v>
      </c>
      <c r="D11" s="39">
        <v>0.35</v>
      </c>
    </row>
    <row r="12" spans="1:4" x14ac:dyDescent="0.25">
      <c r="A12" t="str">
        <f t="shared" si="0"/>
        <v>Moderado-HIBRIDOS</v>
      </c>
      <c r="B12" t="s">
        <v>18</v>
      </c>
      <c r="C12" t="s">
        <v>23</v>
      </c>
      <c r="D12" s="39">
        <v>0.08</v>
      </c>
    </row>
    <row r="13" spans="1:4" x14ac:dyDescent="0.25">
      <c r="A13" t="str">
        <f t="shared" si="0"/>
        <v>Moderado-FOFs</v>
      </c>
      <c r="B13" t="s">
        <v>18</v>
      </c>
      <c r="C13" t="s">
        <v>24</v>
      </c>
      <c r="D13" s="39">
        <v>0.1</v>
      </c>
    </row>
    <row r="14" spans="1:4" x14ac:dyDescent="0.25">
      <c r="A14" t="str">
        <f t="shared" si="0"/>
        <v>Moderado-DESENVOLVIMENTO</v>
      </c>
      <c r="B14" s="1" t="s">
        <v>18</v>
      </c>
      <c r="C14" s="1" t="s">
        <v>25</v>
      </c>
      <c r="D14" s="39">
        <v>0.1</v>
      </c>
    </row>
    <row r="15" spans="1:4" x14ac:dyDescent="0.25">
      <c r="A15" t="str">
        <f t="shared" si="0"/>
        <v>Moderado-HOTELARIAS</v>
      </c>
      <c r="B15" s="2" t="s">
        <v>18</v>
      </c>
      <c r="C15" s="2" t="s">
        <v>26</v>
      </c>
      <c r="D15" s="40">
        <v>0.05</v>
      </c>
    </row>
    <row r="16" spans="1:4" x14ac:dyDescent="0.25">
      <c r="A16" t="str">
        <f t="shared" si="0"/>
        <v>Agressivo-PAPEL</v>
      </c>
      <c r="B16" t="s">
        <v>31</v>
      </c>
      <c r="C16" t="s">
        <v>21</v>
      </c>
      <c r="D16" s="39">
        <v>0.5</v>
      </c>
    </row>
    <row r="17" spans="1:4" x14ac:dyDescent="0.25">
      <c r="A17" t="str">
        <f t="shared" si="0"/>
        <v>Agressivo-TIJOLO</v>
      </c>
      <c r="B17" t="s">
        <v>31</v>
      </c>
      <c r="C17" t="s">
        <v>22</v>
      </c>
      <c r="D17" s="39">
        <v>0.1</v>
      </c>
    </row>
    <row r="18" spans="1:4" x14ac:dyDescent="0.25">
      <c r="A18" t="str">
        <f t="shared" si="0"/>
        <v>Agressivo-HIBRIDOS</v>
      </c>
      <c r="B18" t="s">
        <v>31</v>
      </c>
      <c r="C18" t="s">
        <v>23</v>
      </c>
      <c r="D18" s="39">
        <v>0.05</v>
      </c>
    </row>
    <row r="19" spans="1:4" x14ac:dyDescent="0.25">
      <c r="A19" t="str">
        <f t="shared" si="0"/>
        <v>Agressivo-FOFs</v>
      </c>
      <c r="B19" t="s">
        <v>31</v>
      </c>
      <c r="C19" t="s">
        <v>24</v>
      </c>
      <c r="D19" s="39">
        <v>0.05</v>
      </c>
    </row>
    <row r="20" spans="1:4" x14ac:dyDescent="0.25">
      <c r="A20" t="str">
        <f t="shared" si="0"/>
        <v>Agressivo-DESENVOLVIMENTO</v>
      </c>
      <c r="B20" t="s">
        <v>31</v>
      </c>
      <c r="C20" t="s">
        <v>25</v>
      </c>
      <c r="D20" s="36">
        <v>0.2</v>
      </c>
    </row>
    <row r="21" spans="1:4" x14ac:dyDescent="0.25">
      <c r="A21" t="str">
        <f t="shared" si="0"/>
        <v>Agressivo-HOTELARIAS</v>
      </c>
      <c r="B21" t="s">
        <v>31</v>
      </c>
      <c r="C21" t="s">
        <v>26</v>
      </c>
      <c r="D21" s="3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patrimonio_acumulado</vt:lpstr>
      <vt:lpstr>qtd_anos</vt:lpstr>
      <vt:lpstr>rendimento_em_carteira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Nunes</dc:creator>
  <cp:lastModifiedBy>Sabrina Nunes</cp:lastModifiedBy>
  <dcterms:created xsi:type="dcterms:W3CDTF">2025-06-01T01:47:24Z</dcterms:created>
  <dcterms:modified xsi:type="dcterms:W3CDTF">2025-06-01T15:30:41Z</dcterms:modified>
</cp:coreProperties>
</file>