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hp\Desktop\"/>
    </mc:Choice>
  </mc:AlternateContent>
  <xr:revisionPtr revIDLastSave="0" documentId="13_ncr:1_{6C36384D-BDCC-4817-9974-52F6F1803A71}" xr6:coauthVersionLast="47" xr6:coauthVersionMax="47" xr10:uidLastSave="{00000000-0000-0000-0000-000000000000}"/>
  <bookViews>
    <workbookView xWindow="-120" yWindow="-120" windowWidth="20730" windowHeight="11040" activeTab="1" xr2:uid="{408BA6AB-5196-496B-9C80-B057CC378CDA}"/>
  </bookViews>
  <sheets>
    <sheet name="HR Data" sheetId="1" r:id="rId1"/>
    <sheet name="Dashboard" sheetId="2" r:id="rId2"/>
    <sheet name="Pivot table" sheetId="3" r:id="rId3"/>
  </sheets>
  <definedNames>
    <definedName name="Slicer_Department">#N/A</definedName>
    <definedName name="Slicer_Gender">#N/A</definedName>
  </definedNames>
  <calcPr calcId="191029"/>
  <pivotCaches>
    <pivotCache cacheId="17" r:id="rId4"/>
    <pivotCache cacheId="18"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8" i="3" l="1" a="1"/>
  <c r="J18" i="3" s="1"/>
  <c r="D16" i="3" a="1"/>
  <c r="D16" i="3" s="1"/>
  <c r="F16" i="3" a="1"/>
  <c r="F16" i="3" s="1"/>
  <c r="O15" i="3" a="1"/>
  <c r="O15" i="3" s="1"/>
  <c r="P15" i="3" s="1"/>
  <c r="N15" i="3" a="1"/>
  <c r="N15" i="3" s="1"/>
  <c r="U15" i="3" a="1"/>
  <c r="U15" i="3" s="1"/>
  <c r="T15" i="3" a="1"/>
  <c r="T15" i="3" s="1"/>
  <c r="A14" i="3" a="1"/>
  <c r="A14" i="3" s="1"/>
  <c r="I17" i="3" a="1"/>
  <c r="I17" i="3" s="1"/>
  <c r="H17" i="3" a="1"/>
  <c r="H17" i="3" s="1"/>
  <c r="E16" i="3" a="1"/>
  <c r="E16" i="3" s="1"/>
  <c r="B14" i="3" a="1"/>
  <c r="B14" i="3" s="1"/>
  <c r="I23" i="3"/>
  <c r="I24" i="3"/>
  <c r="J24" i="3" l="1"/>
  <c r="K24" i="3" s="1"/>
  <c r="J23" i="3"/>
  <c r="K23" i="3" s="1"/>
  <c r="Q15" i="3"/>
  <c r="P17" i="3"/>
  <c r="Q17" i="3" s="1"/>
  <c r="P16" i="3"/>
  <c r="Q1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<sst xmlns="http://schemas.openxmlformats.org/spreadsheetml/2006/main" count="834" uniqueCount="227">
  <si>
    <t>Employee ID</t>
  </si>
  <si>
    <t>Full Name</t>
  </si>
  <si>
    <t>Gender</t>
  </si>
  <si>
    <t>Age</t>
  </si>
  <si>
    <t>Age range</t>
  </si>
  <si>
    <t>Region</t>
  </si>
  <si>
    <t>Job Title</t>
  </si>
  <si>
    <t>Department</t>
  </si>
  <si>
    <t>Manager/Supervisor</t>
  </si>
  <si>
    <t>Date of Hire</t>
  </si>
  <si>
    <t>Employment Status</t>
  </si>
  <si>
    <t>Work Location</t>
  </si>
  <si>
    <t>Salary</t>
  </si>
  <si>
    <t>Pay Grade</t>
  </si>
  <si>
    <t>Bonus/Allowances</t>
  </si>
  <si>
    <t>Insurance Details</t>
  </si>
  <si>
    <t>Leave Taken</t>
  </si>
  <si>
    <t>Performance Rating</t>
  </si>
  <si>
    <t>Training Programs Attended</t>
  </si>
  <si>
    <t>Skills</t>
  </si>
  <si>
    <t>Certifications</t>
  </si>
  <si>
    <t>Lori Nguyen</t>
  </si>
  <si>
    <t>Female</t>
  </si>
  <si>
    <t>18-25</t>
  </si>
  <si>
    <t>East</t>
  </si>
  <si>
    <t>Manager</t>
  </si>
  <si>
    <t>Finance</t>
  </si>
  <si>
    <t>Luis Reynolds</t>
  </si>
  <si>
    <t>2019-03-15</t>
  </si>
  <si>
    <t>Full-Time</t>
  </si>
  <si>
    <t>Head Office</t>
  </si>
  <si>
    <t>C</t>
  </si>
  <si>
    <t>Health</t>
  </si>
  <si>
    <t>Leadership Training</t>
  </si>
  <si>
    <t>Design</t>
  </si>
  <si>
    <t>Certified Professional</t>
  </si>
  <si>
    <t>Gary Garcia</t>
  </si>
  <si>
    <t>Male</t>
  </si>
  <si>
    <t>26-35</t>
  </si>
  <si>
    <t>Central</t>
  </si>
  <si>
    <t>Designer</t>
  </si>
  <si>
    <t>HR</t>
  </si>
  <si>
    <t>Ashley Simmons MD</t>
  </si>
  <si>
    <t>2022-12-20</t>
  </si>
  <si>
    <t>Branch Office</t>
  </si>
  <si>
    <t>B</t>
  </si>
  <si>
    <t>None</t>
  </si>
  <si>
    <t>Excel Workshop</t>
  </si>
  <si>
    <t>Jeremy Nguyen</t>
  </si>
  <si>
    <t>West</t>
  </si>
  <si>
    <t>HR Specialist</t>
  </si>
  <si>
    <t>Marketing</t>
  </si>
  <si>
    <t>Cassandra Duncan</t>
  </si>
  <si>
    <t>2022-08-10</t>
  </si>
  <si>
    <t>Remote</t>
  </si>
  <si>
    <t>D</t>
  </si>
  <si>
    <t>Management</t>
  </si>
  <si>
    <t>Advanced Training</t>
  </si>
  <si>
    <t>Kimberly Jones</t>
  </si>
  <si>
    <t>36-45</t>
  </si>
  <si>
    <t>Operations</t>
  </si>
  <si>
    <t>Janet Harris</t>
  </si>
  <si>
    <t>2024-09-03</t>
  </si>
  <si>
    <t>Contract</t>
  </si>
  <si>
    <t>A</t>
  </si>
  <si>
    <t>Health + Dental</t>
  </si>
  <si>
    <t>Python</t>
  </si>
  <si>
    <t>Anthony Gates</t>
  </si>
  <si>
    <t>56 &lt;</t>
  </si>
  <si>
    <t>Mr. Frank Clay</t>
  </si>
  <si>
    <t>2019-03-14</t>
  </si>
  <si>
    <t>Courtney Foster</t>
  </si>
  <si>
    <t>Developer</t>
  </si>
  <si>
    <t>Dorothy Price</t>
  </si>
  <si>
    <t>2017-01-23</t>
  </si>
  <si>
    <t>Communication</t>
  </si>
  <si>
    <t>Catherine Hall</t>
  </si>
  <si>
    <t>Michele Sexton</t>
  </si>
  <si>
    <t>2024-08-17</t>
  </si>
  <si>
    <t>Deanna Ball</t>
  </si>
  <si>
    <t>South</t>
  </si>
  <si>
    <t>IT</t>
  </si>
  <si>
    <t>Richard Schmidt</t>
  </si>
  <si>
    <t>2014-12-09</t>
  </si>
  <si>
    <t>Candace Nelson</t>
  </si>
  <si>
    <t>Teresa Pearson</t>
  </si>
  <si>
    <t>2021-06-28</t>
  </si>
  <si>
    <t>Mandy Davis</t>
  </si>
  <si>
    <t>Laura Hart</t>
  </si>
  <si>
    <t>2018-05-20</t>
  </si>
  <si>
    <t>Matthew Powell</t>
  </si>
  <si>
    <t>Andrea May</t>
  </si>
  <si>
    <t>2017-02-13</t>
  </si>
  <si>
    <t>Bruce Nelson</t>
  </si>
  <si>
    <t>Casey Martin</t>
  </si>
  <si>
    <t>2024-05-05</t>
  </si>
  <si>
    <t>Excel</t>
  </si>
  <si>
    <t>Dawn Cole</t>
  </si>
  <si>
    <t>46-55</t>
  </si>
  <si>
    <t>Amber Allen</t>
  </si>
  <si>
    <t>2022-04-19</t>
  </si>
  <si>
    <t>Tanner Morse</t>
  </si>
  <si>
    <t>North</t>
  </si>
  <si>
    <t>Adam Johnson</t>
  </si>
  <si>
    <t>2015-11-16</t>
  </si>
  <si>
    <t>Jose Griffin</t>
  </si>
  <si>
    <t>Nicole Dominguez</t>
  </si>
  <si>
    <t>2023-09-09</t>
  </si>
  <si>
    <t>Daniel Hawkins</t>
  </si>
  <si>
    <t>Andrew Best</t>
  </si>
  <si>
    <t>2017-12-12</t>
  </si>
  <si>
    <t>Part-Time</t>
  </si>
  <si>
    <t>Elaine Mcclain</t>
  </si>
  <si>
    <t>Gabrielle Rodriguez</t>
  </si>
  <si>
    <t>2017-03-10</t>
  </si>
  <si>
    <t>Allison Harvey</t>
  </si>
  <si>
    <t>2019-03-04</t>
  </si>
  <si>
    <t>Thomas Kramer</t>
  </si>
  <si>
    <t>Tristan Mejia</t>
  </si>
  <si>
    <t>2022-11-20</t>
  </si>
  <si>
    <t>Kevin Whitaker</t>
  </si>
  <si>
    <t>Analyst</t>
  </si>
  <si>
    <t>Mary Welch</t>
  </si>
  <si>
    <t>2021-03-02</t>
  </si>
  <si>
    <t>Dustin Carter</t>
  </si>
  <si>
    <t>Douglas Miles</t>
  </si>
  <si>
    <t>2021-08-01</t>
  </si>
  <si>
    <t>Nicole Williamson</t>
  </si>
  <si>
    <t>Jessica Fleming</t>
  </si>
  <si>
    <t>2015-08-14</t>
  </si>
  <si>
    <t>Matthew Knight</t>
  </si>
  <si>
    <t>Christine Lee</t>
  </si>
  <si>
    <t>2015-10-21</t>
  </si>
  <si>
    <t>Donna Jones</t>
  </si>
  <si>
    <t>Mario Smith DVM</t>
  </si>
  <si>
    <t>2015-03-14</t>
  </si>
  <si>
    <t>Carolyn Bullock</t>
  </si>
  <si>
    <t>Joseph Francis</t>
  </si>
  <si>
    <t>2024-05-22</t>
  </si>
  <si>
    <t>Wendy Gomez</t>
  </si>
  <si>
    <t>Sarah Young</t>
  </si>
  <si>
    <t>2017-03-19</t>
  </si>
  <si>
    <t>Michael Thomas</t>
  </si>
  <si>
    <t>Aaron Hart</t>
  </si>
  <si>
    <t>2021-09-15</t>
  </si>
  <si>
    <t>Kevin Bell</t>
  </si>
  <si>
    <t>Brian Boyd</t>
  </si>
  <si>
    <t>2022-05-09</t>
  </si>
  <si>
    <t>Richard Landry</t>
  </si>
  <si>
    <t>Steven Krueger</t>
  </si>
  <si>
    <t>2017-06-22</t>
  </si>
  <si>
    <t>George Hurley</t>
  </si>
  <si>
    <t>Debra Williams</t>
  </si>
  <si>
    <t>2020-11-28</t>
  </si>
  <si>
    <t>Mark Lopez</t>
  </si>
  <si>
    <t>Karen Mitchell</t>
  </si>
  <si>
    <t>2015-08-30</t>
  </si>
  <si>
    <t>Robert Williams</t>
  </si>
  <si>
    <t>Joseph Sanders</t>
  </si>
  <si>
    <t>2018-10-27</t>
  </si>
  <si>
    <t>Mary Schmidt</t>
  </si>
  <si>
    <t>Shelly George</t>
  </si>
  <si>
    <t>2018-08-26</t>
  </si>
  <si>
    <t>Mary Martinez</t>
  </si>
  <si>
    <t>Nicole Houston</t>
  </si>
  <si>
    <t>2023-07-24</t>
  </si>
  <si>
    <t>Paul Hall</t>
  </si>
  <si>
    <t>Kristin Shaffer</t>
  </si>
  <si>
    <t>2018-07-09</t>
  </si>
  <si>
    <t>Samantha Foster</t>
  </si>
  <si>
    <t>Joel Aguilar</t>
  </si>
  <si>
    <t>2016-12-21</t>
  </si>
  <si>
    <t>Timothy Aguilar</t>
  </si>
  <si>
    <t>Michael Wade</t>
  </si>
  <si>
    <t>2019-06-27</t>
  </si>
  <si>
    <t>Charles Andrews</t>
  </si>
  <si>
    <t>Jessica Walsh</t>
  </si>
  <si>
    <t>2021-08-27</t>
  </si>
  <si>
    <t>Veronica Nelson</t>
  </si>
  <si>
    <t>Kelly Mack</t>
  </si>
  <si>
    <t>2017-05-28</t>
  </si>
  <si>
    <t>Chris Sanchez</t>
  </si>
  <si>
    <t>John Conley</t>
  </si>
  <si>
    <t>2022-01-30</t>
  </si>
  <si>
    <t>Cassie Galvan</t>
  </si>
  <si>
    <t>Aaron Baker</t>
  </si>
  <si>
    <t>2017-04-20</t>
  </si>
  <si>
    <t>Jessica Jones</t>
  </si>
  <si>
    <t>Christopher Bass</t>
  </si>
  <si>
    <t>2019-07-22</t>
  </si>
  <si>
    <t>Emily Walker</t>
  </si>
  <si>
    <t>Sean Tucker PhD</t>
  </si>
  <si>
    <t>2018-11-29</t>
  </si>
  <si>
    <t>Vickie Lewis</t>
  </si>
  <si>
    <t>Jacob Scott</t>
  </si>
  <si>
    <t>2022-11-14</t>
  </si>
  <si>
    <t>Alexis Clark</t>
  </si>
  <si>
    <t>Joel Park</t>
  </si>
  <si>
    <t>2016-02-23</t>
  </si>
  <si>
    <t>Robert Davis</t>
  </si>
  <si>
    <t>Russell Marshall</t>
  </si>
  <si>
    <t>2018-05-18</t>
  </si>
  <si>
    <t>Daniel Brown MD</t>
  </si>
  <si>
    <t>James Holden</t>
  </si>
  <si>
    <t>2024-03-09</t>
  </si>
  <si>
    <t>Anna Payne</t>
  </si>
  <si>
    <t>Thomas Murphy</t>
  </si>
  <si>
    <t>2024-03-27</t>
  </si>
  <si>
    <t>Rhonda Pena</t>
  </si>
  <si>
    <t>Mark Abbott</t>
  </si>
  <si>
    <t>2019-12-23</t>
  </si>
  <si>
    <t>Nicole Gonzalez</t>
  </si>
  <si>
    <t>Robin Lynch</t>
  </si>
  <si>
    <t>2016-08-25</t>
  </si>
  <si>
    <t>Row Labels</t>
  </si>
  <si>
    <t>Grand Total</t>
  </si>
  <si>
    <t>Count of Full Name</t>
  </si>
  <si>
    <t>Number of employees to employment status</t>
  </si>
  <si>
    <t>Sum of Salary</t>
  </si>
  <si>
    <t>Count of Gender</t>
  </si>
  <si>
    <t>Column Labels</t>
  </si>
  <si>
    <t>Count of Employee ID</t>
  </si>
  <si>
    <t>Sum of Leave Taken</t>
  </si>
  <si>
    <t>Average of Performance Rating</t>
  </si>
  <si>
    <t xml:space="preserve"> </t>
  </si>
  <si>
    <t>v</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</si>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</sst>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5">
    <font>
      <sz val="11"/>
      <color theme="1"/>
      <name val="Aptos Narrow"/>
      <family val="2"/>
      <scheme val="minor"/>
    </font>
    <font>
      <sz val="11"/>
      <color theme="1"/>
      <name val="Kulim Park"/>
    </font>
    <font>
      <sz val="11"/>
      <color theme="1"/>
      <name val="Aptos Narrow"/>
      <family val="2"/>
      <scheme val="minor"/>
    </font>
    <font>
      <b/>
      <sz val="11"/>
      <color theme="1"/>
      <name val="Aptos Narrow"/>
      <family val="2"/>
      <scheme val="minor"/>
    </font>
    <font>
      <b/>
      <sz val="11"/>
      <name val="Kulim Park"/>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2">
    <border>
      <left/>
      <right/>
      <top/>
      <bottom/>
      <diagonal/>
    </border>
    <border>
      <left/>
      <right/>
      <top style="thin">
        <color theme="1" tint="0.499984740745262"/>
      </top>
      <bottom style="thin">
        <color theme="1" tint="0.499984740745262"/>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6">
    <xf numFmtId="0" fontId="0" fillId="0" borderId="0" xfId="0"/>
    <xf numFmtId="0" fontId="1" fillId="0" borderId="0" xfId="0" applyFon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1" fillId="2" borderId="1" xfId="0" applyFont="1" applyFill="1" applyBorder="1" applyAlignment="1">
      <alignment horizontal="center" vertical="center"/>
    </xf>
    <xf numFmtId="0" fontId="4" fillId="2" borderId="0" xfId="0" applyFont="1" applyFill="1" applyAlignment="1">
      <alignment horizontal="center" vertical="center"/>
    </xf>
    <xf numFmtId="0" fontId="0" fillId="3" borderId="0" xfId="0" applyFill="1"/>
    <xf numFmtId="164" fontId="0" fillId="0" borderId="0" xfId="0" applyNumberFormat="1"/>
    <xf numFmtId="9" fontId="0" fillId="0" borderId="0" xfId="2" applyFont="1"/>
    <xf numFmtId="10" fontId="3" fillId="0" borderId="0" xfId="0" applyNumberFormat="1" applyFont="1"/>
    <xf numFmtId="9" fontId="0" fillId="0" borderId="0" xfId="0" applyNumberFormat="1"/>
    <xf numFmtId="164" fontId="0" fillId="0" borderId="0" xfId="1" applyNumberFormat="1" applyFont="1"/>
    <xf numFmtId="2" fontId="0" fillId="0" borderId="0" xfId="0" applyNumberFormat="1"/>
    <xf numFmtId="0" fontId="3" fillId="3" borderId="0" xfId="0" applyFont="1" applyFill="1"/>
    <xf numFmtId="0" fontId="0" fillId="3" borderId="0" xfId="0" applyFill="1" applyAlignment="1">
      <alignment horizontal="left"/>
    </xf>
  </cellXfs>
  <cellStyles count="3">
    <cellStyle name="Comma" xfId="1" builtinId="3"/>
    <cellStyle name="Normal" xfId="0" builtinId="0"/>
    <cellStyle name="Percent" xfId="2" builtinId="5"/>
  </cellStyles>
  <dxfs count="96">
    <dxf>
      <numFmt numFmtId="164" formatCode="_(* #,##0_);_(* \(#,##0\);_(* &quot;-&quot;??_);_(@_)"/>
    </dxf>
    <dxf>
      <numFmt numFmtId="164" formatCode="_(* #,##0_);_(* \(#,##0\);_(* &quot;-&quot;??_);_(@_)"/>
    </dxf>
    <dxf>
      <numFmt numFmtId="164" formatCode="_(* #,##0_);_(* \(#,##0\);_(* &quot;-&quot;??_);_(@_)"/>
    </dxf>
    <dxf>
      <numFmt numFmtId="2" formatCode="0.00"/>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2"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2" formatCode="0.00"/>
    </dxf>
    <dxf>
      <numFmt numFmtId="2" formatCode="0.00"/>
    </dxf>
    <dxf>
      <numFmt numFmtId="164" formatCode="_(* #,##0_);_(* \(#,##0\);_(* &quot;-&quot;??_);_(@_)"/>
    </dxf>
    <dxf>
      <numFmt numFmtId="164" formatCode="_(* #,##0_);_(* \(#,##0\);_(* &quot;-&quot;??_);_(@_)"/>
    </dxf>
    <dxf>
      <numFmt numFmtId="164" formatCode="_(* #,##0_);_(* \(#,##0\);_(* &quot;-&quot;??_);_(@_)"/>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outline="0">
        <left/>
        <right/>
        <top style="thin">
          <color theme="1" tint="0.499984740745262"/>
        </top>
        <bottom style="thin">
          <color theme="1" tint="0.499984740745262"/>
        </bottom>
      </border>
    </dxf>
    <dxf>
      <font>
        <strike val="0"/>
        <outline val="0"/>
        <shadow val="0"/>
        <u val="none"/>
        <vertAlign val="baseline"/>
        <sz val="11"/>
        <color theme="1"/>
        <name val="Kulim Park"/>
        <scheme val="none"/>
      </font>
      <fill>
        <patternFill patternType="solid">
          <fgColor indexed="64"/>
          <bgColor theme="0"/>
        </patternFill>
      </fill>
      <alignment horizontal="center" vertical="center" textRotation="0" wrapText="0" indent="0" justifyLastLine="0" shrinkToFit="0" readingOrder="0"/>
    </dxf>
    <dxf>
      <font>
        <b/>
        <strike val="0"/>
        <outline val="0"/>
        <shadow val="0"/>
        <u val="none"/>
        <vertAlign val="baseline"/>
        <sz val="11"/>
        <color auto="1"/>
        <name val="Kulim Park"/>
        <scheme val="none"/>
      </font>
      <fill>
        <patternFill patternType="solid">
          <fgColor indexed="64"/>
          <bgColor theme="0"/>
        </patternFill>
      </fill>
      <alignment horizontal="center" vertical="center" textRotation="0" wrapText="0" indent="0" justifyLastLine="0" shrinkToFit="0" readingOrder="0"/>
    </dxf>
    <dxf>
      <font>
        <color theme="0"/>
      </font>
      <fill>
        <patternFill>
          <fgColor rgb="FF62466B"/>
          <bgColor rgb="FF62466B"/>
        </patternFill>
      </fill>
      <border>
        <top/>
        <bottom style="thin">
          <color theme="4"/>
        </bottom>
        <vertical/>
        <horizontal/>
      </border>
    </dxf>
    <dxf>
      <font>
        <color theme="1"/>
      </font>
      <fill>
        <patternFill>
          <fgColor rgb="FF62466B"/>
          <bgColor rgb="FF62466B"/>
        </patternFill>
      </fill>
      <border>
        <left/>
        <right/>
        <top/>
        <bottom/>
        <vertical/>
        <horizontal/>
      </border>
    </dxf>
  </dxfs>
  <tableStyles count="1" defaultTableStyle="TableStyleMedium2" defaultPivotStyle="PivotStyleLight16">
    <tableStyle name="SlicerStyleLight1 2" pivot="0" table="0" count="10" xr9:uid="{2D1217FA-A443-4014-BFCE-BDBD3D183704}">
      <tableStyleElement type="wholeTable" dxfId="95"/>
      <tableStyleElement type="headerRow" dxfId="94"/>
    </tableStyle>
  </tableStyles>
  <colors>
    <mruColors>
      <color rgb="FF62466B"/>
      <color rgb="FF7030A0"/>
      <color rgb="FF8C93A8"/>
      <color rgb="FFB5C2B7"/>
      <color rgb="FF2D2327"/>
      <color rgb="FF111827"/>
    </mruColors>
  </colors>
  <extLst>
    <ext xmlns:x14="http://schemas.microsoft.com/office/spreadsheetml/2009/9/main" uri="{46F421CA-312F-682f-3DD2-61675219B42D}">
      <x14:dxfs count="8">
        <dxf>
          <font>
            <color rgb="FF000000"/>
          </font>
          <fill>
            <patternFill patternType="solid">
              <fgColor rgb="FF8C93A8"/>
              <bgColor auto="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rgb="FF62466B"/>
              <bgColor rgb="FF62466B"/>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7030A0"/>
              <bgColor rgb="FF62466B"/>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rgb="FF62466B"/>
              <bgColor rgb="FF62466B"/>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62466B"/>
              <bgColor rgb="FF62466B"/>
            </patternFill>
          </fill>
          <border>
            <left style="thin">
              <color rgb="FFE0E0E0"/>
            </left>
            <right style="thin">
              <color rgb="FFE0E0E0"/>
            </right>
            <top style="thin">
              <color rgb="FFE0E0E0"/>
            </top>
            <bottom style="thin">
              <color rgb="FFE0E0E0"/>
            </bottom>
            <vertical/>
            <horizontal/>
          </border>
        </dxf>
        <dxf>
          <font>
            <color rgb="FF000000"/>
          </font>
          <fill>
            <patternFill patternType="darkGray">
              <fgColor rgb="FF8C93A8"/>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62466B"/>
              </a:solidFill>
              <a:ln w="19050">
                <a:solidFill>
                  <a:schemeClr val="lt1"/>
                </a:solidFill>
              </a:ln>
              <a:effectLst/>
            </c:spPr>
            <c:extLst>
              <c:ext xmlns:c16="http://schemas.microsoft.com/office/drawing/2014/chart" uri="{C3380CC4-5D6E-409C-BE32-E72D297353CC}">
                <c16:uniqueId val="{00000001-F32F-4684-B8FA-3D4389818213}"/>
              </c:ext>
            </c:extLst>
          </c:dPt>
          <c:dPt>
            <c:idx val="1"/>
            <c:bubble3D val="0"/>
            <c:spPr>
              <a:solidFill>
                <a:srgbClr val="8C93A8"/>
              </a:solidFill>
              <a:ln w="19050">
                <a:solidFill>
                  <a:schemeClr val="lt1"/>
                </a:solidFill>
              </a:ln>
              <a:effectLst/>
            </c:spPr>
            <c:extLst>
              <c:ext xmlns:c16="http://schemas.microsoft.com/office/drawing/2014/chart" uri="{C3380CC4-5D6E-409C-BE32-E72D297353CC}">
                <c16:uniqueId val="{00000003-F32F-4684-B8FA-3D4389818213}"/>
              </c:ext>
            </c:extLst>
          </c:dPt>
          <c:dPt>
            <c:idx val="2"/>
            <c:bubble3D val="0"/>
            <c:spPr>
              <a:solidFill>
                <a:srgbClr val="B5C2B7"/>
              </a:solidFill>
              <a:ln w="19050">
                <a:solidFill>
                  <a:schemeClr val="lt1"/>
                </a:solidFill>
              </a:ln>
              <a:effectLst/>
            </c:spPr>
            <c:extLst>
              <c:ext xmlns:c16="http://schemas.microsoft.com/office/drawing/2014/chart" uri="{C3380CC4-5D6E-409C-BE32-E72D297353CC}">
                <c16:uniqueId val="{00000005-F32F-4684-B8FA-3D4389818213}"/>
              </c:ext>
            </c:extLst>
          </c:dPt>
          <c:dLbls>
            <c:delete val="1"/>
          </c:dLbls>
          <c:cat>
            <c:strRef>
              <c:f>'Pivot table'!$A$14:$A$16</c:f>
              <c:strCache>
                <c:ptCount val="3"/>
                <c:pt idx="0">
                  <c:v>Contract</c:v>
                </c:pt>
                <c:pt idx="1">
                  <c:v>Full-Time</c:v>
                </c:pt>
                <c:pt idx="2">
                  <c:v>Part-Time</c:v>
                </c:pt>
              </c:strCache>
            </c:strRef>
          </c:cat>
          <c:val>
            <c:numRef>
              <c:f>'Pivot table'!$B$14:$B$16</c:f>
              <c:numCache>
                <c:formatCode>General</c:formatCode>
                <c:ptCount val="3"/>
                <c:pt idx="0">
                  <c:v>17</c:v>
                </c:pt>
                <c:pt idx="1">
                  <c:v>20</c:v>
                </c:pt>
                <c:pt idx="2">
                  <c:v>13</c:v>
                </c:pt>
              </c:numCache>
            </c:numRef>
          </c:val>
          <c:extLst>
            <c:ext xmlns:c16="http://schemas.microsoft.com/office/drawing/2014/chart" uri="{C3380CC4-5D6E-409C-BE32-E72D297353CC}">
              <c16:uniqueId val="{00000006-F32F-4684-B8FA-3D4389818213}"/>
            </c:ext>
          </c:extLst>
        </c:ser>
        <c:dLbls>
          <c:showLegendKey val="0"/>
          <c:showVal val="1"/>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analysis.xlsx]Pivot table!PivotTable3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2466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C93A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table'!$I$8:$I$9</c:f>
              <c:strCache>
                <c:ptCount val="1"/>
                <c:pt idx="0">
                  <c:v>Female</c:v>
                </c:pt>
              </c:strCache>
            </c:strRef>
          </c:tx>
          <c:spPr>
            <a:solidFill>
              <a:srgbClr val="62466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table'!$H$10:$H$15</c:f>
              <c:strCache>
                <c:ptCount val="5"/>
                <c:pt idx="0">
                  <c:v>18-25</c:v>
                </c:pt>
                <c:pt idx="1">
                  <c:v>26-35</c:v>
                </c:pt>
                <c:pt idx="2">
                  <c:v>36-45</c:v>
                </c:pt>
                <c:pt idx="3">
                  <c:v>46-55</c:v>
                </c:pt>
                <c:pt idx="4">
                  <c:v>56 &lt;</c:v>
                </c:pt>
              </c:strCache>
            </c:strRef>
          </c:cat>
          <c:val>
            <c:numRef>
              <c:f>'Pivot table'!$I$10:$I$15</c:f>
              <c:numCache>
                <c:formatCode>_(* #,##0_);_(* \(#,##0\);_(* "-"??_);_(@_)</c:formatCode>
                <c:ptCount val="5"/>
                <c:pt idx="0">
                  <c:v>6</c:v>
                </c:pt>
                <c:pt idx="1">
                  <c:v>7</c:v>
                </c:pt>
                <c:pt idx="2">
                  <c:v>5</c:v>
                </c:pt>
                <c:pt idx="3">
                  <c:v>4</c:v>
                </c:pt>
                <c:pt idx="4">
                  <c:v>4</c:v>
                </c:pt>
              </c:numCache>
            </c:numRef>
          </c:val>
          <c:extLst>
            <c:ext xmlns:c16="http://schemas.microsoft.com/office/drawing/2014/chart" uri="{C3380CC4-5D6E-409C-BE32-E72D297353CC}">
              <c16:uniqueId val="{00000000-3F72-43FB-990C-A193A6146A22}"/>
            </c:ext>
          </c:extLst>
        </c:ser>
        <c:ser>
          <c:idx val="1"/>
          <c:order val="1"/>
          <c:tx>
            <c:strRef>
              <c:f>'Pivot table'!$J$8:$J$9</c:f>
              <c:strCache>
                <c:ptCount val="1"/>
                <c:pt idx="0">
                  <c:v>Male</c:v>
                </c:pt>
              </c:strCache>
            </c:strRef>
          </c:tx>
          <c:spPr>
            <a:solidFill>
              <a:srgbClr val="8C93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table'!$H$10:$H$15</c:f>
              <c:strCache>
                <c:ptCount val="5"/>
                <c:pt idx="0">
                  <c:v>18-25</c:v>
                </c:pt>
                <c:pt idx="1">
                  <c:v>26-35</c:v>
                </c:pt>
                <c:pt idx="2">
                  <c:v>36-45</c:v>
                </c:pt>
                <c:pt idx="3">
                  <c:v>46-55</c:v>
                </c:pt>
                <c:pt idx="4">
                  <c:v>56 &lt;</c:v>
                </c:pt>
              </c:strCache>
            </c:strRef>
          </c:cat>
          <c:val>
            <c:numRef>
              <c:f>'Pivot table'!$J$10:$J$15</c:f>
              <c:numCache>
                <c:formatCode>_(* #,##0_);_(* \(#,##0\);_(* "-"??_);_(@_)</c:formatCode>
                <c:ptCount val="5"/>
                <c:pt idx="0">
                  <c:v>3</c:v>
                </c:pt>
                <c:pt idx="1">
                  <c:v>6</c:v>
                </c:pt>
                <c:pt idx="2">
                  <c:v>7</c:v>
                </c:pt>
                <c:pt idx="3">
                  <c:v>3</c:v>
                </c:pt>
                <c:pt idx="4">
                  <c:v>5</c:v>
                </c:pt>
              </c:numCache>
            </c:numRef>
          </c:val>
          <c:extLst>
            <c:ext xmlns:c16="http://schemas.microsoft.com/office/drawing/2014/chart" uri="{C3380CC4-5D6E-409C-BE32-E72D297353CC}">
              <c16:uniqueId val="{00000001-F0EB-40E8-A14B-3F8A2F0B6718}"/>
            </c:ext>
          </c:extLst>
        </c:ser>
        <c:dLbls>
          <c:dLblPos val="outEnd"/>
          <c:showLegendKey val="0"/>
          <c:showVal val="1"/>
          <c:showCatName val="0"/>
          <c:showSerName val="0"/>
          <c:showPercent val="0"/>
          <c:showBubbleSize val="0"/>
        </c:dLbls>
        <c:gapWidth val="219"/>
        <c:overlap val="-27"/>
        <c:axId val="1248551999"/>
        <c:axId val="1248569759"/>
      </c:barChart>
      <c:catAx>
        <c:axId val="12485519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8569759"/>
        <c:crosses val="autoZero"/>
        <c:auto val="1"/>
        <c:lblAlgn val="ctr"/>
        <c:lblOffset val="100"/>
        <c:noMultiLvlLbl val="0"/>
      </c:catAx>
      <c:valAx>
        <c:axId val="1248569759"/>
        <c:scaling>
          <c:orientation val="minMax"/>
        </c:scaling>
        <c:delete val="1"/>
        <c:axPos val="l"/>
        <c:numFmt formatCode="_(* #,##0_);_(* \(#,##0\);_(* &quot;-&quot;??_);_(@_)" sourceLinked="1"/>
        <c:majorTickMark val="out"/>
        <c:minorTickMark val="none"/>
        <c:tickLblPos val="nextTo"/>
        <c:crossAx val="12485519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62466B"/>
            </a:solidFill>
            <a:ln>
              <a:noFill/>
            </a:ln>
            <a:effectLst/>
          </c:spPr>
          <c:invertIfNegative val="0"/>
          <c:dLbls>
            <c:delete val="1"/>
          </c:dLbls>
          <c:val>
            <c:numRef>
              <c:f>'Pivot table'!$P$15</c:f>
              <c:numCache>
                <c:formatCode>0%</c:formatCode>
                <c:ptCount val="1"/>
                <c:pt idx="0">
                  <c:v>0.46</c:v>
                </c:pt>
              </c:numCache>
            </c:numRef>
          </c:val>
          <c:extLst>
            <c:ext xmlns:c16="http://schemas.microsoft.com/office/drawing/2014/chart" uri="{C3380CC4-5D6E-409C-BE32-E72D297353CC}">
              <c16:uniqueId val="{00000000-7196-47AB-8D5D-9538240AF212}"/>
            </c:ext>
          </c:extLst>
        </c:ser>
        <c:ser>
          <c:idx val="1"/>
          <c:order val="1"/>
          <c:spPr>
            <a:solidFill>
              <a:srgbClr val="8C93A8"/>
            </a:solidFill>
            <a:ln>
              <a:noFill/>
            </a:ln>
            <a:effectLst/>
          </c:spPr>
          <c:invertIfNegative val="0"/>
          <c:dLbls>
            <c:delete val="1"/>
          </c:dLbls>
          <c:val>
            <c:numRef>
              <c:f>'Pivot table'!$Q$15</c:f>
              <c:numCache>
                <c:formatCode>0%</c:formatCode>
                <c:ptCount val="1"/>
                <c:pt idx="0">
                  <c:v>0.54</c:v>
                </c:pt>
              </c:numCache>
            </c:numRef>
          </c:val>
          <c:extLst>
            <c:ext xmlns:c16="http://schemas.microsoft.com/office/drawing/2014/chart" uri="{C3380CC4-5D6E-409C-BE32-E72D297353CC}">
              <c16:uniqueId val="{00000001-7196-47AB-8D5D-9538240AF212}"/>
            </c:ext>
          </c:extLst>
        </c:ser>
        <c:dLbls>
          <c:dLblPos val="ctr"/>
          <c:showLegendKey val="0"/>
          <c:showVal val="1"/>
          <c:showCatName val="0"/>
          <c:showSerName val="0"/>
          <c:showPercent val="0"/>
          <c:showBubbleSize val="0"/>
        </c:dLbls>
        <c:gapWidth val="150"/>
        <c:overlap val="100"/>
        <c:axId val="346315871"/>
        <c:axId val="346316351"/>
      </c:barChart>
      <c:catAx>
        <c:axId val="346315871"/>
        <c:scaling>
          <c:orientation val="minMax"/>
        </c:scaling>
        <c:delete val="1"/>
        <c:axPos val="l"/>
        <c:majorTickMark val="none"/>
        <c:minorTickMark val="none"/>
        <c:tickLblPos val="nextTo"/>
        <c:crossAx val="346316351"/>
        <c:crosses val="autoZero"/>
        <c:auto val="1"/>
        <c:lblAlgn val="ctr"/>
        <c:lblOffset val="100"/>
        <c:noMultiLvlLbl val="0"/>
      </c:catAx>
      <c:valAx>
        <c:axId val="346316351"/>
        <c:scaling>
          <c:orientation val="minMax"/>
        </c:scaling>
        <c:delete val="1"/>
        <c:axPos val="b"/>
        <c:numFmt formatCode="0%" sourceLinked="1"/>
        <c:majorTickMark val="none"/>
        <c:minorTickMark val="none"/>
        <c:tickLblPos val="nextTo"/>
        <c:crossAx val="34631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62466B"/>
            </a:solidFill>
            <a:ln>
              <a:noFill/>
            </a:ln>
            <a:effectLst/>
          </c:spPr>
          <c:invertIfNegative val="0"/>
          <c:val>
            <c:numRef>
              <c:f>'Pivot table'!$P$16</c:f>
              <c:numCache>
                <c:formatCode>0%</c:formatCode>
                <c:ptCount val="1"/>
                <c:pt idx="0">
                  <c:v>0.16</c:v>
                </c:pt>
              </c:numCache>
            </c:numRef>
          </c:val>
          <c:extLst>
            <c:ext xmlns:c16="http://schemas.microsoft.com/office/drawing/2014/chart" uri="{C3380CC4-5D6E-409C-BE32-E72D297353CC}">
              <c16:uniqueId val="{00000000-5D34-4B1C-8269-E96526A0870A}"/>
            </c:ext>
          </c:extLst>
        </c:ser>
        <c:ser>
          <c:idx val="1"/>
          <c:order val="1"/>
          <c:spPr>
            <a:solidFill>
              <a:srgbClr val="8C93A8"/>
            </a:solidFill>
            <a:ln>
              <a:noFill/>
            </a:ln>
            <a:effectLst/>
          </c:spPr>
          <c:invertIfNegative val="0"/>
          <c:val>
            <c:numRef>
              <c:f>'Pivot table'!$Q$16</c:f>
              <c:numCache>
                <c:formatCode>0%</c:formatCode>
                <c:ptCount val="1"/>
                <c:pt idx="0">
                  <c:v>0.84</c:v>
                </c:pt>
              </c:numCache>
            </c:numRef>
          </c:val>
          <c:extLst>
            <c:ext xmlns:c16="http://schemas.microsoft.com/office/drawing/2014/chart" uri="{C3380CC4-5D6E-409C-BE32-E72D297353CC}">
              <c16:uniqueId val="{00000001-5D34-4B1C-8269-E96526A0870A}"/>
            </c:ext>
          </c:extLst>
        </c:ser>
        <c:dLbls>
          <c:showLegendKey val="0"/>
          <c:showVal val="0"/>
          <c:showCatName val="0"/>
          <c:showSerName val="0"/>
          <c:showPercent val="0"/>
          <c:showBubbleSize val="0"/>
        </c:dLbls>
        <c:gapWidth val="150"/>
        <c:overlap val="100"/>
        <c:axId val="346303871"/>
        <c:axId val="346304351"/>
      </c:barChart>
      <c:catAx>
        <c:axId val="346303871"/>
        <c:scaling>
          <c:orientation val="minMax"/>
        </c:scaling>
        <c:delete val="1"/>
        <c:axPos val="l"/>
        <c:majorTickMark val="none"/>
        <c:minorTickMark val="none"/>
        <c:tickLblPos val="nextTo"/>
        <c:crossAx val="346304351"/>
        <c:crosses val="autoZero"/>
        <c:auto val="1"/>
        <c:lblAlgn val="ctr"/>
        <c:lblOffset val="100"/>
        <c:noMultiLvlLbl val="0"/>
      </c:catAx>
      <c:valAx>
        <c:axId val="346304351"/>
        <c:scaling>
          <c:orientation val="minMax"/>
        </c:scaling>
        <c:delete val="1"/>
        <c:axPos val="b"/>
        <c:numFmt formatCode="0%" sourceLinked="1"/>
        <c:majorTickMark val="none"/>
        <c:minorTickMark val="none"/>
        <c:tickLblPos val="nextTo"/>
        <c:crossAx val="34630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216782359484459E-2"/>
          <c:y val="0.14182844788307081"/>
          <c:w val="0.83209467600702636"/>
          <c:h val="0.68797741465724416"/>
        </c:manualLayout>
      </c:layout>
      <c:barChart>
        <c:barDir val="bar"/>
        <c:grouping val="percentStacked"/>
        <c:varyColors val="0"/>
        <c:ser>
          <c:idx val="0"/>
          <c:order val="0"/>
          <c:spPr>
            <a:solidFill>
              <a:srgbClr val="62466B"/>
            </a:solidFill>
            <a:ln>
              <a:noFill/>
            </a:ln>
            <a:effectLst/>
          </c:spPr>
          <c:invertIfNegative val="0"/>
          <c:val>
            <c:numRef>
              <c:f>'Pivot table'!$P$17</c:f>
              <c:numCache>
                <c:formatCode>0%</c:formatCode>
                <c:ptCount val="1"/>
                <c:pt idx="0">
                  <c:v>0.38</c:v>
                </c:pt>
              </c:numCache>
            </c:numRef>
          </c:val>
          <c:extLst>
            <c:ext xmlns:c16="http://schemas.microsoft.com/office/drawing/2014/chart" uri="{C3380CC4-5D6E-409C-BE32-E72D297353CC}">
              <c16:uniqueId val="{00000000-AF6C-44B4-83A5-BBEA115750A8}"/>
            </c:ext>
          </c:extLst>
        </c:ser>
        <c:ser>
          <c:idx val="1"/>
          <c:order val="1"/>
          <c:spPr>
            <a:solidFill>
              <a:srgbClr val="8C93A8"/>
            </a:solidFill>
            <a:ln>
              <a:noFill/>
            </a:ln>
            <a:effectLst/>
          </c:spPr>
          <c:invertIfNegative val="0"/>
          <c:val>
            <c:numRef>
              <c:f>'Pivot table'!$Q$17</c:f>
              <c:numCache>
                <c:formatCode>0%</c:formatCode>
                <c:ptCount val="1"/>
                <c:pt idx="0">
                  <c:v>0.62</c:v>
                </c:pt>
              </c:numCache>
            </c:numRef>
          </c:val>
          <c:extLst>
            <c:ext xmlns:c16="http://schemas.microsoft.com/office/drawing/2014/chart" uri="{C3380CC4-5D6E-409C-BE32-E72D297353CC}">
              <c16:uniqueId val="{00000001-AF6C-44B4-83A5-BBEA115750A8}"/>
            </c:ext>
          </c:extLst>
        </c:ser>
        <c:dLbls>
          <c:showLegendKey val="0"/>
          <c:showVal val="0"/>
          <c:showCatName val="0"/>
          <c:showSerName val="0"/>
          <c:showPercent val="0"/>
          <c:showBubbleSize val="0"/>
        </c:dLbls>
        <c:gapWidth val="150"/>
        <c:overlap val="100"/>
        <c:axId val="346328351"/>
        <c:axId val="196868479"/>
      </c:barChart>
      <c:catAx>
        <c:axId val="346328351"/>
        <c:scaling>
          <c:orientation val="minMax"/>
        </c:scaling>
        <c:delete val="1"/>
        <c:axPos val="l"/>
        <c:majorTickMark val="none"/>
        <c:minorTickMark val="none"/>
        <c:tickLblPos val="nextTo"/>
        <c:crossAx val="196868479"/>
        <c:crosses val="autoZero"/>
        <c:auto val="1"/>
        <c:lblAlgn val="ctr"/>
        <c:lblOffset val="100"/>
        <c:noMultiLvlLbl val="0"/>
      </c:catAx>
      <c:valAx>
        <c:axId val="196868479"/>
        <c:scaling>
          <c:orientation val="minMax"/>
        </c:scaling>
        <c:delete val="1"/>
        <c:axPos val="b"/>
        <c:numFmt formatCode="0%" sourceLinked="1"/>
        <c:majorTickMark val="none"/>
        <c:minorTickMark val="none"/>
        <c:tickLblPos val="nextTo"/>
        <c:crossAx val="34632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table'!$D$16</c:f>
              <c:strCache>
                <c:ptCount val="1"/>
                <c:pt idx="0">
                  <c:v>Analyst</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table'!$F$16</c:f>
              <c:numCache>
                <c:formatCode>_(* #,##0_);_(* \(#,##0\);_(* "-"??_);_(@_)</c:formatCode>
                <c:ptCount val="1"/>
                <c:pt idx="0">
                  <c:v>28</c:v>
                </c:pt>
              </c:numCache>
            </c:numRef>
          </c:val>
          <c:extLst>
            <c:ext xmlns:c16="http://schemas.microsoft.com/office/drawing/2014/chart" uri="{C3380CC4-5D6E-409C-BE32-E72D297353CC}">
              <c16:uniqueId val="{00000000-4340-47ED-BC37-4F30975D1790}"/>
            </c:ext>
          </c:extLst>
        </c:ser>
        <c:ser>
          <c:idx val="1"/>
          <c:order val="1"/>
          <c:tx>
            <c:strRef>
              <c:f>'Pivot table'!$D$17</c:f>
              <c:strCache>
                <c:ptCount val="1"/>
                <c:pt idx="0">
                  <c:v>Designer</c:v>
                </c:pt>
              </c:strCache>
            </c:strRef>
          </c:tx>
          <c:spPr>
            <a:solidFill>
              <a:srgbClr val="62466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table'!$F$17</c:f>
              <c:numCache>
                <c:formatCode>General</c:formatCode>
                <c:ptCount val="1"/>
                <c:pt idx="0">
                  <c:v>110</c:v>
                </c:pt>
              </c:numCache>
            </c:numRef>
          </c:val>
          <c:extLst>
            <c:ext xmlns:c16="http://schemas.microsoft.com/office/drawing/2014/chart" uri="{C3380CC4-5D6E-409C-BE32-E72D297353CC}">
              <c16:uniqueId val="{00000001-4340-47ED-BC37-4F30975D1790}"/>
            </c:ext>
          </c:extLst>
        </c:ser>
        <c:ser>
          <c:idx val="2"/>
          <c:order val="2"/>
          <c:tx>
            <c:strRef>
              <c:f>'Pivot table'!$D$18</c:f>
              <c:strCache>
                <c:ptCount val="1"/>
                <c:pt idx="0">
                  <c:v>Developer</c:v>
                </c:pt>
              </c:strCache>
            </c:strRef>
          </c:tx>
          <c:spPr>
            <a:solidFill>
              <a:srgbClr val="B5C2B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table'!$F$18</c:f>
              <c:numCache>
                <c:formatCode>General</c:formatCode>
                <c:ptCount val="1"/>
                <c:pt idx="0">
                  <c:v>104</c:v>
                </c:pt>
              </c:numCache>
            </c:numRef>
          </c:val>
          <c:extLst>
            <c:ext xmlns:c16="http://schemas.microsoft.com/office/drawing/2014/chart" uri="{C3380CC4-5D6E-409C-BE32-E72D297353CC}">
              <c16:uniqueId val="{00000002-4340-47ED-BC37-4F30975D1790}"/>
            </c:ext>
          </c:extLst>
        </c:ser>
        <c:ser>
          <c:idx val="3"/>
          <c:order val="3"/>
          <c:tx>
            <c:strRef>
              <c:f>'Pivot table'!$D$19</c:f>
              <c:strCache>
                <c:ptCount val="1"/>
                <c:pt idx="0">
                  <c:v>HR Specialist</c:v>
                </c:pt>
              </c:strCache>
            </c:strRef>
          </c:tx>
          <c:spPr>
            <a:solidFill>
              <a:srgbClr val="8C93A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table'!$F$19</c:f>
              <c:numCache>
                <c:formatCode>General</c:formatCode>
                <c:ptCount val="1"/>
                <c:pt idx="0">
                  <c:v>123</c:v>
                </c:pt>
              </c:numCache>
            </c:numRef>
          </c:val>
          <c:extLst>
            <c:ext xmlns:c16="http://schemas.microsoft.com/office/drawing/2014/chart" uri="{C3380CC4-5D6E-409C-BE32-E72D297353CC}">
              <c16:uniqueId val="{00000003-4340-47ED-BC37-4F30975D1790}"/>
            </c:ext>
          </c:extLst>
        </c:ser>
        <c:ser>
          <c:idx val="4"/>
          <c:order val="4"/>
          <c:tx>
            <c:strRef>
              <c:f>'Pivot table'!$D$20</c:f>
              <c:strCache>
                <c:ptCount val="1"/>
                <c:pt idx="0">
                  <c:v>Manager</c:v>
                </c:pt>
              </c:strCache>
            </c:strRef>
          </c:tx>
          <c:spPr>
            <a:solidFill>
              <a:srgbClr val="2D2327"/>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table'!$F$20</c:f>
              <c:numCache>
                <c:formatCode>General</c:formatCode>
                <c:ptCount val="1"/>
                <c:pt idx="0">
                  <c:v>122</c:v>
                </c:pt>
              </c:numCache>
            </c:numRef>
          </c:val>
          <c:extLst>
            <c:ext xmlns:c16="http://schemas.microsoft.com/office/drawing/2014/chart" uri="{C3380CC4-5D6E-409C-BE32-E72D297353CC}">
              <c16:uniqueId val="{00000004-4340-47ED-BC37-4F30975D1790}"/>
            </c:ext>
          </c:extLst>
        </c:ser>
        <c:dLbls>
          <c:dLblPos val="outEnd"/>
          <c:showLegendKey val="0"/>
          <c:showVal val="1"/>
          <c:showCatName val="0"/>
          <c:showSerName val="0"/>
          <c:showPercent val="0"/>
          <c:showBubbleSize val="0"/>
        </c:dLbls>
        <c:gapWidth val="219"/>
        <c:overlap val="-27"/>
        <c:axId val="964544671"/>
        <c:axId val="964539391"/>
      </c:barChart>
      <c:catAx>
        <c:axId val="964544671"/>
        <c:scaling>
          <c:orientation val="minMax"/>
        </c:scaling>
        <c:delete val="1"/>
        <c:axPos val="b"/>
        <c:numFmt formatCode="General" sourceLinked="1"/>
        <c:majorTickMark val="out"/>
        <c:minorTickMark val="none"/>
        <c:tickLblPos val="nextTo"/>
        <c:crossAx val="964539391"/>
        <c:crosses val="autoZero"/>
        <c:auto val="1"/>
        <c:lblAlgn val="ctr"/>
        <c:lblOffset val="100"/>
        <c:noMultiLvlLbl val="0"/>
      </c:catAx>
      <c:valAx>
        <c:axId val="964539391"/>
        <c:scaling>
          <c:orientation val="minMax"/>
        </c:scaling>
        <c:delete val="1"/>
        <c:axPos val="l"/>
        <c:numFmt formatCode="_(* #,##0_);_(* \(#,##0\);_(* &quot;-&quot;??_);_(@_)" sourceLinked="1"/>
        <c:majorTickMark val="out"/>
        <c:minorTickMark val="none"/>
        <c:tickLblPos val="nextTo"/>
        <c:crossAx val="9645446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analysis.xlsx]Pivot table!PivotTable10</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2466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table'!$Y$7</c:f>
              <c:strCache>
                <c:ptCount val="1"/>
                <c:pt idx="0">
                  <c:v>Total</c:v>
                </c:pt>
              </c:strCache>
            </c:strRef>
          </c:tx>
          <c:spPr>
            <a:solidFill>
              <a:srgbClr val="62466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table'!$X$8:$X$13</c:f>
              <c:strCache>
                <c:ptCount val="5"/>
                <c:pt idx="0">
                  <c:v>Central</c:v>
                </c:pt>
                <c:pt idx="1">
                  <c:v>East</c:v>
                </c:pt>
                <c:pt idx="2">
                  <c:v>North</c:v>
                </c:pt>
                <c:pt idx="3">
                  <c:v>South</c:v>
                </c:pt>
                <c:pt idx="4">
                  <c:v>West</c:v>
                </c:pt>
              </c:strCache>
            </c:strRef>
          </c:cat>
          <c:val>
            <c:numRef>
              <c:f>'Pivot table'!$Y$8:$Y$13</c:f>
              <c:numCache>
                <c:formatCode>_(* #,##0_);_(* \(#,##0\);_(* "-"??_);_(@_)</c:formatCode>
                <c:ptCount val="5"/>
                <c:pt idx="0">
                  <c:v>14</c:v>
                </c:pt>
                <c:pt idx="1">
                  <c:v>10</c:v>
                </c:pt>
                <c:pt idx="2">
                  <c:v>7</c:v>
                </c:pt>
                <c:pt idx="3">
                  <c:v>10</c:v>
                </c:pt>
                <c:pt idx="4">
                  <c:v>9</c:v>
                </c:pt>
              </c:numCache>
            </c:numRef>
          </c:val>
          <c:extLst>
            <c:ext xmlns:c16="http://schemas.microsoft.com/office/drawing/2014/chart" uri="{C3380CC4-5D6E-409C-BE32-E72D297353CC}">
              <c16:uniqueId val="{00000000-957F-46F9-8C01-CFE84BDB0363}"/>
            </c:ext>
          </c:extLst>
        </c:ser>
        <c:dLbls>
          <c:dLblPos val="outEnd"/>
          <c:showLegendKey val="0"/>
          <c:showVal val="1"/>
          <c:showCatName val="0"/>
          <c:showSerName val="0"/>
          <c:showPercent val="0"/>
          <c:showBubbleSize val="0"/>
        </c:dLbls>
        <c:gapWidth val="25"/>
        <c:axId val="964548031"/>
        <c:axId val="964557151"/>
      </c:barChart>
      <c:catAx>
        <c:axId val="964548031"/>
        <c:scaling>
          <c:orientation val="minMax"/>
        </c:scaling>
        <c:delete val="1"/>
        <c:axPos val="l"/>
        <c:numFmt formatCode="General" sourceLinked="1"/>
        <c:majorTickMark val="none"/>
        <c:minorTickMark val="none"/>
        <c:tickLblPos val="nextTo"/>
        <c:crossAx val="964557151"/>
        <c:crosses val="autoZero"/>
        <c:auto val="1"/>
        <c:lblAlgn val="ctr"/>
        <c:lblOffset val="100"/>
        <c:noMultiLvlLbl val="0"/>
      </c:catAx>
      <c:valAx>
        <c:axId val="964557151"/>
        <c:scaling>
          <c:orientation val="minMax"/>
        </c:scaling>
        <c:delete val="1"/>
        <c:axPos val="b"/>
        <c:numFmt formatCode="_(* #,##0_);_(* \(#,##0\);_(* &quot;-&quot;??_);_(@_)" sourceLinked="1"/>
        <c:majorTickMark val="none"/>
        <c:minorTickMark val="none"/>
        <c:tickLblPos val="nextTo"/>
        <c:crossAx val="964548031"/>
        <c:crosses val="autoZero"/>
        <c:crossBetween val="between"/>
      </c:valAx>
      <c:spPr>
        <a:noFill/>
        <a:ln w="25400">
          <a:noFill/>
        </a:ln>
        <a:effectLst>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65104712988751"/>
          <c:y val="0"/>
          <c:w val="0.62182063153325862"/>
          <c:h val="1"/>
        </c:manualLayout>
      </c:layout>
      <c:doughnutChart>
        <c:varyColors val="1"/>
        <c:ser>
          <c:idx val="0"/>
          <c:order val="0"/>
          <c:dPt>
            <c:idx val="0"/>
            <c:bubble3D val="0"/>
            <c:spPr>
              <a:solidFill>
                <a:srgbClr val="62466B"/>
              </a:solidFill>
              <a:ln w="19050">
                <a:solidFill>
                  <a:schemeClr val="lt1"/>
                </a:solidFill>
              </a:ln>
              <a:effectLst/>
            </c:spPr>
            <c:extLst>
              <c:ext xmlns:c16="http://schemas.microsoft.com/office/drawing/2014/chart" uri="{C3380CC4-5D6E-409C-BE32-E72D297353CC}">
                <c16:uniqueId val="{00000001-9339-4BB4-B8F0-C1F0C0211F1E}"/>
              </c:ext>
            </c:extLst>
          </c:dPt>
          <c:dPt>
            <c:idx val="1"/>
            <c:bubble3D val="0"/>
            <c:spPr>
              <a:solidFill>
                <a:srgbClr val="8C93A8"/>
              </a:solidFill>
              <a:ln w="19050">
                <a:solidFill>
                  <a:schemeClr val="lt1"/>
                </a:solidFill>
              </a:ln>
              <a:effectLst/>
            </c:spPr>
            <c:extLst>
              <c:ext xmlns:c16="http://schemas.microsoft.com/office/drawing/2014/chart" uri="{C3380CC4-5D6E-409C-BE32-E72D297353CC}">
                <c16:uniqueId val="{00000003-9339-4BB4-B8F0-C1F0C0211F1E}"/>
              </c:ext>
            </c:extLst>
          </c:dPt>
          <c:val>
            <c:numRef>
              <c:f>'Pivot table'!$J$23:$K$23</c:f>
              <c:numCache>
                <c:formatCode>0%</c:formatCode>
                <c:ptCount val="2"/>
                <c:pt idx="0">
                  <c:v>0.48</c:v>
                </c:pt>
                <c:pt idx="1">
                  <c:v>0.52</c:v>
                </c:pt>
              </c:numCache>
            </c:numRef>
          </c:val>
          <c:extLst>
            <c:ext xmlns:c16="http://schemas.microsoft.com/office/drawing/2014/chart" uri="{C3380CC4-5D6E-409C-BE32-E72D297353CC}">
              <c16:uniqueId val="{00000004-9339-4BB4-B8F0-C1F0C0211F1E}"/>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45050064251276"/>
          <c:y val="0"/>
          <c:w val="0.64919405610990844"/>
          <c:h val="1"/>
        </c:manualLayout>
      </c:layout>
      <c:doughnutChart>
        <c:varyColors val="1"/>
        <c:ser>
          <c:idx val="0"/>
          <c:order val="0"/>
          <c:dPt>
            <c:idx val="0"/>
            <c:bubble3D val="0"/>
            <c:spPr>
              <a:solidFill>
                <a:srgbClr val="62466B"/>
              </a:solidFill>
              <a:ln w="19050">
                <a:solidFill>
                  <a:schemeClr val="lt1"/>
                </a:solidFill>
              </a:ln>
              <a:effectLst/>
            </c:spPr>
            <c:extLst>
              <c:ext xmlns:c16="http://schemas.microsoft.com/office/drawing/2014/chart" uri="{C3380CC4-5D6E-409C-BE32-E72D297353CC}">
                <c16:uniqueId val="{00000001-193E-4ABF-8A7B-77A772D32591}"/>
              </c:ext>
            </c:extLst>
          </c:dPt>
          <c:dPt>
            <c:idx val="1"/>
            <c:bubble3D val="0"/>
            <c:spPr>
              <a:solidFill>
                <a:srgbClr val="8C93A8"/>
              </a:solidFill>
              <a:ln w="19050">
                <a:solidFill>
                  <a:schemeClr val="lt1"/>
                </a:solidFill>
              </a:ln>
              <a:effectLst/>
            </c:spPr>
            <c:extLst>
              <c:ext xmlns:c16="http://schemas.microsoft.com/office/drawing/2014/chart" uri="{C3380CC4-5D6E-409C-BE32-E72D297353CC}">
                <c16:uniqueId val="{00000003-193E-4ABF-8A7B-77A772D32591}"/>
              </c:ext>
            </c:extLst>
          </c:dPt>
          <c:val>
            <c:numRef>
              <c:f>'Pivot table'!$J$24:$K$24</c:f>
              <c:numCache>
                <c:formatCode>0%</c:formatCode>
                <c:ptCount val="2"/>
                <c:pt idx="0">
                  <c:v>0.52</c:v>
                </c:pt>
                <c:pt idx="1">
                  <c:v>0.48</c:v>
                </c:pt>
              </c:numCache>
            </c:numRef>
          </c:val>
          <c:extLst>
            <c:ext xmlns:c16="http://schemas.microsoft.com/office/drawing/2014/chart" uri="{C3380CC4-5D6E-409C-BE32-E72D297353CC}">
              <c16:uniqueId val="{00000004-193E-4ABF-8A7B-77A772D32591}"/>
            </c:ext>
          </c:extLst>
        </c:ser>
        <c:dLbls>
          <c:showLegendKey val="0"/>
          <c:showVal val="0"/>
          <c:showCatName val="0"/>
          <c:showSerName val="0"/>
          <c:showPercent val="0"/>
          <c:showBubbleSize val="0"/>
          <c:showLeaderLines val="1"/>
        </c:dLbls>
        <c:firstSliceAng val="0"/>
        <c:holeSize val="67"/>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3.png"/><Relationship Id="rId17" Type="http://schemas.openxmlformats.org/officeDocument/2006/relationships/image" Target="../media/image8.png"/><Relationship Id="rId2" Type="http://schemas.openxmlformats.org/officeDocument/2006/relationships/chart" Target="../charts/chart2.xml"/><Relationship Id="rId16" Type="http://schemas.openxmlformats.org/officeDocument/2006/relationships/image" Target="../media/image7.pn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2.png"/><Relationship Id="rId5" Type="http://schemas.openxmlformats.org/officeDocument/2006/relationships/chart" Target="../charts/chart5.xml"/><Relationship Id="rId15" Type="http://schemas.openxmlformats.org/officeDocument/2006/relationships/image" Target="../media/image6.png"/><Relationship Id="rId10" Type="http://schemas.openxmlformats.org/officeDocument/2006/relationships/chart" Target="../charts/chart9.xml"/><Relationship Id="rId4" Type="http://schemas.openxmlformats.org/officeDocument/2006/relationships/chart" Target="../charts/chart4.xml"/><Relationship Id="rId9" Type="http://schemas.openxmlformats.org/officeDocument/2006/relationships/chart" Target="../charts/chart8.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16</xdr:col>
      <xdr:colOff>318422</xdr:colOff>
      <xdr:row>20</xdr:row>
      <xdr:rowOff>64959</xdr:rowOff>
    </xdr:from>
    <xdr:to>
      <xdr:col>19</xdr:col>
      <xdr:colOff>36078</xdr:colOff>
      <xdr:row>27</xdr:row>
      <xdr:rowOff>114182</xdr:rowOff>
    </xdr:to>
    <xdr:sp macro="" textlink="">
      <xdr:nvSpPr>
        <xdr:cNvPr id="27" name="Rectangle: Rounded Corners 26">
          <a:extLst>
            <a:ext uri="{FF2B5EF4-FFF2-40B4-BE49-F238E27FC236}">
              <a16:creationId xmlns:a16="http://schemas.microsoft.com/office/drawing/2014/main" id="{3423F72B-C425-4E80-8B11-4E04C22C7843}"/>
            </a:ext>
          </a:extLst>
        </xdr:cNvPr>
        <xdr:cNvSpPr/>
      </xdr:nvSpPr>
      <xdr:spPr>
        <a:xfrm>
          <a:off x="10016604" y="3817232"/>
          <a:ext cx="1536065" cy="1362518"/>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444684</xdr:colOff>
      <xdr:row>6</xdr:row>
      <xdr:rowOff>61438</xdr:rowOff>
    </xdr:from>
    <xdr:to>
      <xdr:col>7</xdr:col>
      <xdr:colOff>410882</xdr:colOff>
      <xdr:row>22</xdr:row>
      <xdr:rowOff>153801</xdr:rowOff>
    </xdr:to>
    <xdr:sp macro="" textlink="">
      <xdr:nvSpPr>
        <xdr:cNvPr id="3" name="Rectangle: Rounded Corners 2">
          <a:extLst>
            <a:ext uri="{FF2B5EF4-FFF2-40B4-BE49-F238E27FC236}">
              <a16:creationId xmlns:a16="http://schemas.microsoft.com/office/drawing/2014/main" id="{BD57BB39-5EBB-400C-BFEF-83D2D38635D0}"/>
            </a:ext>
          </a:extLst>
        </xdr:cNvPr>
        <xdr:cNvSpPr/>
      </xdr:nvSpPr>
      <xdr:spPr>
        <a:xfrm>
          <a:off x="2285108" y="1223811"/>
          <a:ext cx="2420096" cy="3192024"/>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444684</xdr:colOff>
      <xdr:row>23</xdr:row>
      <xdr:rowOff>3606</xdr:rowOff>
    </xdr:from>
    <xdr:to>
      <xdr:col>7</xdr:col>
      <xdr:colOff>404090</xdr:colOff>
      <xdr:row>34</xdr:row>
      <xdr:rowOff>106176</xdr:rowOff>
    </xdr:to>
    <xdr:sp macro="" textlink="">
      <xdr:nvSpPr>
        <xdr:cNvPr id="4" name="Rectangle: Rounded Corners 3">
          <a:extLst>
            <a:ext uri="{FF2B5EF4-FFF2-40B4-BE49-F238E27FC236}">
              <a16:creationId xmlns:a16="http://schemas.microsoft.com/office/drawing/2014/main" id="{35CD2548-A123-4425-A928-D9C543D3CAFB}"/>
            </a:ext>
          </a:extLst>
        </xdr:cNvPr>
        <xdr:cNvSpPr/>
      </xdr:nvSpPr>
      <xdr:spPr>
        <a:xfrm>
          <a:off x="2293655" y="4299194"/>
          <a:ext cx="2424700" cy="2156982"/>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459719</xdr:colOff>
      <xdr:row>20</xdr:row>
      <xdr:rowOff>47430</xdr:rowOff>
    </xdr:from>
    <xdr:to>
      <xdr:col>12</xdr:col>
      <xdr:colOff>249005</xdr:colOff>
      <xdr:row>34</xdr:row>
      <xdr:rowOff>89167</xdr:rowOff>
    </xdr:to>
    <xdr:sp macro="" textlink="">
      <xdr:nvSpPr>
        <xdr:cNvPr id="5" name="Rectangle: Rounded Corners 4">
          <a:extLst>
            <a:ext uri="{FF2B5EF4-FFF2-40B4-BE49-F238E27FC236}">
              <a16:creationId xmlns:a16="http://schemas.microsoft.com/office/drawing/2014/main" id="{D0E151C8-CFE0-4CBA-8806-DA78D3AFE5D8}"/>
            </a:ext>
          </a:extLst>
        </xdr:cNvPr>
        <xdr:cNvSpPr/>
      </xdr:nvSpPr>
      <xdr:spPr>
        <a:xfrm>
          <a:off x="4702674" y="3799703"/>
          <a:ext cx="2819967" cy="2668328"/>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328822</xdr:colOff>
      <xdr:row>20</xdr:row>
      <xdr:rowOff>34535</xdr:rowOff>
    </xdr:from>
    <xdr:to>
      <xdr:col>16</xdr:col>
      <xdr:colOff>282557</xdr:colOff>
      <xdr:row>34</xdr:row>
      <xdr:rowOff>93687</xdr:rowOff>
    </xdr:to>
    <xdr:sp macro="" textlink="">
      <xdr:nvSpPr>
        <xdr:cNvPr id="6" name="Rectangle: Rounded Corners 5">
          <a:extLst>
            <a:ext uri="{FF2B5EF4-FFF2-40B4-BE49-F238E27FC236}">
              <a16:creationId xmlns:a16="http://schemas.microsoft.com/office/drawing/2014/main" id="{D0D43CC5-555E-42DC-A20B-DE85063ED353}"/>
            </a:ext>
          </a:extLst>
        </xdr:cNvPr>
        <xdr:cNvSpPr/>
      </xdr:nvSpPr>
      <xdr:spPr>
        <a:xfrm>
          <a:off x="7636527" y="3782076"/>
          <a:ext cx="2389637" cy="2682431"/>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293771</xdr:colOff>
      <xdr:row>6</xdr:row>
      <xdr:rowOff>77817</xdr:rowOff>
    </xdr:from>
    <xdr:to>
      <xdr:col>16</xdr:col>
      <xdr:colOff>308221</xdr:colOff>
      <xdr:row>20</xdr:row>
      <xdr:rowOff>4935</xdr:rowOff>
    </xdr:to>
    <xdr:sp macro="" textlink="">
      <xdr:nvSpPr>
        <xdr:cNvPr id="7" name="Rectangle: Rounded Corners 6">
          <a:extLst>
            <a:ext uri="{FF2B5EF4-FFF2-40B4-BE49-F238E27FC236}">
              <a16:creationId xmlns:a16="http://schemas.microsoft.com/office/drawing/2014/main" id="{E6EBC10F-8655-4941-8B6F-8E3F4DE2952B}"/>
            </a:ext>
          </a:extLst>
        </xdr:cNvPr>
        <xdr:cNvSpPr/>
      </xdr:nvSpPr>
      <xdr:spPr>
        <a:xfrm>
          <a:off x="7567407" y="1203499"/>
          <a:ext cx="2438996" cy="2553709"/>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459719</xdr:colOff>
      <xdr:row>6</xdr:row>
      <xdr:rowOff>88887</xdr:rowOff>
    </xdr:from>
    <xdr:to>
      <xdr:col>12</xdr:col>
      <xdr:colOff>182305</xdr:colOff>
      <xdr:row>13</xdr:row>
      <xdr:rowOff>99773</xdr:rowOff>
    </xdr:to>
    <xdr:sp macro="" textlink="">
      <xdr:nvSpPr>
        <xdr:cNvPr id="8" name="Rectangle: Rounded Corners 7">
          <a:extLst>
            <a:ext uri="{FF2B5EF4-FFF2-40B4-BE49-F238E27FC236}">
              <a16:creationId xmlns:a16="http://schemas.microsoft.com/office/drawing/2014/main" id="{80957BB6-60DC-45DE-806A-5858A4ABAAF8}"/>
            </a:ext>
          </a:extLst>
        </xdr:cNvPr>
        <xdr:cNvSpPr/>
      </xdr:nvSpPr>
      <xdr:spPr>
        <a:xfrm>
          <a:off x="4702674" y="1214569"/>
          <a:ext cx="2753267" cy="1324181"/>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459719</xdr:colOff>
      <xdr:row>14</xdr:row>
      <xdr:rowOff>22218</xdr:rowOff>
    </xdr:from>
    <xdr:to>
      <xdr:col>10</xdr:col>
      <xdr:colOff>81930</xdr:colOff>
      <xdr:row>19</xdr:row>
      <xdr:rowOff>171731</xdr:rowOff>
    </xdr:to>
    <xdr:sp macro="" textlink="">
      <xdr:nvSpPr>
        <xdr:cNvPr id="9" name="Rectangle: Rounded Corners 8">
          <a:extLst>
            <a:ext uri="{FF2B5EF4-FFF2-40B4-BE49-F238E27FC236}">
              <a16:creationId xmlns:a16="http://schemas.microsoft.com/office/drawing/2014/main" id="{3AE8AC8A-D7AE-4A43-84F9-7EDA2EDD03B1}"/>
            </a:ext>
          </a:extLst>
        </xdr:cNvPr>
        <xdr:cNvSpPr/>
      </xdr:nvSpPr>
      <xdr:spPr>
        <a:xfrm>
          <a:off x="4702674" y="2648809"/>
          <a:ext cx="1440620" cy="1087581"/>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151739</xdr:colOff>
      <xdr:row>14</xdr:row>
      <xdr:rowOff>22218</xdr:rowOff>
    </xdr:from>
    <xdr:to>
      <xdr:col>12</xdr:col>
      <xdr:colOff>221790</xdr:colOff>
      <xdr:row>19</xdr:row>
      <xdr:rowOff>171731</xdr:rowOff>
    </xdr:to>
    <xdr:sp macro="" textlink="">
      <xdr:nvSpPr>
        <xdr:cNvPr id="10" name="Rectangle: Rounded Corners 9">
          <a:extLst>
            <a:ext uri="{FF2B5EF4-FFF2-40B4-BE49-F238E27FC236}">
              <a16:creationId xmlns:a16="http://schemas.microsoft.com/office/drawing/2014/main" id="{E7DC7ED3-9E2B-4E53-A0CE-42972F6FEA1C}"/>
            </a:ext>
          </a:extLst>
        </xdr:cNvPr>
        <xdr:cNvSpPr/>
      </xdr:nvSpPr>
      <xdr:spPr>
        <a:xfrm>
          <a:off x="6213103" y="2648809"/>
          <a:ext cx="1282323" cy="1087581"/>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329694</xdr:colOff>
      <xdr:row>28</xdr:row>
      <xdr:rowOff>3539</xdr:rowOff>
    </xdr:from>
    <xdr:to>
      <xdr:col>19</xdr:col>
      <xdr:colOff>17472</xdr:colOff>
      <xdr:row>34</xdr:row>
      <xdr:rowOff>123185</xdr:rowOff>
    </xdr:to>
    <xdr:sp macro="" textlink="">
      <xdr:nvSpPr>
        <xdr:cNvPr id="12" name="Rectangle: Rounded Corners 11">
          <a:extLst>
            <a:ext uri="{FF2B5EF4-FFF2-40B4-BE49-F238E27FC236}">
              <a16:creationId xmlns:a16="http://schemas.microsoft.com/office/drawing/2014/main" id="{C962DBAD-2359-40E3-AA6C-177601B68FC9}"/>
            </a:ext>
          </a:extLst>
        </xdr:cNvPr>
        <xdr:cNvSpPr/>
      </xdr:nvSpPr>
      <xdr:spPr>
        <a:xfrm>
          <a:off x="10027876" y="5256721"/>
          <a:ext cx="1506187" cy="1245328"/>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106116</xdr:colOff>
      <xdr:row>20</xdr:row>
      <xdr:rowOff>66640</xdr:rowOff>
    </xdr:from>
    <xdr:to>
      <xdr:col>21</xdr:col>
      <xdr:colOff>420199</xdr:colOff>
      <xdr:row>27</xdr:row>
      <xdr:rowOff>114152</xdr:rowOff>
    </xdr:to>
    <xdr:sp macro="" textlink="">
      <xdr:nvSpPr>
        <xdr:cNvPr id="13" name="Rectangle: Rounded Corners 12">
          <a:extLst>
            <a:ext uri="{FF2B5EF4-FFF2-40B4-BE49-F238E27FC236}">
              <a16:creationId xmlns:a16="http://schemas.microsoft.com/office/drawing/2014/main" id="{C93ED5D2-0965-47FF-8A74-A24111610054}"/>
            </a:ext>
          </a:extLst>
        </xdr:cNvPr>
        <xdr:cNvSpPr/>
      </xdr:nvSpPr>
      <xdr:spPr>
        <a:xfrm>
          <a:off x="11622707" y="3818913"/>
          <a:ext cx="1526356" cy="1360807"/>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374233</xdr:colOff>
      <xdr:row>10</xdr:row>
      <xdr:rowOff>72159</xdr:rowOff>
    </xdr:from>
    <xdr:to>
      <xdr:col>21</xdr:col>
      <xdr:colOff>420199</xdr:colOff>
      <xdr:row>19</xdr:row>
      <xdr:rowOff>162852</xdr:rowOff>
    </xdr:to>
    <xdr:sp macro="" textlink="">
      <xdr:nvSpPr>
        <xdr:cNvPr id="14" name="Rectangle: Rounded Corners 13">
          <a:extLst>
            <a:ext uri="{FF2B5EF4-FFF2-40B4-BE49-F238E27FC236}">
              <a16:creationId xmlns:a16="http://schemas.microsoft.com/office/drawing/2014/main" id="{47290018-4D9A-4272-BB3B-C7B325C24B66}"/>
            </a:ext>
          </a:extLst>
        </xdr:cNvPr>
        <xdr:cNvSpPr/>
      </xdr:nvSpPr>
      <xdr:spPr>
        <a:xfrm>
          <a:off x="10072415" y="1948295"/>
          <a:ext cx="3076648" cy="1779216"/>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106116</xdr:colOff>
      <xdr:row>27</xdr:row>
      <xdr:rowOff>154524</xdr:rowOff>
    </xdr:from>
    <xdr:to>
      <xdr:col>21</xdr:col>
      <xdr:colOff>420199</xdr:colOff>
      <xdr:row>34</xdr:row>
      <xdr:rowOff>140194</xdr:rowOff>
    </xdr:to>
    <xdr:sp macro="" textlink="">
      <xdr:nvSpPr>
        <xdr:cNvPr id="15" name="Rectangle: Rounded Corners 14">
          <a:extLst>
            <a:ext uri="{FF2B5EF4-FFF2-40B4-BE49-F238E27FC236}">
              <a16:creationId xmlns:a16="http://schemas.microsoft.com/office/drawing/2014/main" id="{8EC1E65C-FDCF-4237-8BD2-A760AE977697}"/>
            </a:ext>
          </a:extLst>
        </xdr:cNvPr>
        <xdr:cNvSpPr/>
      </xdr:nvSpPr>
      <xdr:spPr>
        <a:xfrm>
          <a:off x="11622707" y="5220092"/>
          <a:ext cx="1526356" cy="1298966"/>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383758</xdr:colOff>
      <xdr:row>2</xdr:row>
      <xdr:rowOff>20615</xdr:rowOff>
    </xdr:from>
    <xdr:to>
      <xdr:col>21</xdr:col>
      <xdr:colOff>420199</xdr:colOff>
      <xdr:row>9</xdr:row>
      <xdr:rowOff>184217</xdr:rowOff>
    </xdr:to>
    <xdr:sp macro="" textlink="">
      <xdr:nvSpPr>
        <xdr:cNvPr id="16" name="Rectangle: Rounded Corners 15">
          <a:extLst>
            <a:ext uri="{FF2B5EF4-FFF2-40B4-BE49-F238E27FC236}">
              <a16:creationId xmlns:a16="http://schemas.microsoft.com/office/drawing/2014/main" id="{7934E1B5-B0AE-44BC-B61F-84B1FD748DDE}"/>
            </a:ext>
          </a:extLst>
        </xdr:cNvPr>
        <xdr:cNvSpPr/>
      </xdr:nvSpPr>
      <xdr:spPr>
        <a:xfrm>
          <a:off x="10081940" y="395842"/>
          <a:ext cx="3067123" cy="1476898"/>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148141</xdr:colOff>
      <xdr:row>23</xdr:row>
      <xdr:rowOff>24618</xdr:rowOff>
    </xdr:from>
    <xdr:to>
      <xdr:col>21</xdr:col>
      <xdr:colOff>372258</xdr:colOff>
      <xdr:row>26</xdr:row>
      <xdr:rowOff>66640</xdr:rowOff>
    </xdr:to>
    <xdr:sp macro="" textlink="'Pivot table'!B14">
      <xdr:nvSpPr>
        <xdr:cNvPr id="17" name="TextBox 16">
          <a:extLst>
            <a:ext uri="{FF2B5EF4-FFF2-40B4-BE49-F238E27FC236}">
              <a16:creationId xmlns:a16="http://schemas.microsoft.com/office/drawing/2014/main" id="{AE5D8AF2-D625-1C6C-DD88-8390FDB196C8}"/>
            </a:ext>
          </a:extLst>
        </xdr:cNvPr>
        <xdr:cNvSpPr txBox="1"/>
      </xdr:nvSpPr>
      <xdr:spPr>
        <a:xfrm>
          <a:off x="12270868" y="4339732"/>
          <a:ext cx="830254" cy="60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F50377-439E-43FB-9137-C2A71B1CB4BB}" type="TxLink">
            <a:rPr lang="en-US" sz="4000" b="0" i="0" u="none" strike="noStrike">
              <a:solidFill>
                <a:srgbClr val="000000"/>
              </a:solidFill>
              <a:latin typeface="Aptos Narrow"/>
            </a:rPr>
            <a:pPr/>
            <a:t>17</a:t>
          </a:fld>
          <a:endParaRPr lang="en-US" sz="4000"/>
        </a:p>
      </xdr:txBody>
    </xdr:sp>
    <xdr:clientData/>
  </xdr:twoCellAnchor>
  <xdr:twoCellAnchor>
    <xdr:from>
      <xdr:col>19</xdr:col>
      <xdr:colOff>134131</xdr:colOff>
      <xdr:row>20</xdr:row>
      <xdr:rowOff>114179</xdr:rowOff>
    </xdr:from>
    <xdr:to>
      <xdr:col>21</xdr:col>
      <xdr:colOff>460120</xdr:colOff>
      <xdr:row>24</xdr:row>
      <xdr:rowOff>184217</xdr:rowOff>
    </xdr:to>
    <xdr:sp macro="" textlink="">
      <xdr:nvSpPr>
        <xdr:cNvPr id="18" name="TextBox 17">
          <a:extLst>
            <a:ext uri="{FF2B5EF4-FFF2-40B4-BE49-F238E27FC236}">
              <a16:creationId xmlns:a16="http://schemas.microsoft.com/office/drawing/2014/main" id="{3CE5CF17-F712-B099-9B29-93062F31FBDF}"/>
            </a:ext>
          </a:extLst>
        </xdr:cNvPr>
        <xdr:cNvSpPr txBox="1"/>
      </xdr:nvSpPr>
      <xdr:spPr>
        <a:xfrm>
          <a:off x="11650722" y="3866452"/>
          <a:ext cx="1538262" cy="820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2466B"/>
              </a:solidFill>
            </a:rPr>
            <a:t>Employess with Contract</a:t>
          </a:r>
        </a:p>
      </xdr:txBody>
    </xdr:sp>
    <xdr:clientData/>
  </xdr:twoCellAnchor>
  <xdr:twoCellAnchor>
    <xdr:from>
      <xdr:col>20</xdr:col>
      <xdr:colOff>230504</xdr:colOff>
      <xdr:row>30</xdr:row>
      <xdr:rowOff>36945</xdr:rowOff>
    </xdr:from>
    <xdr:to>
      <xdr:col>21</xdr:col>
      <xdr:colOff>444434</xdr:colOff>
      <xdr:row>33</xdr:row>
      <xdr:rowOff>78967</xdr:rowOff>
    </xdr:to>
    <xdr:sp macro="" textlink="'Pivot table'!B16">
      <xdr:nvSpPr>
        <xdr:cNvPr id="19" name="TextBox 18">
          <a:extLst>
            <a:ext uri="{FF2B5EF4-FFF2-40B4-BE49-F238E27FC236}">
              <a16:creationId xmlns:a16="http://schemas.microsoft.com/office/drawing/2014/main" id="{40B9EC94-A619-4F0D-921D-AAFDDABF8506}"/>
            </a:ext>
          </a:extLst>
        </xdr:cNvPr>
        <xdr:cNvSpPr txBox="1"/>
      </xdr:nvSpPr>
      <xdr:spPr>
        <a:xfrm>
          <a:off x="12353231" y="5665354"/>
          <a:ext cx="820067" cy="60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DBCD1A7-985E-4F6E-9669-A9F6C71763C8}" type="TxLink">
            <a:rPr lang="en-US" sz="4000" b="0" i="0" u="none" strike="noStrike">
              <a:solidFill>
                <a:srgbClr val="000000"/>
              </a:solidFill>
              <a:latin typeface="Aptos Narrow"/>
              <a:ea typeface="+mn-ea"/>
              <a:cs typeface="+mn-cs"/>
            </a:rPr>
            <a:pPr marL="0" indent="0"/>
            <a:t>13</a:t>
          </a:fld>
          <a:endParaRPr lang="en-US" sz="4000" b="0" i="0" u="none" strike="noStrike">
            <a:solidFill>
              <a:srgbClr val="000000"/>
            </a:solidFill>
            <a:latin typeface="Aptos Narrow"/>
            <a:ea typeface="+mn-ea"/>
            <a:cs typeface="+mn-cs"/>
          </a:endParaRPr>
        </a:p>
      </xdr:txBody>
    </xdr:sp>
    <xdr:clientData/>
  </xdr:twoCellAnchor>
  <xdr:twoCellAnchor>
    <xdr:from>
      <xdr:col>17</xdr:col>
      <xdr:colOff>512789</xdr:colOff>
      <xdr:row>30</xdr:row>
      <xdr:rowOff>35264</xdr:rowOff>
    </xdr:from>
    <xdr:to>
      <xdr:col>19</xdr:col>
      <xdr:colOff>130770</xdr:colOff>
      <xdr:row>33</xdr:row>
      <xdr:rowOff>77286</xdr:rowOff>
    </xdr:to>
    <xdr:sp macro="" textlink="'Pivot table'!B15">
      <xdr:nvSpPr>
        <xdr:cNvPr id="20" name="TextBox 19">
          <a:extLst>
            <a:ext uri="{FF2B5EF4-FFF2-40B4-BE49-F238E27FC236}">
              <a16:creationId xmlns:a16="http://schemas.microsoft.com/office/drawing/2014/main" id="{407A7DFC-91C1-47A9-B253-36B0FFF6DABF}"/>
            </a:ext>
          </a:extLst>
        </xdr:cNvPr>
        <xdr:cNvSpPr txBox="1"/>
      </xdr:nvSpPr>
      <xdr:spPr>
        <a:xfrm>
          <a:off x="10817107" y="5663673"/>
          <a:ext cx="830254" cy="60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5A1333A-F3E0-433A-8306-4B22220C0295}" type="TxLink">
            <a:rPr lang="en-US" sz="4000" b="0" i="0" u="none" strike="noStrike">
              <a:solidFill>
                <a:srgbClr val="000000"/>
              </a:solidFill>
              <a:latin typeface="Aptos Narrow"/>
              <a:ea typeface="+mn-ea"/>
              <a:cs typeface="+mn-cs"/>
            </a:rPr>
            <a:pPr marL="0" indent="0"/>
            <a:t>20</a:t>
          </a:fld>
          <a:endParaRPr lang="en-US" sz="4000" b="0" i="0" u="none" strike="noStrike">
            <a:solidFill>
              <a:srgbClr val="000000"/>
            </a:solidFill>
            <a:latin typeface="Aptos Narrow"/>
            <a:ea typeface="+mn-ea"/>
            <a:cs typeface="+mn-cs"/>
          </a:endParaRPr>
        </a:p>
      </xdr:txBody>
    </xdr:sp>
    <xdr:clientData/>
  </xdr:twoCellAnchor>
  <xdr:twoCellAnchor>
    <xdr:from>
      <xdr:col>16</xdr:col>
      <xdr:colOff>314547</xdr:colOff>
      <xdr:row>28</xdr:row>
      <xdr:rowOff>50953</xdr:rowOff>
    </xdr:from>
    <xdr:to>
      <xdr:col>19</xdr:col>
      <xdr:colOff>34399</xdr:colOff>
      <xdr:row>32</xdr:row>
      <xdr:rowOff>112501</xdr:rowOff>
    </xdr:to>
    <xdr:sp macro="" textlink="">
      <xdr:nvSpPr>
        <xdr:cNvPr id="21" name="TextBox 20">
          <a:extLst>
            <a:ext uri="{FF2B5EF4-FFF2-40B4-BE49-F238E27FC236}">
              <a16:creationId xmlns:a16="http://schemas.microsoft.com/office/drawing/2014/main" id="{719025DD-525B-4B92-9303-5C878E94AB52}"/>
            </a:ext>
          </a:extLst>
        </xdr:cNvPr>
        <xdr:cNvSpPr txBox="1"/>
      </xdr:nvSpPr>
      <xdr:spPr>
        <a:xfrm>
          <a:off x="10012729" y="5304135"/>
          <a:ext cx="1538261" cy="812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2466B"/>
              </a:solidFill>
            </a:rPr>
            <a:t>Full Time</a:t>
          </a:r>
        </a:p>
        <a:p>
          <a:r>
            <a:rPr lang="en-US" sz="1600">
              <a:solidFill>
                <a:srgbClr val="62466B"/>
              </a:solidFill>
            </a:rPr>
            <a:t>Employess </a:t>
          </a:r>
        </a:p>
      </xdr:txBody>
    </xdr:sp>
    <xdr:clientData/>
  </xdr:twoCellAnchor>
  <xdr:twoCellAnchor>
    <xdr:from>
      <xdr:col>19</xdr:col>
      <xdr:colOff>102754</xdr:colOff>
      <xdr:row>28</xdr:row>
      <xdr:rowOff>35265</xdr:rowOff>
    </xdr:from>
    <xdr:to>
      <xdr:col>21</xdr:col>
      <xdr:colOff>428743</xdr:colOff>
      <xdr:row>32</xdr:row>
      <xdr:rowOff>96813</xdr:rowOff>
    </xdr:to>
    <xdr:sp macro="" textlink="">
      <xdr:nvSpPr>
        <xdr:cNvPr id="22" name="TextBox 21">
          <a:extLst>
            <a:ext uri="{FF2B5EF4-FFF2-40B4-BE49-F238E27FC236}">
              <a16:creationId xmlns:a16="http://schemas.microsoft.com/office/drawing/2014/main" id="{D30E4ABC-014A-4B52-BB20-73958DDE3220}"/>
            </a:ext>
          </a:extLst>
        </xdr:cNvPr>
        <xdr:cNvSpPr txBox="1"/>
      </xdr:nvSpPr>
      <xdr:spPr>
        <a:xfrm>
          <a:off x="11619345" y="5288447"/>
          <a:ext cx="1538262" cy="812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2466B"/>
              </a:solidFill>
            </a:rPr>
            <a:t>Part Time Employees</a:t>
          </a:r>
        </a:p>
      </xdr:txBody>
    </xdr:sp>
    <xdr:clientData/>
  </xdr:twoCellAnchor>
  <xdr:twoCellAnchor>
    <xdr:from>
      <xdr:col>16</xdr:col>
      <xdr:colOff>358249</xdr:colOff>
      <xdr:row>20</xdr:row>
      <xdr:rowOff>66639</xdr:rowOff>
    </xdr:from>
    <xdr:to>
      <xdr:col>18</xdr:col>
      <xdr:colOff>572178</xdr:colOff>
      <xdr:row>27</xdr:row>
      <xdr:rowOff>52633</xdr:rowOff>
    </xdr:to>
    <xdr:graphicFrame macro="">
      <xdr:nvGraphicFramePr>
        <xdr:cNvPr id="26" name="Chart 25">
          <a:extLst>
            <a:ext uri="{FF2B5EF4-FFF2-40B4-BE49-F238E27FC236}">
              <a16:creationId xmlns:a16="http://schemas.microsoft.com/office/drawing/2014/main" id="{2FC12757-1884-4647-B3FB-9C85C755A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297112</xdr:colOff>
      <xdr:row>25</xdr:row>
      <xdr:rowOff>52560</xdr:rowOff>
    </xdr:from>
    <xdr:to>
      <xdr:col>14</xdr:col>
      <xdr:colOff>157038</xdr:colOff>
      <xdr:row>26</xdr:row>
      <xdr:rowOff>170137</xdr:rowOff>
    </xdr:to>
    <xdr:sp macro="" textlink="'Pivot table'!D16">
      <xdr:nvSpPr>
        <xdr:cNvPr id="28" name="TextBox 27">
          <a:extLst>
            <a:ext uri="{FF2B5EF4-FFF2-40B4-BE49-F238E27FC236}">
              <a16:creationId xmlns:a16="http://schemas.microsoft.com/office/drawing/2014/main" id="{81DDE9EB-F9D7-F60F-50AA-D88797F47786}"/>
            </a:ext>
          </a:extLst>
        </xdr:cNvPr>
        <xdr:cNvSpPr txBox="1"/>
      </xdr:nvSpPr>
      <xdr:spPr>
        <a:xfrm>
          <a:off x="7570748" y="4742901"/>
          <a:ext cx="1072199" cy="305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3E07880-B8E9-495D-A554-3CE04E49E1FA}" type="TxLink">
            <a:rPr lang="en-US" sz="1600" b="0" i="0" u="none" strike="noStrike">
              <a:solidFill>
                <a:srgbClr val="000000"/>
              </a:solidFill>
              <a:latin typeface="Aptos Narrow"/>
            </a:rPr>
            <a:pPr algn="l"/>
            <a:t>Analyst</a:t>
          </a:fld>
          <a:endParaRPr lang="en-US" sz="1600"/>
        </a:p>
      </xdr:txBody>
    </xdr:sp>
    <xdr:clientData/>
  </xdr:twoCellAnchor>
  <xdr:twoCellAnchor>
    <xdr:from>
      <xdr:col>12</xdr:col>
      <xdr:colOff>284998</xdr:colOff>
      <xdr:row>26</xdr:row>
      <xdr:rowOff>163899</xdr:rowOff>
    </xdr:from>
    <xdr:to>
      <xdr:col>14</xdr:col>
      <xdr:colOff>199680</xdr:colOff>
      <xdr:row>28</xdr:row>
      <xdr:rowOff>137566</xdr:rowOff>
    </xdr:to>
    <xdr:sp macro="" textlink="'Pivot table'!D17">
      <xdr:nvSpPr>
        <xdr:cNvPr id="29" name="TextBox 28">
          <a:extLst>
            <a:ext uri="{FF2B5EF4-FFF2-40B4-BE49-F238E27FC236}">
              <a16:creationId xmlns:a16="http://schemas.microsoft.com/office/drawing/2014/main" id="{0219FF3C-EF6B-439A-B178-CC9A7DFF40CB}"/>
            </a:ext>
          </a:extLst>
        </xdr:cNvPr>
        <xdr:cNvSpPr txBox="1"/>
      </xdr:nvSpPr>
      <xdr:spPr>
        <a:xfrm>
          <a:off x="7558634" y="5041854"/>
          <a:ext cx="1126955" cy="348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14F675CD-1E06-4AC6-A872-4DBBBD9691E7}" type="TxLink">
            <a:rPr lang="en-US" sz="1600" b="0" i="0" u="none" strike="noStrike">
              <a:solidFill>
                <a:srgbClr val="000000"/>
              </a:solidFill>
              <a:latin typeface="Aptos Narrow"/>
            </a:rPr>
            <a:pPr algn="l"/>
            <a:t>Designer</a:t>
          </a:fld>
          <a:endParaRPr lang="en-US" sz="1600"/>
        </a:p>
      </xdr:txBody>
    </xdr:sp>
    <xdr:clientData/>
  </xdr:twoCellAnchor>
  <xdr:twoCellAnchor>
    <xdr:from>
      <xdr:col>12</xdr:col>
      <xdr:colOff>288502</xdr:colOff>
      <xdr:row>28</xdr:row>
      <xdr:rowOff>101675</xdr:rowOff>
    </xdr:from>
    <xdr:to>
      <xdr:col>14</xdr:col>
      <xdr:colOff>274494</xdr:colOff>
      <xdr:row>30</xdr:row>
      <xdr:rowOff>152341</xdr:rowOff>
    </xdr:to>
    <xdr:sp macro="" textlink="'Pivot table'!D18">
      <xdr:nvSpPr>
        <xdr:cNvPr id="30" name="TextBox 29">
          <a:extLst>
            <a:ext uri="{FF2B5EF4-FFF2-40B4-BE49-F238E27FC236}">
              <a16:creationId xmlns:a16="http://schemas.microsoft.com/office/drawing/2014/main" id="{FF37AD8F-3D16-426E-8119-D5ECBAF181DE}"/>
            </a:ext>
          </a:extLst>
        </xdr:cNvPr>
        <xdr:cNvSpPr txBox="1"/>
      </xdr:nvSpPr>
      <xdr:spPr>
        <a:xfrm>
          <a:off x="7596207" y="5348232"/>
          <a:ext cx="1203943" cy="425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F1F57E4-E22C-4EC6-A6D3-A93B0234939E}" type="TxLink">
            <a:rPr lang="en-US" sz="1600" b="0" i="0" u="none" strike="noStrike">
              <a:solidFill>
                <a:srgbClr val="000000"/>
              </a:solidFill>
              <a:latin typeface="Aptos Narrow"/>
            </a:rPr>
            <a:pPr algn="l"/>
            <a:t>Developer</a:t>
          </a:fld>
          <a:endParaRPr lang="en-US" sz="1600"/>
        </a:p>
      </xdr:txBody>
    </xdr:sp>
    <xdr:clientData/>
  </xdr:twoCellAnchor>
  <xdr:twoCellAnchor>
    <xdr:from>
      <xdr:col>12</xdr:col>
      <xdr:colOff>300611</xdr:colOff>
      <xdr:row>30</xdr:row>
      <xdr:rowOff>3603</xdr:rowOff>
    </xdr:from>
    <xdr:to>
      <xdr:col>14</xdr:col>
      <xdr:colOff>286603</xdr:colOff>
      <xdr:row>31</xdr:row>
      <xdr:rowOff>184492</xdr:rowOff>
    </xdr:to>
    <xdr:sp macro="" textlink="'Pivot table'!D19">
      <xdr:nvSpPr>
        <xdr:cNvPr id="31" name="TextBox 30">
          <a:extLst>
            <a:ext uri="{FF2B5EF4-FFF2-40B4-BE49-F238E27FC236}">
              <a16:creationId xmlns:a16="http://schemas.microsoft.com/office/drawing/2014/main" id="{09067BFA-EA6A-4626-8C1B-9DBDBA0A4020}"/>
            </a:ext>
          </a:extLst>
        </xdr:cNvPr>
        <xdr:cNvSpPr txBox="1"/>
      </xdr:nvSpPr>
      <xdr:spPr>
        <a:xfrm>
          <a:off x="7574247" y="5632012"/>
          <a:ext cx="1198265" cy="368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5EF46CD-3305-4D90-A719-EE313C350294}" type="TxLink">
            <a:rPr lang="en-US" sz="1600" b="0" i="0" u="none" strike="noStrike">
              <a:solidFill>
                <a:srgbClr val="000000"/>
              </a:solidFill>
              <a:latin typeface="Aptos Narrow"/>
            </a:rPr>
            <a:pPr algn="l"/>
            <a:t>HR Specialist</a:t>
          </a:fld>
          <a:endParaRPr lang="en-US" sz="1600"/>
        </a:p>
      </xdr:txBody>
    </xdr:sp>
    <xdr:clientData/>
  </xdr:twoCellAnchor>
  <xdr:twoCellAnchor>
    <xdr:from>
      <xdr:col>12</xdr:col>
      <xdr:colOff>292001</xdr:colOff>
      <xdr:row>31</xdr:row>
      <xdr:rowOff>110673</xdr:rowOff>
    </xdr:from>
    <xdr:to>
      <xdr:col>14</xdr:col>
      <xdr:colOff>179942</xdr:colOff>
      <xdr:row>33</xdr:row>
      <xdr:rowOff>145410</xdr:rowOff>
    </xdr:to>
    <xdr:sp macro="" textlink="'Pivot table'!D20">
      <xdr:nvSpPr>
        <xdr:cNvPr id="32" name="TextBox 31">
          <a:extLst>
            <a:ext uri="{FF2B5EF4-FFF2-40B4-BE49-F238E27FC236}">
              <a16:creationId xmlns:a16="http://schemas.microsoft.com/office/drawing/2014/main" id="{FDFF4964-DD19-435A-BB87-1CD5C8E005B0}"/>
            </a:ext>
          </a:extLst>
        </xdr:cNvPr>
        <xdr:cNvSpPr txBox="1"/>
      </xdr:nvSpPr>
      <xdr:spPr>
        <a:xfrm>
          <a:off x="7565637" y="5926696"/>
          <a:ext cx="1100214" cy="409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2A63CF7-4048-46A3-B759-CCBBC332A2BB}" type="TxLink">
            <a:rPr lang="en-US" sz="1600" b="0" i="0" u="none" strike="noStrike">
              <a:solidFill>
                <a:srgbClr val="000000"/>
              </a:solidFill>
              <a:latin typeface="Aptos Narrow"/>
            </a:rPr>
            <a:pPr algn="l"/>
            <a:t>Manager</a:t>
          </a:fld>
          <a:endParaRPr lang="en-US" sz="1600"/>
        </a:p>
      </xdr:txBody>
    </xdr:sp>
    <xdr:clientData/>
  </xdr:twoCellAnchor>
  <xdr:twoCellAnchor>
    <xdr:from>
      <xdr:col>14</xdr:col>
      <xdr:colOff>498403</xdr:colOff>
      <xdr:row>25</xdr:row>
      <xdr:rowOff>52560</xdr:rowOff>
    </xdr:from>
    <xdr:to>
      <xdr:col>16</xdr:col>
      <xdr:colOff>361168</xdr:colOff>
      <xdr:row>27</xdr:row>
      <xdr:rowOff>39085</xdr:rowOff>
    </xdr:to>
    <xdr:sp macro="" textlink="'Pivot table'!E16">
      <xdr:nvSpPr>
        <xdr:cNvPr id="35" name="TextBox 34">
          <a:extLst>
            <a:ext uri="{FF2B5EF4-FFF2-40B4-BE49-F238E27FC236}">
              <a16:creationId xmlns:a16="http://schemas.microsoft.com/office/drawing/2014/main" id="{71487C26-4985-48FA-BE84-E8CB20C3CAE1}"/>
            </a:ext>
          </a:extLst>
        </xdr:cNvPr>
        <xdr:cNvSpPr txBox="1"/>
      </xdr:nvSpPr>
      <xdr:spPr>
        <a:xfrm>
          <a:off x="8984312" y="4742901"/>
          <a:ext cx="1075038" cy="361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C700160-2D8E-4B79-9915-B66323408477}" type="TxLink">
            <a:rPr lang="en-US" sz="1600" b="0" i="0" u="none" strike="noStrike">
              <a:solidFill>
                <a:srgbClr val="000000"/>
              </a:solidFill>
              <a:latin typeface="Aptos Narrow"/>
            </a:rPr>
            <a:pPr algn="l"/>
            <a:t> 167,041 </a:t>
          </a:fld>
          <a:endParaRPr lang="en-US" sz="1600"/>
        </a:p>
      </xdr:txBody>
    </xdr:sp>
    <xdr:clientData/>
  </xdr:twoCellAnchor>
  <xdr:twoCellAnchor>
    <xdr:from>
      <xdr:col>14</xdr:col>
      <xdr:colOff>404714</xdr:colOff>
      <xdr:row>23</xdr:row>
      <xdr:rowOff>135463</xdr:rowOff>
    </xdr:from>
    <xdr:to>
      <xdr:col>16</xdr:col>
      <xdr:colOff>267479</xdr:colOff>
      <xdr:row>25</xdr:row>
      <xdr:rowOff>74153</xdr:rowOff>
    </xdr:to>
    <xdr:sp macro="" textlink="'Pivot table'!E17">
      <xdr:nvSpPr>
        <xdr:cNvPr id="36" name="TextBox 35">
          <a:extLst>
            <a:ext uri="{FF2B5EF4-FFF2-40B4-BE49-F238E27FC236}">
              <a16:creationId xmlns:a16="http://schemas.microsoft.com/office/drawing/2014/main" id="{147E9576-CE60-401B-BBE0-A5BC6AA1B885}"/>
            </a:ext>
          </a:extLst>
        </xdr:cNvPr>
        <xdr:cNvSpPr txBox="1"/>
      </xdr:nvSpPr>
      <xdr:spPr>
        <a:xfrm>
          <a:off x="8930370" y="4445135"/>
          <a:ext cx="1080716" cy="313444"/>
        </a:xfrm>
        <a:prstGeom prst="rect">
          <a:avLst/>
        </a:prstGeom>
        <a:solidFill>
          <a:srgbClr val="62466B"/>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08688CE-CC35-4B05-8B94-CECAA066B669}" type="TxLink">
            <a:rPr lang="en-US" sz="1800" b="0" i="0" u="none" strike="noStrike">
              <a:solidFill>
                <a:schemeClr val="bg1"/>
              </a:solidFill>
              <a:latin typeface="Aptos Narrow"/>
            </a:rPr>
            <a:pPr algn="l"/>
            <a:t> 613,842 </a:t>
          </a:fld>
          <a:endParaRPr lang="en-US" sz="1800">
            <a:solidFill>
              <a:schemeClr val="bg1"/>
            </a:solidFill>
          </a:endParaRPr>
        </a:p>
      </xdr:txBody>
    </xdr:sp>
    <xdr:clientData/>
  </xdr:twoCellAnchor>
  <xdr:twoCellAnchor>
    <xdr:from>
      <xdr:col>14</xdr:col>
      <xdr:colOff>498403</xdr:colOff>
      <xdr:row>28</xdr:row>
      <xdr:rowOff>101675</xdr:rowOff>
    </xdr:from>
    <xdr:to>
      <xdr:col>16</xdr:col>
      <xdr:colOff>361168</xdr:colOff>
      <xdr:row>30</xdr:row>
      <xdr:rowOff>31404</xdr:rowOff>
    </xdr:to>
    <xdr:sp macro="" textlink="'Pivot table'!E18">
      <xdr:nvSpPr>
        <xdr:cNvPr id="37" name="TextBox 36">
          <a:extLst>
            <a:ext uri="{FF2B5EF4-FFF2-40B4-BE49-F238E27FC236}">
              <a16:creationId xmlns:a16="http://schemas.microsoft.com/office/drawing/2014/main" id="{70021CC5-C507-4463-BAE6-92996128470B}"/>
            </a:ext>
          </a:extLst>
        </xdr:cNvPr>
        <xdr:cNvSpPr txBox="1"/>
      </xdr:nvSpPr>
      <xdr:spPr>
        <a:xfrm>
          <a:off x="8984312" y="5354857"/>
          <a:ext cx="1075038" cy="304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8B6CEE1-E3AF-4D75-BF99-E4C9DAE13D0E}" type="TxLink">
            <a:rPr lang="en-US" sz="1600" b="0" i="0" u="none" strike="noStrike">
              <a:solidFill>
                <a:srgbClr val="000000"/>
              </a:solidFill>
              <a:latin typeface="Aptos Narrow"/>
            </a:rPr>
            <a:pPr algn="l"/>
            <a:t> 633,594 </a:t>
          </a:fld>
          <a:endParaRPr lang="en-US" sz="1600"/>
        </a:p>
      </xdr:txBody>
    </xdr:sp>
    <xdr:clientData/>
  </xdr:twoCellAnchor>
  <xdr:twoCellAnchor>
    <xdr:from>
      <xdr:col>14</xdr:col>
      <xdr:colOff>498403</xdr:colOff>
      <xdr:row>30</xdr:row>
      <xdr:rowOff>3603</xdr:rowOff>
    </xdr:from>
    <xdr:to>
      <xdr:col>16</xdr:col>
      <xdr:colOff>361168</xdr:colOff>
      <xdr:row>31</xdr:row>
      <xdr:rowOff>121180</xdr:rowOff>
    </xdr:to>
    <xdr:sp macro="" textlink="'Pivot table'!E19">
      <xdr:nvSpPr>
        <xdr:cNvPr id="38" name="TextBox 37">
          <a:extLst>
            <a:ext uri="{FF2B5EF4-FFF2-40B4-BE49-F238E27FC236}">
              <a16:creationId xmlns:a16="http://schemas.microsoft.com/office/drawing/2014/main" id="{8F6722E2-FE88-49DC-B281-2B0BE8B44431}"/>
            </a:ext>
          </a:extLst>
        </xdr:cNvPr>
        <xdr:cNvSpPr txBox="1"/>
      </xdr:nvSpPr>
      <xdr:spPr>
        <a:xfrm>
          <a:off x="8984312" y="5632012"/>
          <a:ext cx="1075038" cy="305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331221A-A1CF-4D32-A746-5B0A09055952}" type="TxLink">
            <a:rPr lang="en-US" sz="1600" b="0" i="0" u="none" strike="noStrike">
              <a:solidFill>
                <a:srgbClr val="000000"/>
              </a:solidFill>
              <a:latin typeface="Aptos Narrow"/>
            </a:rPr>
            <a:pPr algn="l"/>
            <a:t> 959,266 </a:t>
          </a:fld>
          <a:endParaRPr lang="en-US" sz="1600"/>
        </a:p>
      </xdr:txBody>
    </xdr:sp>
    <xdr:clientData/>
  </xdr:twoCellAnchor>
  <xdr:twoCellAnchor>
    <xdr:from>
      <xdr:col>14</xdr:col>
      <xdr:colOff>498403</xdr:colOff>
      <xdr:row>31</xdr:row>
      <xdr:rowOff>110673</xdr:rowOff>
    </xdr:from>
    <xdr:to>
      <xdr:col>16</xdr:col>
      <xdr:colOff>361168</xdr:colOff>
      <xdr:row>33</xdr:row>
      <xdr:rowOff>49126</xdr:rowOff>
    </xdr:to>
    <xdr:sp macro="" textlink="'Pivot table'!E20">
      <xdr:nvSpPr>
        <xdr:cNvPr id="39" name="TextBox 38">
          <a:extLst>
            <a:ext uri="{FF2B5EF4-FFF2-40B4-BE49-F238E27FC236}">
              <a16:creationId xmlns:a16="http://schemas.microsoft.com/office/drawing/2014/main" id="{927BE37B-842D-4136-890B-E9BEA9A18313}"/>
            </a:ext>
          </a:extLst>
        </xdr:cNvPr>
        <xdr:cNvSpPr txBox="1"/>
      </xdr:nvSpPr>
      <xdr:spPr>
        <a:xfrm>
          <a:off x="8984312" y="5926696"/>
          <a:ext cx="1075038" cy="313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1271D31-4C7E-48D9-95DE-8BDA2C613D5A}" type="TxLink">
            <a:rPr lang="en-US" sz="1600" b="0" i="0" u="none" strike="noStrike">
              <a:solidFill>
                <a:srgbClr val="000000"/>
              </a:solidFill>
              <a:latin typeface="Aptos Narrow"/>
            </a:rPr>
            <a:pPr algn="l"/>
            <a:t> 731,170 </a:t>
          </a:fld>
          <a:endParaRPr lang="en-US" sz="1600"/>
        </a:p>
      </xdr:txBody>
    </xdr:sp>
    <xdr:clientData/>
  </xdr:twoCellAnchor>
  <xdr:twoCellAnchor>
    <xdr:from>
      <xdr:col>7</xdr:col>
      <xdr:colOff>531225</xdr:colOff>
      <xdr:row>22</xdr:row>
      <xdr:rowOff>147455</xdr:rowOff>
    </xdr:from>
    <xdr:to>
      <xdr:col>12</xdr:col>
      <xdr:colOff>145862</xdr:colOff>
      <xdr:row>34</xdr:row>
      <xdr:rowOff>48089</xdr:rowOff>
    </xdr:to>
    <xdr:graphicFrame macro="">
      <xdr:nvGraphicFramePr>
        <xdr:cNvPr id="40" name="Chart 39">
          <a:extLst>
            <a:ext uri="{FF2B5EF4-FFF2-40B4-BE49-F238E27FC236}">
              <a16:creationId xmlns:a16="http://schemas.microsoft.com/office/drawing/2014/main" id="{7BFFC1CA-2372-448C-B31B-2B5C019F8F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491349</xdr:colOff>
      <xdr:row>20</xdr:row>
      <xdr:rowOff>45513</xdr:rowOff>
    </xdr:from>
    <xdr:to>
      <xdr:col>12</xdr:col>
      <xdr:colOff>947</xdr:colOff>
      <xdr:row>24</xdr:row>
      <xdr:rowOff>115788</xdr:rowOff>
    </xdr:to>
    <xdr:sp macro="" textlink="">
      <xdr:nvSpPr>
        <xdr:cNvPr id="41" name="TextBox 40">
          <a:extLst>
            <a:ext uri="{FF2B5EF4-FFF2-40B4-BE49-F238E27FC236}">
              <a16:creationId xmlns:a16="http://schemas.microsoft.com/office/drawing/2014/main" id="{2D134F0A-E804-42F4-B65C-F8F9B18F396E}"/>
            </a:ext>
          </a:extLst>
        </xdr:cNvPr>
        <xdr:cNvSpPr txBox="1"/>
      </xdr:nvSpPr>
      <xdr:spPr>
        <a:xfrm>
          <a:off x="4734304" y="3797786"/>
          <a:ext cx="2540279" cy="820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2466B"/>
              </a:solidFill>
            </a:rPr>
            <a:t>No</a:t>
          </a:r>
          <a:r>
            <a:rPr lang="en-US" sz="1600" baseline="0">
              <a:solidFill>
                <a:srgbClr val="62466B"/>
              </a:solidFill>
            </a:rPr>
            <a:t> of Employees according to age range</a:t>
          </a:r>
        </a:p>
        <a:p>
          <a:endParaRPr lang="en-US" sz="1600">
            <a:solidFill>
              <a:srgbClr val="62466B"/>
            </a:solidFill>
          </a:endParaRPr>
        </a:p>
      </xdr:txBody>
    </xdr:sp>
    <xdr:clientData/>
  </xdr:twoCellAnchor>
  <xdr:twoCellAnchor>
    <xdr:from>
      <xdr:col>12</xdr:col>
      <xdr:colOff>318680</xdr:colOff>
      <xdr:row>20</xdr:row>
      <xdr:rowOff>88847</xdr:rowOff>
    </xdr:from>
    <xdr:to>
      <xdr:col>15</xdr:col>
      <xdr:colOff>63405</xdr:colOff>
      <xdr:row>22</xdr:row>
      <xdr:rowOff>25078</xdr:rowOff>
    </xdr:to>
    <xdr:sp macro="" textlink="">
      <xdr:nvSpPr>
        <xdr:cNvPr id="42" name="TextBox 41">
          <a:extLst>
            <a:ext uri="{FF2B5EF4-FFF2-40B4-BE49-F238E27FC236}">
              <a16:creationId xmlns:a16="http://schemas.microsoft.com/office/drawing/2014/main" id="{B18D01B4-8DF7-4EBA-B5F1-F26666BC3128}"/>
            </a:ext>
          </a:extLst>
        </xdr:cNvPr>
        <xdr:cNvSpPr txBox="1"/>
      </xdr:nvSpPr>
      <xdr:spPr>
        <a:xfrm>
          <a:off x="7592316" y="3841120"/>
          <a:ext cx="1563134" cy="311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2466B"/>
              </a:solidFill>
            </a:rPr>
            <a:t>Salaries</a:t>
          </a:r>
          <a:endParaRPr lang="en-US" sz="1600" baseline="0">
            <a:solidFill>
              <a:srgbClr val="62466B"/>
            </a:solidFill>
          </a:endParaRPr>
        </a:p>
        <a:p>
          <a:endParaRPr lang="en-US" sz="1600">
            <a:solidFill>
              <a:srgbClr val="62466B"/>
            </a:solidFill>
          </a:endParaRPr>
        </a:p>
      </xdr:txBody>
    </xdr:sp>
    <xdr:clientData/>
  </xdr:twoCellAnchor>
  <xdr:twoCellAnchor>
    <xdr:from>
      <xdr:col>12</xdr:col>
      <xdr:colOff>314931</xdr:colOff>
      <xdr:row>21</xdr:row>
      <xdr:rowOff>163175</xdr:rowOff>
    </xdr:from>
    <xdr:to>
      <xdr:col>16</xdr:col>
      <xdr:colOff>47789</xdr:colOff>
      <xdr:row>23</xdr:row>
      <xdr:rowOff>56306</xdr:rowOff>
    </xdr:to>
    <xdr:sp macro="" textlink="">
      <xdr:nvSpPr>
        <xdr:cNvPr id="43" name="TextBox 42">
          <a:extLst>
            <a:ext uri="{FF2B5EF4-FFF2-40B4-BE49-F238E27FC236}">
              <a16:creationId xmlns:a16="http://schemas.microsoft.com/office/drawing/2014/main" id="{49AFCFC4-6494-4CD4-BB0D-77A0DC5DEB28}"/>
            </a:ext>
          </a:extLst>
        </xdr:cNvPr>
        <xdr:cNvSpPr txBox="1"/>
      </xdr:nvSpPr>
      <xdr:spPr>
        <a:xfrm>
          <a:off x="7588567" y="4103061"/>
          <a:ext cx="2157404" cy="268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Salaries by Job Title</a:t>
          </a:r>
        </a:p>
      </xdr:txBody>
    </xdr:sp>
    <xdr:clientData/>
  </xdr:twoCellAnchor>
  <xdr:twoCellAnchor>
    <xdr:from>
      <xdr:col>12</xdr:col>
      <xdr:colOff>262207</xdr:colOff>
      <xdr:row>23</xdr:row>
      <xdr:rowOff>119846</xdr:rowOff>
    </xdr:from>
    <xdr:to>
      <xdr:col>15</xdr:col>
      <xdr:colOff>79020</xdr:colOff>
      <xdr:row>25</xdr:row>
      <xdr:rowOff>119001</xdr:rowOff>
    </xdr:to>
    <xdr:sp macro="" textlink="">
      <xdr:nvSpPr>
        <xdr:cNvPr id="44" name="TextBox 43">
          <a:extLst>
            <a:ext uri="{FF2B5EF4-FFF2-40B4-BE49-F238E27FC236}">
              <a16:creationId xmlns:a16="http://schemas.microsoft.com/office/drawing/2014/main" id="{5A39449A-8B39-4A9F-A30A-0C1CB19A490A}"/>
            </a:ext>
          </a:extLst>
        </xdr:cNvPr>
        <xdr:cNvSpPr txBox="1"/>
      </xdr:nvSpPr>
      <xdr:spPr>
        <a:xfrm>
          <a:off x="7535843" y="4434960"/>
          <a:ext cx="1635222" cy="374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0" i="0" u="none" strike="noStrike">
              <a:solidFill>
                <a:srgbClr val="62466B"/>
              </a:solidFill>
              <a:latin typeface="Aptos Narrow"/>
            </a:rPr>
            <a:t>Total</a:t>
          </a:r>
          <a:r>
            <a:rPr lang="en-US" sz="1800" b="0" i="0" u="none" strike="noStrike" baseline="0">
              <a:solidFill>
                <a:srgbClr val="62466B"/>
              </a:solidFill>
              <a:latin typeface="Aptos Narrow"/>
            </a:rPr>
            <a:t> Salaries</a:t>
          </a:r>
          <a:endParaRPr lang="en-US" sz="1800" b="0" i="0" u="none" strike="noStrike">
            <a:solidFill>
              <a:srgbClr val="62466B"/>
            </a:solidFill>
            <a:latin typeface="Aptos Narrow"/>
          </a:endParaRPr>
        </a:p>
      </xdr:txBody>
    </xdr:sp>
    <xdr:clientData/>
  </xdr:twoCellAnchor>
  <xdr:twoCellAnchor>
    <xdr:from>
      <xdr:col>14</xdr:col>
      <xdr:colOff>498403</xdr:colOff>
      <xdr:row>26</xdr:row>
      <xdr:rowOff>163899</xdr:rowOff>
    </xdr:from>
    <xdr:to>
      <xdr:col>16</xdr:col>
      <xdr:colOff>361168</xdr:colOff>
      <xdr:row>28</xdr:row>
      <xdr:rowOff>93863</xdr:rowOff>
    </xdr:to>
    <xdr:sp macro="" textlink="'Pivot table'!E16">
      <xdr:nvSpPr>
        <xdr:cNvPr id="45" name="TextBox 44">
          <a:extLst>
            <a:ext uri="{FF2B5EF4-FFF2-40B4-BE49-F238E27FC236}">
              <a16:creationId xmlns:a16="http://schemas.microsoft.com/office/drawing/2014/main" id="{8A8450F7-681E-45C5-9BF6-1133771E1687}"/>
            </a:ext>
          </a:extLst>
        </xdr:cNvPr>
        <xdr:cNvSpPr txBox="1"/>
      </xdr:nvSpPr>
      <xdr:spPr>
        <a:xfrm>
          <a:off x="8984312" y="5041854"/>
          <a:ext cx="1075038" cy="3051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C700160-2D8E-4B79-9915-B66323408477}" type="TxLink">
            <a:rPr lang="en-US" sz="1600" b="0" i="0" u="none" strike="noStrike">
              <a:solidFill>
                <a:srgbClr val="000000"/>
              </a:solidFill>
              <a:latin typeface="Aptos Narrow"/>
            </a:rPr>
            <a:pPr algn="l"/>
            <a:t> 167,041 </a:t>
          </a:fld>
          <a:endParaRPr lang="en-US" sz="1600"/>
        </a:p>
      </xdr:txBody>
    </xdr:sp>
    <xdr:clientData/>
  </xdr:twoCellAnchor>
  <xdr:twoCellAnchor>
    <xdr:from>
      <xdr:col>3</xdr:col>
      <xdr:colOff>478860</xdr:colOff>
      <xdr:row>24</xdr:row>
      <xdr:rowOff>56801</xdr:rowOff>
    </xdr:from>
    <xdr:to>
      <xdr:col>6</xdr:col>
      <xdr:colOff>173503</xdr:colOff>
      <xdr:row>25</xdr:row>
      <xdr:rowOff>160985</xdr:rowOff>
    </xdr:to>
    <xdr:sp macro="" textlink="'Pivot table'!N15">
      <xdr:nvSpPr>
        <xdr:cNvPr id="46" name="TextBox 45">
          <a:extLst>
            <a:ext uri="{FF2B5EF4-FFF2-40B4-BE49-F238E27FC236}">
              <a16:creationId xmlns:a16="http://schemas.microsoft.com/office/drawing/2014/main" id="{33A1354E-8F05-4F34-A76C-943F84E44C3D}"/>
            </a:ext>
          </a:extLst>
        </xdr:cNvPr>
        <xdr:cNvSpPr txBox="1"/>
      </xdr:nvSpPr>
      <xdr:spPr>
        <a:xfrm>
          <a:off x="2289952" y="4564407"/>
          <a:ext cx="1505734" cy="29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82CFC55-7D7C-4AEE-91D7-991CB695E828}" type="TxLink">
            <a:rPr lang="en-US" sz="1400" b="0" i="0" u="none" strike="noStrike">
              <a:solidFill>
                <a:srgbClr val="000000"/>
              </a:solidFill>
              <a:latin typeface="Aptos Narrow"/>
            </a:rPr>
            <a:pPr algn="l"/>
            <a:t>Branch Office</a:t>
          </a:fld>
          <a:endParaRPr lang="en-US" sz="1400"/>
        </a:p>
      </xdr:txBody>
    </xdr:sp>
    <xdr:clientData/>
  </xdr:twoCellAnchor>
  <xdr:twoCellAnchor>
    <xdr:from>
      <xdr:col>3</xdr:col>
      <xdr:colOff>478860</xdr:colOff>
      <xdr:row>27</xdr:row>
      <xdr:rowOff>100235</xdr:rowOff>
    </xdr:from>
    <xdr:to>
      <xdr:col>5</xdr:col>
      <xdr:colOff>396381</xdr:colOff>
      <xdr:row>29</xdr:row>
      <xdr:rowOff>73902</xdr:rowOff>
    </xdr:to>
    <xdr:sp macro="" textlink="'Pivot table'!N16">
      <xdr:nvSpPr>
        <xdr:cNvPr id="47" name="TextBox 46">
          <a:extLst>
            <a:ext uri="{FF2B5EF4-FFF2-40B4-BE49-F238E27FC236}">
              <a16:creationId xmlns:a16="http://schemas.microsoft.com/office/drawing/2014/main" id="{103310DE-6B2D-428F-994A-CF2899533B70}"/>
            </a:ext>
          </a:extLst>
        </xdr:cNvPr>
        <xdr:cNvSpPr txBox="1"/>
      </xdr:nvSpPr>
      <xdr:spPr>
        <a:xfrm>
          <a:off x="2289952" y="5171291"/>
          <a:ext cx="1124915" cy="349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1F8FAA1-09EC-4580-B525-481FB8BC83B1}" type="TxLink">
            <a:rPr lang="en-US" sz="1400" b="0" i="0" u="none" strike="noStrike">
              <a:solidFill>
                <a:srgbClr val="000000"/>
              </a:solidFill>
              <a:latin typeface="Aptos Narrow"/>
            </a:rPr>
            <a:pPr algn="l"/>
            <a:t>Head Office</a:t>
          </a:fld>
          <a:endParaRPr lang="en-US" sz="1400"/>
        </a:p>
      </xdr:txBody>
    </xdr:sp>
    <xdr:clientData/>
  </xdr:twoCellAnchor>
  <xdr:twoCellAnchor>
    <xdr:from>
      <xdr:col>3</xdr:col>
      <xdr:colOff>478860</xdr:colOff>
      <xdr:row>30</xdr:row>
      <xdr:rowOff>98471</xdr:rowOff>
    </xdr:from>
    <xdr:to>
      <xdr:col>5</xdr:col>
      <xdr:colOff>464852</xdr:colOff>
      <xdr:row>32</xdr:row>
      <xdr:rowOff>149137</xdr:rowOff>
    </xdr:to>
    <xdr:sp macro="" textlink="'Pivot table'!N17">
      <xdr:nvSpPr>
        <xdr:cNvPr id="48" name="TextBox 47">
          <a:extLst>
            <a:ext uri="{FF2B5EF4-FFF2-40B4-BE49-F238E27FC236}">
              <a16:creationId xmlns:a16="http://schemas.microsoft.com/office/drawing/2014/main" id="{06F6C331-A2D3-45D9-BFE2-5542036F32A7}"/>
            </a:ext>
          </a:extLst>
        </xdr:cNvPr>
        <xdr:cNvSpPr txBox="1"/>
      </xdr:nvSpPr>
      <xdr:spPr>
        <a:xfrm>
          <a:off x="2289952" y="5732978"/>
          <a:ext cx="1193386" cy="426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AFE9132-6FBD-4AF3-A1BB-11FCD02F44EE}" type="TxLink">
            <a:rPr lang="en-US" sz="1400" b="0" i="0" u="none" strike="noStrike">
              <a:solidFill>
                <a:srgbClr val="000000"/>
              </a:solidFill>
              <a:latin typeface="Aptos Narrow"/>
            </a:rPr>
            <a:pPr algn="l"/>
            <a:t>Remote</a:t>
          </a:fld>
          <a:endParaRPr lang="en-US" sz="1400"/>
        </a:p>
      </xdr:txBody>
    </xdr:sp>
    <xdr:clientData/>
  </xdr:twoCellAnchor>
  <xdr:twoCellAnchor>
    <xdr:from>
      <xdr:col>3</xdr:col>
      <xdr:colOff>420011</xdr:colOff>
      <xdr:row>24</xdr:row>
      <xdr:rowOff>67077</xdr:rowOff>
    </xdr:from>
    <xdr:to>
      <xdr:col>6</xdr:col>
      <xdr:colOff>380852</xdr:colOff>
      <xdr:row>28</xdr:row>
      <xdr:rowOff>180841</xdr:rowOff>
    </xdr:to>
    <xdr:graphicFrame macro="">
      <xdr:nvGraphicFramePr>
        <xdr:cNvPr id="23" name="Chart 22">
          <a:extLst>
            <a:ext uri="{FF2B5EF4-FFF2-40B4-BE49-F238E27FC236}">
              <a16:creationId xmlns:a16="http://schemas.microsoft.com/office/drawing/2014/main" id="{9F7BC1B4-8E92-4B0F-9848-DDF552773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409042</xdr:colOff>
      <xdr:row>27</xdr:row>
      <xdr:rowOff>23747</xdr:rowOff>
    </xdr:from>
    <xdr:to>
      <xdr:col>6</xdr:col>
      <xdr:colOff>371031</xdr:colOff>
      <xdr:row>32</xdr:row>
      <xdr:rowOff>48921</xdr:rowOff>
    </xdr:to>
    <xdr:graphicFrame macro="">
      <xdr:nvGraphicFramePr>
        <xdr:cNvPr id="24" name="Chart 23">
          <a:extLst>
            <a:ext uri="{FF2B5EF4-FFF2-40B4-BE49-F238E27FC236}">
              <a16:creationId xmlns:a16="http://schemas.microsoft.com/office/drawing/2014/main" id="{604B1647-1ADB-45E9-80E2-5FDB320090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350429</xdr:colOff>
      <xdr:row>30</xdr:row>
      <xdr:rowOff>10795</xdr:rowOff>
    </xdr:from>
    <xdr:to>
      <xdr:col>6</xdr:col>
      <xdr:colOff>364595</xdr:colOff>
      <xdr:row>35</xdr:row>
      <xdr:rowOff>26831</xdr:rowOff>
    </xdr:to>
    <xdr:graphicFrame macro="">
      <xdr:nvGraphicFramePr>
        <xdr:cNvPr id="55" name="Chart 54">
          <a:extLst>
            <a:ext uri="{FF2B5EF4-FFF2-40B4-BE49-F238E27FC236}">
              <a16:creationId xmlns:a16="http://schemas.microsoft.com/office/drawing/2014/main" id="{3BA86CE7-D6D9-405A-B953-83C2009D2F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297693</xdr:colOff>
      <xdr:row>25</xdr:row>
      <xdr:rowOff>141597</xdr:rowOff>
    </xdr:from>
    <xdr:to>
      <xdr:col>8</xdr:col>
      <xdr:colOff>154272</xdr:colOff>
      <xdr:row>27</xdr:row>
      <xdr:rowOff>80287</xdr:rowOff>
    </xdr:to>
    <xdr:sp macro="" textlink="'Pivot table'!P15">
      <xdr:nvSpPr>
        <xdr:cNvPr id="57" name="TextBox 56">
          <a:extLst>
            <a:ext uri="{FF2B5EF4-FFF2-40B4-BE49-F238E27FC236}">
              <a16:creationId xmlns:a16="http://schemas.microsoft.com/office/drawing/2014/main" id="{60739C2A-23BB-4FC3-AA3D-F9333FB2BDDA}"/>
            </a:ext>
          </a:extLst>
        </xdr:cNvPr>
        <xdr:cNvSpPr txBox="1"/>
      </xdr:nvSpPr>
      <xdr:spPr>
        <a:xfrm>
          <a:off x="3967876" y="4947790"/>
          <a:ext cx="1079974" cy="323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90E68C7-6AEB-49F2-968C-116D1845982D}" type="TxLink">
            <a:rPr lang="en-US" sz="1800" b="0" i="0" u="none" strike="noStrike">
              <a:solidFill>
                <a:srgbClr val="000000"/>
              </a:solidFill>
              <a:latin typeface="Aptos Narrow"/>
            </a:rPr>
            <a:pPr algn="l"/>
            <a:t>46%</a:t>
          </a:fld>
          <a:endParaRPr lang="en-US" sz="1800"/>
        </a:p>
      </xdr:txBody>
    </xdr:sp>
    <xdr:clientData/>
  </xdr:twoCellAnchor>
  <xdr:twoCellAnchor>
    <xdr:from>
      <xdr:col>6</xdr:col>
      <xdr:colOff>297013</xdr:colOff>
      <xdr:row>28</xdr:row>
      <xdr:rowOff>140916</xdr:rowOff>
    </xdr:from>
    <xdr:to>
      <xdr:col>8</xdr:col>
      <xdr:colOff>153592</xdr:colOff>
      <xdr:row>30</xdr:row>
      <xdr:rowOff>79606</xdr:rowOff>
    </xdr:to>
    <xdr:sp macro="" textlink="'Pivot table'!P16">
      <xdr:nvSpPr>
        <xdr:cNvPr id="58" name="TextBox 57">
          <a:extLst>
            <a:ext uri="{FF2B5EF4-FFF2-40B4-BE49-F238E27FC236}">
              <a16:creationId xmlns:a16="http://schemas.microsoft.com/office/drawing/2014/main" id="{9CB95FC0-F061-434E-A1C8-20D057141AD2}"/>
            </a:ext>
          </a:extLst>
        </xdr:cNvPr>
        <xdr:cNvSpPr txBox="1"/>
      </xdr:nvSpPr>
      <xdr:spPr>
        <a:xfrm>
          <a:off x="3933831" y="5394098"/>
          <a:ext cx="1068852" cy="313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27A4D14-053C-4DE3-949B-289E99D254EF}" type="TxLink">
            <a:rPr lang="en-US" sz="1800" b="0" i="0" u="none" strike="noStrike">
              <a:solidFill>
                <a:srgbClr val="000000"/>
              </a:solidFill>
              <a:latin typeface="Aptos Narrow"/>
            </a:rPr>
            <a:pPr algn="l"/>
            <a:t>16%</a:t>
          </a:fld>
          <a:endParaRPr lang="en-US" sz="1800"/>
        </a:p>
      </xdr:txBody>
    </xdr:sp>
    <xdr:clientData/>
  </xdr:twoCellAnchor>
  <xdr:twoCellAnchor>
    <xdr:from>
      <xdr:col>6</xdr:col>
      <xdr:colOff>313343</xdr:colOff>
      <xdr:row>31</xdr:row>
      <xdr:rowOff>76753</xdr:rowOff>
    </xdr:from>
    <xdr:to>
      <xdr:col>8</xdr:col>
      <xdr:colOff>169922</xdr:colOff>
      <xdr:row>33</xdr:row>
      <xdr:rowOff>15442</xdr:rowOff>
    </xdr:to>
    <xdr:sp macro="" textlink="'Pivot table'!P17">
      <xdr:nvSpPr>
        <xdr:cNvPr id="59" name="TextBox 58">
          <a:extLst>
            <a:ext uri="{FF2B5EF4-FFF2-40B4-BE49-F238E27FC236}">
              <a16:creationId xmlns:a16="http://schemas.microsoft.com/office/drawing/2014/main" id="{DC3CD21F-A869-4A4C-875B-0CF04FD07DA6}"/>
            </a:ext>
          </a:extLst>
        </xdr:cNvPr>
        <xdr:cNvSpPr txBox="1"/>
      </xdr:nvSpPr>
      <xdr:spPr>
        <a:xfrm>
          <a:off x="3935526" y="5899077"/>
          <a:ext cx="1063973" cy="314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AAECDA7-CBF7-46AC-8707-EA07DBE350D4}" type="TxLink">
            <a:rPr lang="en-US" sz="1800" b="0" i="0" u="none" strike="noStrike">
              <a:solidFill>
                <a:srgbClr val="000000"/>
              </a:solidFill>
              <a:latin typeface="Aptos Narrow"/>
            </a:rPr>
            <a:pPr algn="l"/>
            <a:t>38%</a:t>
          </a:fld>
          <a:endParaRPr lang="en-US" sz="1800"/>
        </a:p>
      </xdr:txBody>
    </xdr:sp>
    <xdr:clientData/>
  </xdr:twoCellAnchor>
  <xdr:twoCellAnchor>
    <xdr:from>
      <xdr:col>3</xdr:col>
      <xdr:colOff>569285</xdr:colOff>
      <xdr:row>13</xdr:row>
      <xdr:rowOff>106176</xdr:rowOff>
    </xdr:from>
    <xdr:to>
      <xdr:col>6</xdr:col>
      <xdr:colOff>438109</xdr:colOff>
      <xdr:row>15</xdr:row>
      <xdr:rowOff>54633</xdr:rowOff>
    </xdr:to>
    <xdr:sp macro="" textlink="'Pivot table'!T15">
      <xdr:nvSpPr>
        <xdr:cNvPr id="60" name="TextBox 59">
          <a:extLst>
            <a:ext uri="{FF2B5EF4-FFF2-40B4-BE49-F238E27FC236}">
              <a16:creationId xmlns:a16="http://schemas.microsoft.com/office/drawing/2014/main" id="{40F4E16C-BC4D-4E7F-8B3C-F3DB9C567ADF}"/>
            </a:ext>
          </a:extLst>
        </xdr:cNvPr>
        <xdr:cNvSpPr txBox="1"/>
      </xdr:nvSpPr>
      <xdr:spPr>
        <a:xfrm>
          <a:off x="2387694" y="2545153"/>
          <a:ext cx="1687233" cy="323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CA1A73C-41B1-4CFC-804F-770A5182BE05}" type="TxLink">
            <a:rPr lang="en-US" sz="1800" b="0" i="0" u="none" strike="noStrike">
              <a:solidFill>
                <a:srgbClr val="000000"/>
              </a:solidFill>
              <a:latin typeface="Aptos Narrow"/>
            </a:rPr>
            <a:pPr algn="l"/>
            <a:t>Communication</a:t>
          </a:fld>
          <a:endParaRPr lang="en-US" sz="1800"/>
        </a:p>
      </xdr:txBody>
    </xdr:sp>
    <xdr:clientData/>
  </xdr:twoCellAnchor>
  <xdr:twoCellAnchor>
    <xdr:from>
      <xdr:col>3</xdr:col>
      <xdr:colOff>557171</xdr:colOff>
      <xdr:row>15</xdr:row>
      <xdr:rowOff>29385</xdr:rowOff>
    </xdr:from>
    <xdr:to>
      <xdr:col>5</xdr:col>
      <xdr:colOff>471853</xdr:colOff>
      <xdr:row>17</xdr:row>
      <xdr:rowOff>3054</xdr:rowOff>
    </xdr:to>
    <xdr:sp macro="" textlink="'Pivot table'!T16">
      <xdr:nvSpPr>
        <xdr:cNvPr id="61" name="TextBox 60">
          <a:extLst>
            <a:ext uri="{FF2B5EF4-FFF2-40B4-BE49-F238E27FC236}">
              <a16:creationId xmlns:a16="http://schemas.microsoft.com/office/drawing/2014/main" id="{13FB290B-288F-4048-B543-EA2CD734958F}"/>
            </a:ext>
          </a:extLst>
        </xdr:cNvPr>
        <xdr:cNvSpPr txBox="1"/>
      </xdr:nvSpPr>
      <xdr:spPr>
        <a:xfrm>
          <a:off x="2375580" y="2843590"/>
          <a:ext cx="1126955" cy="348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F4608B4-05A2-47BF-8BAB-E6F290C8A263}" type="TxLink">
            <a:rPr lang="en-US" sz="1800" b="0" i="0" u="none" strike="noStrike">
              <a:solidFill>
                <a:srgbClr val="000000"/>
              </a:solidFill>
              <a:latin typeface="Aptos Narrow"/>
            </a:rPr>
            <a:pPr algn="l"/>
            <a:t>Design</a:t>
          </a:fld>
          <a:endParaRPr lang="en-US" sz="1800"/>
        </a:p>
      </xdr:txBody>
    </xdr:sp>
    <xdr:clientData/>
  </xdr:twoCellAnchor>
  <xdr:twoCellAnchor>
    <xdr:from>
      <xdr:col>3</xdr:col>
      <xdr:colOff>560675</xdr:colOff>
      <xdr:row>16</xdr:row>
      <xdr:rowOff>154777</xdr:rowOff>
    </xdr:from>
    <xdr:to>
      <xdr:col>5</xdr:col>
      <xdr:colOff>546667</xdr:colOff>
      <xdr:row>19</xdr:row>
      <xdr:rowOff>17828</xdr:rowOff>
    </xdr:to>
    <xdr:sp macro="" textlink="'Pivot table'!T17">
      <xdr:nvSpPr>
        <xdr:cNvPr id="62" name="TextBox 61">
          <a:extLst>
            <a:ext uri="{FF2B5EF4-FFF2-40B4-BE49-F238E27FC236}">
              <a16:creationId xmlns:a16="http://schemas.microsoft.com/office/drawing/2014/main" id="{14DBCAD0-9BC5-4B39-9AC5-3E5FBEDB6DD1}"/>
            </a:ext>
          </a:extLst>
        </xdr:cNvPr>
        <xdr:cNvSpPr txBox="1"/>
      </xdr:nvSpPr>
      <xdr:spPr>
        <a:xfrm>
          <a:off x="2379084" y="3156595"/>
          <a:ext cx="1198265" cy="4258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1D0614BE-1E2C-4A43-ADCC-0245223A86E7}" type="TxLink">
            <a:rPr lang="en-US" sz="1800" b="0" i="0" u="none" strike="noStrike">
              <a:solidFill>
                <a:srgbClr val="000000"/>
              </a:solidFill>
              <a:latin typeface="Aptos Narrow"/>
            </a:rPr>
            <a:pPr algn="l"/>
            <a:t>Excel</a:t>
          </a:fld>
          <a:endParaRPr lang="en-US" sz="1800"/>
        </a:p>
      </xdr:txBody>
    </xdr:sp>
    <xdr:clientData/>
  </xdr:twoCellAnchor>
  <xdr:twoCellAnchor>
    <xdr:from>
      <xdr:col>3</xdr:col>
      <xdr:colOff>572784</xdr:colOff>
      <xdr:row>18</xdr:row>
      <xdr:rowOff>56704</xdr:rowOff>
    </xdr:from>
    <xdr:to>
      <xdr:col>6</xdr:col>
      <xdr:colOff>206169</xdr:colOff>
      <xdr:row>20</xdr:row>
      <xdr:rowOff>72158</xdr:rowOff>
    </xdr:to>
    <xdr:sp macro="" textlink="'Pivot table'!T18">
      <xdr:nvSpPr>
        <xdr:cNvPr id="63" name="TextBox 62">
          <a:extLst>
            <a:ext uri="{FF2B5EF4-FFF2-40B4-BE49-F238E27FC236}">
              <a16:creationId xmlns:a16="http://schemas.microsoft.com/office/drawing/2014/main" id="{7CC75152-9897-4BF3-9B68-A0BECA6208E9}"/>
            </a:ext>
          </a:extLst>
        </xdr:cNvPr>
        <xdr:cNvSpPr txBox="1"/>
      </xdr:nvSpPr>
      <xdr:spPr>
        <a:xfrm>
          <a:off x="2391193" y="3433749"/>
          <a:ext cx="1451794" cy="390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95188C7-D4A1-4A73-A04F-A56051943590}" type="TxLink">
            <a:rPr lang="en-US" sz="1800" b="0" i="0" u="none" strike="noStrike">
              <a:solidFill>
                <a:srgbClr val="000000"/>
              </a:solidFill>
              <a:latin typeface="Aptos Narrow"/>
            </a:rPr>
            <a:pPr algn="l"/>
            <a:t>Management</a:t>
          </a:fld>
          <a:endParaRPr lang="en-US" sz="1800"/>
        </a:p>
      </xdr:txBody>
    </xdr:sp>
    <xdr:clientData/>
  </xdr:twoCellAnchor>
  <xdr:twoCellAnchor>
    <xdr:from>
      <xdr:col>3</xdr:col>
      <xdr:colOff>564174</xdr:colOff>
      <xdr:row>19</xdr:row>
      <xdr:rowOff>163773</xdr:rowOff>
    </xdr:from>
    <xdr:to>
      <xdr:col>5</xdr:col>
      <xdr:colOff>452115</xdr:colOff>
      <xdr:row>22</xdr:row>
      <xdr:rowOff>10898</xdr:rowOff>
    </xdr:to>
    <xdr:sp macro="" textlink="'Pivot table'!T19">
      <xdr:nvSpPr>
        <xdr:cNvPr id="64" name="TextBox 63">
          <a:extLst>
            <a:ext uri="{FF2B5EF4-FFF2-40B4-BE49-F238E27FC236}">
              <a16:creationId xmlns:a16="http://schemas.microsoft.com/office/drawing/2014/main" id="{D55AB5D0-DF80-44BD-BF31-C4037E91C4AE}"/>
            </a:ext>
          </a:extLst>
        </xdr:cNvPr>
        <xdr:cNvSpPr txBox="1"/>
      </xdr:nvSpPr>
      <xdr:spPr>
        <a:xfrm>
          <a:off x="2382583" y="3728432"/>
          <a:ext cx="1100214" cy="409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EB44112-D7F1-4FF9-81CC-445B002D865A}" type="TxLink">
            <a:rPr lang="en-US" sz="1800" b="0" i="0" u="none" strike="noStrike">
              <a:solidFill>
                <a:srgbClr val="000000"/>
              </a:solidFill>
              <a:latin typeface="Aptos Narrow"/>
            </a:rPr>
            <a:pPr algn="l"/>
            <a:t>Python</a:t>
          </a:fld>
          <a:endParaRPr lang="en-US" sz="1800"/>
        </a:p>
      </xdr:txBody>
    </xdr:sp>
    <xdr:clientData/>
  </xdr:twoCellAnchor>
  <xdr:twoCellAnchor>
    <xdr:from>
      <xdr:col>5</xdr:col>
      <xdr:colOff>365728</xdr:colOff>
      <xdr:row>13</xdr:row>
      <xdr:rowOff>121111</xdr:rowOff>
    </xdr:from>
    <xdr:to>
      <xdr:col>7</xdr:col>
      <xdr:colOff>222308</xdr:colOff>
      <xdr:row>15</xdr:row>
      <xdr:rowOff>107635</xdr:rowOff>
    </xdr:to>
    <xdr:sp macro="" textlink="'Pivot table'!U15">
      <xdr:nvSpPr>
        <xdr:cNvPr id="65" name="TextBox 64">
          <a:extLst>
            <a:ext uri="{FF2B5EF4-FFF2-40B4-BE49-F238E27FC236}">
              <a16:creationId xmlns:a16="http://schemas.microsoft.com/office/drawing/2014/main" id="{8A1F7FFA-86AD-458A-A3F6-5CF5AEEE18BB}"/>
            </a:ext>
          </a:extLst>
        </xdr:cNvPr>
        <xdr:cNvSpPr txBox="1"/>
      </xdr:nvSpPr>
      <xdr:spPr>
        <a:xfrm>
          <a:off x="3396410" y="2560088"/>
          <a:ext cx="1068853" cy="361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D2BF37F-1F92-444D-914F-26BD8B3C8A45}" type="TxLink">
            <a:rPr lang="en-US" sz="1800" b="0" i="0" u="none" strike="noStrike">
              <a:solidFill>
                <a:srgbClr val="000000"/>
              </a:solidFill>
              <a:latin typeface="Aptos Narrow"/>
            </a:rPr>
            <a:pPr algn="r"/>
            <a:t> 12 </a:t>
          </a:fld>
          <a:endParaRPr lang="en-US" sz="1800"/>
        </a:p>
      </xdr:txBody>
    </xdr:sp>
    <xdr:clientData/>
  </xdr:twoCellAnchor>
  <xdr:twoCellAnchor>
    <xdr:from>
      <xdr:col>5</xdr:col>
      <xdr:colOff>304922</xdr:colOff>
      <xdr:row>16</xdr:row>
      <xdr:rowOff>159259</xdr:rowOff>
    </xdr:from>
    <xdr:to>
      <xdr:col>7</xdr:col>
      <xdr:colOff>161502</xdr:colOff>
      <xdr:row>18</xdr:row>
      <xdr:rowOff>91767</xdr:rowOff>
    </xdr:to>
    <xdr:sp macro="" textlink="'Pivot table'!U17">
      <xdr:nvSpPr>
        <xdr:cNvPr id="66" name="TextBox 65">
          <a:extLst>
            <a:ext uri="{FF2B5EF4-FFF2-40B4-BE49-F238E27FC236}">
              <a16:creationId xmlns:a16="http://schemas.microsoft.com/office/drawing/2014/main" id="{B94DB800-6E6A-4A2E-80EC-1B8EFE70945D}"/>
            </a:ext>
          </a:extLst>
        </xdr:cNvPr>
        <xdr:cNvSpPr txBox="1"/>
      </xdr:nvSpPr>
      <xdr:spPr>
        <a:xfrm>
          <a:off x="3335604" y="3128090"/>
          <a:ext cx="1068853" cy="3036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3465C11-C997-44F1-8A71-0E9E91C1B9F3}" type="TxLink">
            <a:rPr lang="en-US" sz="1800" b="0" i="0" u="none" strike="noStrike">
              <a:solidFill>
                <a:srgbClr val="000000"/>
              </a:solidFill>
              <a:latin typeface="Aptos Narrow"/>
            </a:rPr>
            <a:pPr algn="r"/>
            <a:t>7</a:t>
          </a:fld>
          <a:endParaRPr lang="en-US" sz="1800"/>
        </a:p>
      </xdr:txBody>
    </xdr:sp>
    <xdr:clientData/>
  </xdr:twoCellAnchor>
  <xdr:twoCellAnchor>
    <xdr:from>
      <xdr:col>5</xdr:col>
      <xdr:colOff>392558</xdr:colOff>
      <xdr:row>18</xdr:row>
      <xdr:rowOff>71639</xdr:rowOff>
    </xdr:from>
    <xdr:to>
      <xdr:col>7</xdr:col>
      <xdr:colOff>249138</xdr:colOff>
      <xdr:row>20</xdr:row>
      <xdr:rowOff>1601</xdr:rowOff>
    </xdr:to>
    <xdr:sp macro="" textlink="'Pivot table'!U18">
      <xdr:nvSpPr>
        <xdr:cNvPr id="67" name="TextBox 66">
          <a:extLst>
            <a:ext uri="{FF2B5EF4-FFF2-40B4-BE49-F238E27FC236}">
              <a16:creationId xmlns:a16="http://schemas.microsoft.com/office/drawing/2014/main" id="{CEE4A401-271E-4D3B-B68B-04E757DC4BE0}"/>
            </a:ext>
          </a:extLst>
        </xdr:cNvPr>
        <xdr:cNvSpPr txBox="1"/>
      </xdr:nvSpPr>
      <xdr:spPr>
        <a:xfrm>
          <a:off x="3411044" y="3452343"/>
          <a:ext cx="1063974" cy="305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11DAE46-DF49-4023-94DF-432BB106A1A4}" type="TxLink">
            <a:rPr lang="en-US" sz="1800" b="0" i="0" u="none" strike="noStrike">
              <a:solidFill>
                <a:srgbClr val="000000"/>
              </a:solidFill>
              <a:latin typeface="Aptos Narrow"/>
            </a:rPr>
            <a:pPr algn="r"/>
            <a:t>11</a:t>
          </a:fld>
          <a:endParaRPr lang="en-US" sz="1800"/>
        </a:p>
      </xdr:txBody>
    </xdr:sp>
    <xdr:clientData/>
  </xdr:twoCellAnchor>
  <xdr:twoCellAnchor>
    <xdr:from>
      <xdr:col>5</xdr:col>
      <xdr:colOff>365728</xdr:colOff>
      <xdr:row>19</xdr:row>
      <xdr:rowOff>178708</xdr:rowOff>
    </xdr:from>
    <xdr:to>
      <xdr:col>7</xdr:col>
      <xdr:colOff>222308</xdr:colOff>
      <xdr:row>21</xdr:row>
      <xdr:rowOff>117678</xdr:rowOff>
    </xdr:to>
    <xdr:sp macro="" textlink="'Pivot table'!U19">
      <xdr:nvSpPr>
        <xdr:cNvPr id="68" name="TextBox 67">
          <a:extLst>
            <a:ext uri="{FF2B5EF4-FFF2-40B4-BE49-F238E27FC236}">
              <a16:creationId xmlns:a16="http://schemas.microsoft.com/office/drawing/2014/main" id="{2C7712D2-67EC-412D-9977-A829B5B08DBE}"/>
            </a:ext>
          </a:extLst>
        </xdr:cNvPr>
        <xdr:cNvSpPr txBox="1"/>
      </xdr:nvSpPr>
      <xdr:spPr>
        <a:xfrm>
          <a:off x="3396410" y="3743367"/>
          <a:ext cx="1068853" cy="31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A7BB601D-E24D-44A6-B7E0-1CC99A85D672}" type="TxLink">
            <a:rPr lang="en-US" sz="1800" b="0" i="0" u="none" strike="noStrike">
              <a:solidFill>
                <a:srgbClr val="000000"/>
              </a:solidFill>
              <a:latin typeface="Aptos Narrow"/>
            </a:rPr>
            <a:pPr algn="r"/>
            <a:t>9</a:t>
          </a:fld>
          <a:endParaRPr lang="en-US" sz="1800"/>
        </a:p>
      </xdr:txBody>
    </xdr:sp>
    <xdr:clientData/>
  </xdr:twoCellAnchor>
  <xdr:twoCellAnchor>
    <xdr:from>
      <xdr:col>5</xdr:col>
      <xdr:colOff>365728</xdr:colOff>
      <xdr:row>15</xdr:row>
      <xdr:rowOff>44320</xdr:rowOff>
    </xdr:from>
    <xdr:to>
      <xdr:col>7</xdr:col>
      <xdr:colOff>222308</xdr:colOff>
      <xdr:row>16</xdr:row>
      <xdr:rowOff>161900</xdr:rowOff>
    </xdr:to>
    <xdr:sp macro="" textlink="'Pivot table'!U16">
      <xdr:nvSpPr>
        <xdr:cNvPr id="69" name="TextBox 68">
          <a:extLst>
            <a:ext uri="{FF2B5EF4-FFF2-40B4-BE49-F238E27FC236}">
              <a16:creationId xmlns:a16="http://schemas.microsoft.com/office/drawing/2014/main" id="{8E1CFC32-A89E-4D09-AC04-62C0685B0769}"/>
            </a:ext>
          </a:extLst>
        </xdr:cNvPr>
        <xdr:cNvSpPr txBox="1"/>
      </xdr:nvSpPr>
      <xdr:spPr>
        <a:xfrm>
          <a:off x="3396410" y="2858525"/>
          <a:ext cx="1068853" cy="305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0162017-BBD6-4E07-810A-A03AA69F2A4E}" type="TxLink">
            <a:rPr lang="en-US" sz="1800" b="0" i="0" u="none" strike="noStrike">
              <a:solidFill>
                <a:srgbClr val="000000"/>
              </a:solidFill>
              <a:latin typeface="Aptos Narrow"/>
            </a:rPr>
            <a:pPr algn="r"/>
            <a:t>11</a:t>
          </a:fld>
          <a:endParaRPr lang="en-US" sz="1800"/>
        </a:p>
      </xdr:txBody>
    </xdr:sp>
    <xdr:clientData/>
  </xdr:twoCellAnchor>
  <xdr:twoCellAnchor>
    <xdr:from>
      <xdr:col>3</xdr:col>
      <xdr:colOff>446405</xdr:colOff>
      <xdr:row>11</xdr:row>
      <xdr:rowOff>164566</xdr:rowOff>
    </xdr:from>
    <xdr:to>
      <xdr:col>7</xdr:col>
      <xdr:colOff>209261</xdr:colOff>
      <xdr:row>13</xdr:row>
      <xdr:rowOff>151659</xdr:rowOff>
    </xdr:to>
    <xdr:sp macro="" textlink="">
      <xdr:nvSpPr>
        <xdr:cNvPr id="75" name="TextBox 74">
          <a:extLst>
            <a:ext uri="{FF2B5EF4-FFF2-40B4-BE49-F238E27FC236}">
              <a16:creationId xmlns:a16="http://schemas.microsoft.com/office/drawing/2014/main" id="{4CB3D006-E438-4D6D-910C-DC6AF14C14FD}"/>
            </a:ext>
          </a:extLst>
        </xdr:cNvPr>
        <xdr:cNvSpPr txBox="1"/>
      </xdr:nvSpPr>
      <xdr:spPr>
        <a:xfrm>
          <a:off x="2273331" y="2225714"/>
          <a:ext cx="2198758" cy="361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a:solidFill>
                <a:srgbClr val="62466B"/>
              </a:solidFill>
            </a:rPr>
            <a:t>Skills Breakdown</a:t>
          </a:r>
        </a:p>
        <a:p>
          <a:pPr algn="l"/>
          <a:endParaRPr lang="en-US" sz="2000"/>
        </a:p>
      </xdr:txBody>
    </xdr:sp>
    <xdr:clientData/>
  </xdr:twoCellAnchor>
  <xdr:twoCellAnchor>
    <xdr:from>
      <xdr:col>8</xdr:col>
      <xdr:colOff>115762</xdr:colOff>
      <xdr:row>8</xdr:row>
      <xdr:rowOff>117821</xdr:rowOff>
    </xdr:from>
    <xdr:to>
      <xdr:col>9</xdr:col>
      <xdr:colOff>339881</xdr:colOff>
      <xdr:row>11</xdr:row>
      <xdr:rowOff>159844</xdr:rowOff>
    </xdr:to>
    <xdr:sp macro="" textlink="'Pivot table'!O18">
      <xdr:nvSpPr>
        <xdr:cNvPr id="76" name="TextBox 75">
          <a:extLst>
            <a:ext uri="{FF2B5EF4-FFF2-40B4-BE49-F238E27FC236}">
              <a16:creationId xmlns:a16="http://schemas.microsoft.com/office/drawing/2014/main" id="{47EE2D93-B336-4D1A-BD1C-661AF15EEE37}"/>
            </a:ext>
          </a:extLst>
        </xdr:cNvPr>
        <xdr:cNvSpPr txBox="1"/>
      </xdr:nvSpPr>
      <xdr:spPr>
        <a:xfrm>
          <a:off x="4964853" y="1618730"/>
          <a:ext cx="830255" cy="604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F22656A-85EA-410F-9665-74B9E17AFA96}" type="TxLink">
            <a:rPr lang="en-US" sz="4500" b="0" i="0" u="none" strike="noStrike">
              <a:solidFill>
                <a:srgbClr val="000000"/>
              </a:solidFill>
              <a:latin typeface="Aptos Narrow"/>
              <a:ea typeface="+mn-ea"/>
              <a:cs typeface="+mn-cs"/>
            </a:rPr>
            <a:pPr marL="0" indent="0"/>
            <a:t>50</a:t>
          </a:fld>
          <a:endParaRPr lang="en-US" sz="4500" b="0" i="0" u="none" strike="noStrike">
            <a:solidFill>
              <a:srgbClr val="000000"/>
            </a:solidFill>
            <a:latin typeface="Aptos Narrow"/>
            <a:ea typeface="+mn-ea"/>
            <a:cs typeface="+mn-cs"/>
          </a:endParaRPr>
        </a:p>
      </xdr:txBody>
    </xdr:sp>
    <xdr:clientData/>
  </xdr:twoCellAnchor>
  <xdr:twoCellAnchor>
    <xdr:from>
      <xdr:col>7</xdr:col>
      <xdr:colOff>426938</xdr:colOff>
      <xdr:row>6</xdr:row>
      <xdr:rowOff>136093</xdr:rowOff>
    </xdr:from>
    <xdr:to>
      <xdr:col>11</xdr:col>
      <xdr:colOff>542672</xdr:colOff>
      <xdr:row>8</xdr:row>
      <xdr:rowOff>174212</xdr:rowOff>
    </xdr:to>
    <xdr:sp macro="" textlink="">
      <xdr:nvSpPr>
        <xdr:cNvPr id="77" name="TextBox 76">
          <a:extLst>
            <a:ext uri="{FF2B5EF4-FFF2-40B4-BE49-F238E27FC236}">
              <a16:creationId xmlns:a16="http://schemas.microsoft.com/office/drawing/2014/main" id="{AD531818-1409-4451-9FEA-E34BD2953E6B}"/>
            </a:ext>
          </a:extLst>
        </xdr:cNvPr>
        <xdr:cNvSpPr txBox="1"/>
      </xdr:nvSpPr>
      <xdr:spPr>
        <a:xfrm>
          <a:off x="4669893" y="1261775"/>
          <a:ext cx="2540279" cy="413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Total Employees</a:t>
          </a:r>
        </a:p>
      </xdr:txBody>
    </xdr:sp>
    <xdr:clientData/>
  </xdr:twoCellAnchor>
  <xdr:twoCellAnchor>
    <xdr:from>
      <xdr:col>10</xdr:col>
      <xdr:colOff>412274</xdr:colOff>
      <xdr:row>16</xdr:row>
      <xdr:rowOff>85298</xdr:rowOff>
    </xdr:from>
    <xdr:to>
      <xdr:col>12</xdr:col>
      <xdr:colOff>320889</xdr:colOff>
      <xdr:row>21</xdr:row>
      <xdr:rowOff>30804</xdr:rowOff>
    </xdr:to>
    <xdr:sp macro="" textlink="'Pivot table'!I15">
      <xdr:nvSpPr>
        <xdr:cNvPr id="78" name="TextBox 77">
          <a:extLst>
            <a:ext uri="{FF2B5EF4-FFF2-40B4-BE49-F238E27FC236}">
              <a16:creationId xmlns:a16="http://schemas.microsoft.com/office/drawing/2014/main" id="{7F5B8446-8162-4E18-BF0C-C88EE732769E}"/>
            </a:ext>
          </a:extLst>
        </xdr:cNvPr>
        <xdr:cNvSpPr txBox="1"/>
      </xdr:nvSpPr>
      <xdr:spPr>
        <a:xfrm>
          <a:off x="6525334" y="3042313"/>
          <a:ext cx="1131227" cy="869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544B0D7-90E7-4B43-B6F6-287E162E4747}" type="TxLink">
            <a:rPr lang="en-US" sz="2500" b="0" i="0" u="none" strike="noStrike">
              <a:solidFill>
                <a:srgbClr val="000000"/>
              </a:solidFill>
              <a:latin typeface="Aptos Narrow"/>
              <a:ea typeface="+mn-ea"/>
              <a:cs typeface="+mn-cs"/>
            </a:rPr>
            <a:pPr marL="0" indent="0"/>
            <a:t> 26 </a:t>
          </a:fld>
          <a:endParaRPr lang="en-US" sz="2500" b="0" i="0" u="none" strike="noStrike">
            <a:solidFill>
              <a:srgbClr val="000000"/>
            </a:solidFill>
            <a:latin typeface="Aptos Narrow"/>
            <a:ea typeface="+mn-ea"/>
            <a:cs typeface="+mn-cs"/>
          </a:endParaRPr>
        </a:p>
      </xdr:txBody>
    </xdr:sp>
    <xdr:clientData/>
  </xdr:twoCellAnchor>
  <xdr:twoCellAnchor>
    <xdr:from>
      <xdr:col>8</xdr:col>
      <xdr:colOff>329982</xdr:colOff>
      <xdr:row>16</xdr:row>
      <xdr:rowOff>92574</xdr:rowOff>
    </xdr:from>
    <xdr:to>
      <xdr:col>9</xdr:col>
      <xdr:colOff>558157</xdr:colOff>
      <xdr:row>19</xdr:row>
      <xdr:rowOff>135111</xdr:rowOff>
    </xdr:to>
    <xdr:sp macro="" textlink="'Pivot table'!J15">
      <xdr:nvSpPr>
        <xdr:cNvPr id="79" name="TextBox 78">
          <a:extLst>
            <a:ext uri="{FF2B5EF4-FFF2-40B4-BE49-F238E27FC236}">
              <a16:creationId xmlns:a16="http://schemas.microsoft.com/office/drawing/2014/main" id="{A3E53052-D0A4-4F3C-8BAB-853A31D6B441}"/>
            </a:ext>
          </a:extLst>
        </xdr:cNvPr>
        <xdr:cNvSpPr txBox="1"/>
      </xdr:nvSpPr>
      <xdr:spPr>
        <a:xfrm>
          <a:off x="5220430" y="3049589"/>
          <a:ext cx="839481" cy="596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CF0775A-ADE2-4AC7-BCAD-1015DFB8FD95}" type="TxLink">
            <a:rPr lang="en-US" sz="2500" b="0" i="0" u="none" strike="noStrike">
              <a:solidFill>
                <a:srgbClr val="000000"/>
              </a:solidFill>
              <a:latin typeface="Aptos Narrow"/>
              <a:ea typeface="+mn-ea"/>
              <a:cs typeface="+mn-cs"/>
            </a:rPr>
            <a:pPr marL="0" indent="0"/>
            <a:t> 24 </a:t>
          </a:fld>
          <a:endParaRPr lang="en-US" sz="2500" b="0" i="0" u="none" strike="noStrike">
            <a:solidFill>
              <a:srgbClr val="000000"/>
            </a:solidFill>
            <a:latin typeface="Aptos Narrow"/>
            <a:ea typeface="+mn-ea"/>
            <a:cs typeface="+mn-cs"/>
          </a:endParaRPr>
        </a:p>
      </xdr:txBody>
    </xdr:sp>
    <xdr:clientData/>
  </xdr:twoCellAnchor>
  <xdr:twoCellAnchor>
    <xdr:from>
      <xdr:col>8</xdr:col>
      <xdr:colOff>304277</xdr:colOff>
      <xdr:row>14</xdr:row>
      <xdr:rowOff>32845</xdr:rowOff>
    </xdr:from>
    <xdr:to>
      <xdr:col>9</xdr:col>
      <xdr:colOff>554253</xdr:colOff>
      <xdr:row>16</xdr:row>
      <xdr:rowOff>70965</xdr:rowOff>
    </xdr:to>
    <xdr:sp macro="" textlink="">
      <xdr:nvSpPr>
        <xdr:cNvPr id="80" name="TextBox 79">
          <a:extLst>
            <a:ext uri="{FF2B5EF4-FFF2-40B4-BE49-F238E27FC236}">
              <a16:creationId xmlns:a16="http://schemas.microsoft.com/office/drawing/2014/main" id="{FCED939E-8903-456B-8957-0791F7E3996E}"/>
            </a:ext>
          </a:extLst>
        </xdr:cNvPr>
        <xdr:cNvSpPr txBox="1"/>
      </xdr:nvSpPr>
      <xdr:spPr>
        <a:xfrm>
          <a:off x="5133854" y="2662282"/>
          <a:ext cx="853674" cy="413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Male</a:t>
          </a:r>
        </a:p>
      </xdr:txBody>
    </xdr:sp>
    <xdr:clientData/>
  </xdr:twoCellAnchor>
  <xdr:twoCellAnchor>
    <xdr:from>
      <xdr:col>10</xdr:col>
      <xdr:colOff>380736</xdr:colOff>
      <xdr:row>14</xdr:row>
      <xdr:rowOff>15154</xdr:rowOff>
    </xdr:from>
    <xdr:to>
      <xdr:col>12</xdr:col>
      <xdr:colOff>189161</xdr:colOff>
      <xdr:row>16</xdr:row>
      <xdr:rowOff>53274</xdr:rowOff>
    </xdr:to>
    <xdr:sp macro="" textlink="">
      <xdr:nvSpPr>
        <xdr:cNvPr id="81" name="TextBox 80">
          <a:extLst>
            <a:ext uri="{FF2B5EF4-FFF2-40B4-BE49-F238E27FC236}">
              <a16:creationId xmlns:a16="http://schemas.microsoft.com/office/drawing/2014/main" id="{E924CBB3-6E55-429D-A597-41EBADF8F423}"/>
            </a:ext>
          </a:extLst>
        </xdr:cNvPr>
        <xdr:cNvSpPr txBox="1"/>
      </xdr:nvSpPr>
      <xdr:spPr>
        <a:xfrm>
          <a:off x="6442100" y="2641745"/>
          <a:ext cx="1020697" cy="413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Female</a:t>
          </a:r>
        </a:p>
      </xdr:txBody>
    </xdr:sp>
    <xdr:clientData/>
  </xdr:twoCellAnchor>
  <xdr:twoCellAnchor>
    <xdr:from>
      <xdr:col>12</xdr:col>
      <xdr:colOff>325233</xdr:colOff>
      <xdr:row>8</xdr:row>
      <xdr:rowOff>3608</xdr:rowOff>
    </xdr:from>
    <xdr:to>
      <xdr:col>16</xdr:col>
      <xdr:colOff>257195</xdr:colOff>
      <xdr:row>19</xdr:row>
      <xdr:rowOff>140194</xdr:rowOff>
    </xdr:to>
    <xdr:graphicFrame macro="">
      <xdr:nvGraphicFramePr>
        <xdr:cNvPr id="82" name="Chart 81">
          <a:extLst>
            <a:ext uri="{FF2B5EF4-FFF2-40B4-BE49-F238E27FC236}">
              <a16:creationId xmlns:a16="http://schemas.microsoft.com/office/drawing/2014/main" id="{452D5A49-ED5F-44BB-82FE-5BDFA71AE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330391</xdr:colOff>
      <xdr:row>6</xdr:row>
      <xdr:rowOff>118404</xdr:rowOff>
    </xdr:from>
    <xdr:to>
      <xdr:col>16</xdr:col>
      <xdr:colOff>439937</xdr:colOff>
      <xdr:row>8</xdr:row>
      <xdr:rowOff>156523</xdr:rowOff>
    </xdr:to>
    <xdr:sp macro="" textlink="">
      <xdr:nvSpPr>
        <xdr:cNvPr id="83" name="TextBox 82">
          <a:extLst>
            <a:ext uri="{FF2B5EF4-FFF2-40B4-BE49-F238E27FC236}">
              <a16:creationId xmlns:a16="http://schemas.microsoft.com/office/drawing/2014/main" id="{D32E15C5-02D1-404C-991B-2D80025FC883}"/>
            </a:ext>
          </a:extLst>
        </xdr:cNvPr>
        <xdr:cNvSpPr txBox="1"/>
      </xdr:nvSpPr>
      <xdr:spPr>
        <a:xfrm>
          <a:off x="7604027" y="1244086"/>
          <a:ext cx="2534092" cy="4133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Leave Tracking</a:t>
          </a:r>
          <a:r>
            <a:rPr lang="en-US" sz="1800" baseline="0"/>
            <a:t> </a:t>
          </a:r>
          <a:endParaRPr lang="en-US" sz="1800"/>
        </a:p>
      </xdr:txBody>
    </xdr:sp>
    <xdr:clientData/>
  </xdr:twoCellAnchor>
  <xdr:twoCellAnchor>
    <xdr:from>
      <xdr:col>16</xdr:col>
      <xdr:colOff>472125</xdr:colOff>
      <xdr:row>12</xdr:row>
      <xdr:rowOff>20616</xdr:rowOff>
    </xdr:from>
    <xdr:to>
      <xdr:col>21</xdr:col>
      <xdr:colOff>325230</xdr:colOff>
      <xdr:row>19</xdr:row>
      <xdr:rowOff>174211</xdr:rowOff>
    </xdr:to>
    <xdr:graphicFrame macro="">
      <xdr:nvGraphicFramePr>
        <xdr:cNvPr id="84" name="Chart 83">
          <a:extLst>
            <a:ext uri="{FF2B5EF4-FFF2-40B4-BE49-F238E27FC236}">
              <a16:creationId xmlns:a16="http://schemas.microsoft.com/office/drawing/2014/main" id="{57D237AE-2BD9-4DAF-87A2-E2C90E0C50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476605</xdr:colOff>
      <xdr:row>10</xdr:row>
      <xdr:rowOff>32163</xdr:rowOff>
    </xdr:from>
    <xdr:to>
      <xdr:col>20</xdr:col>
      <xdr:colOff>592338</xdr:colOff>
      <xdr:row>12</xdr:row>
      <xdr:rowOff>70282</xdr:rowOff>
    </xdr:to>
    <xdr:sp macro="" textlink="">
      <xdr:nvSpPr>
        <xdr:cNvPr id="85" name="TextBox 84">
          <a:extLst>
            <a:ext uri="{FF2B5EF4-FFF2-40B4-BE49-F238E27FC236}">
              <a16:creationId xmlns:a16="http://schemas.microsoft.com/office/drawing/2014/main" id="{4B4A7868-E1D7-4C7D-900C-64485D864109}"/>
            </a:ext>
          </a:extLst>
        </xdr:cNvPr>
        <xdr:cNvSpPr txBox="1"/>
      </xdr:nvSpPr>
      <xdr:spPr>
        <a:xfrm>
          <a:off x="10174787" y="1908299"/>
          <a:ext cx="2540278" cy="413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Regions</a:t>
          </a:r>
        </a:p>
      </xdr:txBody>
    </xdr:sp>
    <xdr:clientData/>
  </xdr:twoCellAnchor>
  <xdr:twoCellAnchor>
    <xdr:from>
      <xdr:col>16</xdr:col>
      <xdr:colOff>493614</xdr:colOff>
      <xdr:row>11</xdr:row>
      <xdr:rowOff>100715</xdr:rowOff>
    </xdr:from>
    <xdr:to>
      <xdr:col>21</xdr:col>
      <xdr:colOff>3210</xdr:colOff>
      <xdr:row>13</xdr:row>
      <xdr:rowOff>138835</xdr:rowOff>
    </xdr:to>
    <xdr:sp macro="" textlink="">
      <xdr:nvSpPr>
        <xdr:cNvPr id="86" name="TextBox 85">
          <a:extLst>
            <a:ext uri="{FF2B5EF4-FFF2-40B4-BE49-F238E27FC236}">
              <a16:creationId xmlns:a16="http://schemas.microsoft.com/office/drawing/2014/main" id="{15852845-236B-441B-ABFF-EE6DAD26EDFB}"/>
            </a:ext>
          </a:extLst>
        </xdr:cNvPr>
        <xdr:cNvSpPr txBox="1"/>
      </xdr:nvSpPr>
      <xdr:spPr>
        <a:xfrm>
          <a:off x="10191796" y="2164465"/>
          <a:ext cx="2540278" cy="413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Employees by region</a:t>
          </a:r>
        </a:p>
      </xdr:txBody>
    </xdr:sp>
    <xdr:clientData/>
  </xdr:twoCellAnchor>
  <xdr:twoCellAnchor>
    <xdr:from>
      <xdr:col>16</xdr:col>
      <xdr:colOff>598605</xdr:colOff>
      <xdr:row>5</xdr:row>
      <xdr:rowOff>105677</xdr:rowOff>
    </xdr:from>
    <xdr:to>
      <xdr:col>19</xdr:col>
      <xdr:colOff>49537</xdr:colOff>
      <xdr:row>8</xdr:row>
      <xdr:rowOff>147700</xdr:rowOff>
    </xdr:to>
    <xdr:sp macro="" textlink="'Pivot table'!AC14">
      <xdr:nvSpPr>
        <xdr:cNvPr id="87" name="TextBox 86">
          <a:extLst>
            <a:ext uri="{FF2B5EF4-FFF2-40B4-BE49-F238E27FC236}">
              <a16:creationId xmlns:a16="http://schemas.microsoft.com/office/drawing/2014/main" id="{E1E14FFD-F74E-4ED9-BC3E-4039B1ECA003}"/>
            </a:ext>
          </a:extLst>
        </xdr:cNvPr>
        <xdr:cNvSpPr txBox="1"/>
      </xdr:nvSpPr>
      <xdr:spPr>
        <a:xfrm>
          <a:off x="10296787" y="1033437"/>
          <a:ext cx="1269341" cy="598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D8FA855-826E-4D82-AA96-81482BB8AD97}" type="TxLink">
            <a:rPr lang="en-US" sz="3000" b="1" i="0" u="none" strike="noStrike">
              <a:solidFill>
                <a:srgbClr val="000000"/>
              </a:solidFill>
              <a:latin typeface="Aptos Narrow"/>
              <a:ea typeface="+mn-ea"/>
              <a:cs typeface="+mn-cs"/>
            </a:rPr>
            <a:t>2.62</a:t>
          </a:fld>
          <a:endParaRPr lang="en-US" sz="3000" b="1" i="0" u="none" strike="noStrike">
            <a:solidFill>
              <a:sysClr val="windowText" lastClr="000000"/>
            </a:solidFill>
            <a:latin typeface="Aptos Narrow"/>
            <a:ea typeface="+mn-ea"/>
            <a:cs typeface="+mn-cs"/>
          </a:endParaRPr>
        </a:p>
      </xdr:txBody>
    </xdr:sp>
    <xdr:clientData/>
  </xdr:twoCellAnchor>
  <xdr:twoCellAnchor>
    <xdr:from>
      <xdr:col>16</xdr:col>
      <xdr:colOff>408569</xdr:colOff>
      <xdr:row>2</xdr:row>
      <xdr:rowOff>113126</xdr:rowOff>
    </xdr:from>
    <xdr:to>
      <xdr:col>20</xdr:col>
      <xdr:colOff>524302</xdr:colOff>
      <xdr:row>4</xdr:row>
      <xdr:rowOff>156707</xdr:rowOff>
    </xdr:to>
    <xdr:sp macro="" textlink="">
      <xdr:nvSpPr>
        <xdr:cNvPr id="88" name="TextBox 87">
          <a:extLst>
            <a:ext uri="{FF2B5EF4-FFF2-40B4-BE49-F238E27FC236}">
              <a16:creationId xmlns:a16="http://schemas.microsoft.com/office/drawing/2014/main" id="{0C01C374-CFAC-463D-B988-B4E7B29CBAB5}"/>
            </a:ext>
          </a:extLst>
        </xdr:cNvPr>
        <xdr:cNvSpPr txBox="1"/>
      </xdr:nvSpPr>
      <xdr:spPr>
        <a:xfrm>
          <a:off x="10088028" y="499275"/>
          <a:ext cx="2535598" cy="4297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rgbClr val="62466B"/>
              </a:solidFill>
            </a:rPr>
            <a:t>Performance Rating</a:t>
          </a:r>
        </a:p>
      </xdr:txBody>
    </xdr:sp>
    <xdr:clientData/>
  </xdr:twoCellAnchor>
  <xdr:twoCellAnchor>
    <xdr:from>
      <xdr:col>17</xdr:col>
      <xdr:colOff>13048</xdr:colOff>
      <xdr:row>7</xdr:row>
      <xdr:rowOff>140153</xdr:rowOff>
    </xdr:from>
    <xdr:to>
      <xdr:col>21</xdr:col>
      <xdr:colOff>128780</xdr:colOff>
      <xdr:row>9</xdr:row>
      <xdr:rowOff>170748</xdr:rowOff>
    </xdr:to>
    <xdr:sp macro="" textlink="">
      <xdr:nvSpPr>
        <xdr:cNvPr id="89" name="TextBox 88">
          <a:extLst>
            <a:ext uri="{FF2B5EF4-FFF2-40B4-BE49-F238E27FC236}">
              <a16:creationId xmlns:a16="http://schemas.microsoft.com/office/drawing/2014/main" id="{305D1593-0CD0-480E-9EC6-C964E4BAC5C4}"/>
            </a:ext>
          </a:extLst>
        </xdr:cNvPr>
        <xdr:cNvSpPr txBox="1"/>
      </xdr:nvSpPr>
      <xdr:spPr>
        <a:xfrm>
          <a:off x="10317366" y="1439017"/>
          <a:ext cx="2540278" cy="401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Average Rating</a:t>
          </a:r>
        </a:p>
      </xdr:txBody>
    </xdr:sp>
    <xdr:clientData/>
  </xdr:twoCellAnchor>
  <xdr:twoCellAnchor>
    <xdr:from>
      <xdr:col>16</xdr:col>
      <xdr:colOff>420760</xdr:colOff>
      <xdr:row>3</xdr:row>
      <xdr:rowOff>190082</xdr:rowOff>
    </xdr:from>
    <xdr:to>
      <xdr:col>20</xdr:col>
      <xdr:colOff>536025</xdr:colOff>
      <xdr:row>6</xdr:row>
      <xdr:rowOff>35643</xdr:rowOff>
    </xdr:to>
    <xdr:sp macro="" textlink="">
      <xdr:nvSpPr>
        <xdr:cNvPr id="90" name="TextBox 89">
          <a:extLst>
            <a:ext uri="{FF2B5EF4-FFF2-40B4-BE49-F238E27FC236}">
              <a16:creationId xmlns:a16="http://schemas.microsoft.com/office/drawing/2014/main" id="{2E061386-5FD9-4AB0-984C-0CC3005DFE8C}"/>
            </a:ext>
          </a:extLst>
        </xdr:cNvPr>
        <xdr:cNvSpPr txBox="1"/>
      </xdr:nvSpPr>
      <xdr:spPr>
        <a:xfrm>
          <a:off x="10236353" y="771268"/>
          <a:ext cx="2569164" cy="426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Average Performance Rating</a:t>
          </a:r>
        </a:p>
      </xdr:txBody>
    </xdr:sp>
    <xdr:clientData/>
  </xdr:twoCellAnchor>
  <xdr:twoCellAnchor>
    <xdr:from>
      <xdr:col>3</xdr:col>
      <xdr:colOff>444684</xdr:colOff>
      <xdr:row>2</xdr:row>
      <xdr:rowOff>13416</xdr:rowOff>
    </xdr:from>
    <xdr:to>
      <xdr:col>16</xdr:col>
      <xdr:colOff>298824</xdr:colOff>
      <xdr:row>6</xdr:row>
      <xdr:rowOff>3607</xdr:rowOff>
    </xdr:to>
    <xdr:sp macro="" textlink="">
      <xdr:nvSpPr>
        <xdr:cNvPr id="91" name="Rectangle: Rounded Corners 90">
          <a:extLst>
            <a:ext uri="{FF2B5EF4-FFF2-40B4-BE49-F238E27FC236}">
              <a16:creationId xmlns:a16="http://schemas.microsoft.com/office/drawing/2014/main" id="{3C63B10D-8E11-4833-97FB-BC34D18ED45D}"/>
            </a:ext>
          </a:extLst>
        </xdr:cNvPr>
        <xdr:cNvSpPr/>
      </xdr:nvSpPr>
      <xdr:spPr>
        <a:xfrm>
          <a:off x="2255776" y="389050"/>
          <a:ext cx="7702203" cy="741458"/>
        </a:xfrm>
        <a:prstGeom prst="roundRect">
          <a:avLst>
            <a:gd name="adj" fmla="val 45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111725</xdr:colOff>
      <xdr:row>22</xdr:row>
      <xdr:rowOff>64358</xdr:rowOff>
    </xdr:from>
    <xdr:to>
      <xdr:col>21</xdr:col>
      <xdr:colOff>227569</xdr:colOff>
      <xdr:row>22</xdr:row>
      <xdr:rowOff>167331</xdr:rowOff>
    </xdr:to>
    <xdr:sp macro="" textlink="">
      <xdr:nvSpPr>
        <xdr:cNvPr id="11" name="Flowchart: Connector 10">
          <a:extLst>
            <a:ext uri="{FF2B5EF4-FFF2-40B4-BE49-F238E27FC236}">
              <a16:creationId xmlns:a16="http://schemas.microsoft.com/office/drawing/2014/main" id="{2773ACDC-929D-67C5-C6F5-4247528DC884}"/>
            </a:ext>
          </a:extLst>
        </xdr:cNvPr>
        <xdr:cNvSpPr/>
      </xdr:nvSpPr>
      <xdr:spPr>
        <a:xfrm>
          <a:off x="12816016" y="4311993"/>
          <a:ext cx="115844" cy="102973"/>
        </a:xfrm>
        <a:prstGeom prst="flowChartConnector">
          <a:avLst/>
        </a:prstGeom>
        <a:solidFill>
          <a:srgbClr val="62466B"/>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332603</xdr:colOff>
      <xdr:row>28</xdr:row>
      <xdr:rowOff>126657</xdr:rowOff>
    </xdr:from>
    <xdr:to>
      <xdr:col>18</xdr:col>
      <xdr:colOff>448447</xdr:colOff>
      <xdr:row>29</xdr:row>
      <xdr:rowOff>36556</xdr:rowOff>
    </xdr:to>
    <xdr:sp macro="" textlink="">
      <xdr:nvSpPr>
        <xdr:cNvPr id="25" name="Flowchart: Connector 24">
          <a:extLst>
            <a:ext uri="{FF2B5EF4-FFF2-40B4-BE49-F238E27FC236}">
              <a16:creationId xmlns:a16="http://schemas.microsoft.com/office/drawing/2014/main" id="{C5D73A0D-91CD-4C98-80E7-71ABFB0B6EE8}"/>
            </a:ext>
          </a:extLst>
        </xdr:cNvPr>
        <xdr:cNvSpPr/>
      </xdr:nvSpPr>
      <xdr:spPr>
        <a:xfrm>
          <a:off x="11221995" y="5532738"/>
          <a:ext cx="115844" cy="102973"/>
        </a:xfrm>
        <a:prstGeom prst="flowChartConnector">
          <a:avLst/>
        </a:prstGeom>
        <a:solidFill>
          <a:srgbClr val="8C93A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111725</xdr:colOff>
      <xdr:row>28</xdr:row>
      <xdr:rowOff>85983</xdr:rowOff>
    </xdr:from>
    <xdr:to>
      <xdr:col>21</xdr:col>
      <xdr:colOff>227569</xdr:colOff>
      <xdr:row>28</xdr:row>
      <xdr:rowOff>188956</xdr:rowOff>
    </xdr:to>
    <xdr:sp macro="" textlink="">
      <xdr:nvSpPr>
        <xdr:cNvPr id="33" name="Flowchart: Connector 32">
          <a:extLst>
            <a:ext uri="{FF2B5EF4-FFF2-40B4-BE49-F238E27FC236}">
              <a16:creationId xmlns:a16="http://schemas.microsoft.com/office/drawing/2014/main" id="{22F0F99B-D6DA-48E5-8759-CDB14C27D8B8}"/>
            </a:ext>
          </a:extLst>
        </xdr:cNvPr>
        <xdr:cNvSpPr/>
      </xdr:nvSpPr>
      <xdr:spPr>
        <a:xfrm>
          <a:off x="12816016" y="5492064"/>
          <a:ext cx="115844" cy="102973"/>
        </a:xfrm>
        <a:prstGeom prst="flowChartConnector">
          <a:avLst/>
        </a:prstGeom>
        <a:solidFill>
          <a:srgbClr val="B5C2B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62460</xdr:colOff>
      <xdr:row>7</xdr:row>
      <xdr:rowOff>31231</xdr:rowOff>
    </xdr:from>
    <xdr:to>
      <xdr:col>11</xdr:col>
      <xdr:colOff>562131</xdr:colOff>
      <xdr:row>13</xdr:row>
      <xdr:rowOff>15615</xdr:rowOff>
    </xdr:to>
    <xdr:pic>
      <xdr:nvPicPr>
        <xdr:cNvPr id="50" name="Picture 49">
          <a:extLst>
            <a:ext uri="{FF2B5EF4-FFF2-40B4-BE49-F238E27FC236}">
              <a16:creationId xmlns:a16="http://schemas.microsoft.com/office/drawing/2014/main" id="{36E9829B-577E-48E2-A519-762DB0E9DAD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152214" y="1342870"/>
          <a:ext cx="1108647" cy="1108647"/>
        </a:xfrm>
        <a:prstGeom prst="rect">
          <a:avLst/>
        </a:prstGeom>
      </xdr:spPr>
    </xdr:pic>
    <xdr:clientData/>
  </xdr:twoCellAnchor>
  <xdr:twoCellAnchor>
    <xdr:from>
      <xdr:col>3</xdr:col>
      <xdr:colOff>410711</xdr:colOff>
      <xdr:row>23</xdr:row>
      <xdr:rowOff>14002</xdr:rowOff>
    </xdr:from>
    <xdr:to>
      <xdr:col>7</xdr:col>
      <xdr:colOff>515574</xdr:colOff>
      <xdr:row>27</xdr:row>
      <xdr:rowOff>84277</xdr:rowOff>
    </xdr:to>
    <xdr:sp macro="" textlink="">
      <xdr:nvSpPr>
        <xdr:cNvPr id="56" name="TextBox 55">
          <a:extLst>
            <a:ext uri="{FF2B5EF4-FFF2-40B4-BE49-F238E27FC236}">
              <a16:creationId xmlns:a16="http://schemas.microsoft.com/office/drawing/2014/main" id="{6006D9A2-7DE2-4E3F-BD67-443E18AD97AA}"/>
            </a:ext>
          </a:extLst>
        </xdr:cNvPr>
        <xdr:cNvSpPr txBox="1"/>
      </xdr:nvSpPr>
      <xdr:spPr>
        <a:xfrm>
          <a:off x="2245803" y="4435699"/>
          <a:ext cx="2551652" cy="8392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2466B"/>
              </a:solidFill>
            </a:rPr>
            <a:t>Employees by Work Location</a:t>
          </a:r>
          <a:endParaRPr lang="en-US" sz="1600"/>
        </a:p>
      </xdr:txBody>
    </xdr:sp>
    <xdr:clientData/>
  </xdr:twoCellAnchor>
  <xdr:twoCellAnchor>
    <xdr:from>
      <xdr:col>10</xdr:col>
      <xdr:colOff>116733</xdr:colOff>
      <xdr:row>15</xdr:row>
      <xdr:rowOff>172173</xdr:rowOff>
    </xdr:from>
    <xdr:to>
      <xdr:col>12</xdr:col>
      <xdr:colOff>1</xdr:colOff>
      <xdr:row>19</xdr:row>
      <xdr:rowOff>107878</xdr:rowOff>
    </xdr:to>
    <xdr:graphicFrame macro="">
      <xdr:nvGraphicFramePr>
        <xdr:cNvPr id="70" name="Chart 69">
          <a:extLst>
            <a:ext uri="{FF2B5EF4-FFF2-40B4-BE49-F238E27FC236}">
              <a16:creationId xmlns:a16="http://schemas.microsoft.com/office/drawing/2014/main" id="{FAE86C13-747A-44AE-AFA4-6E0AA0A690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119182</xdr:colOff>
      <xdr:row>16</xdr:row>
      <xdr:rowOff>0</xdr:rowOff>
    </xdr:from>
    <xdr:to>
      <xdr:col>9</xdr:col>
      <xdr:colOff>568656</xdr:colOff>
      <xdr:row>19</xdr:row>
      <xdr:rowOff>101892</xdr:rowOff>
    </xdr:to>
    <xdr:graphicFrame macro="">
      <xdr:nvGraphicFramePr>
        <xdr:cNvPr id="71" name="Chart 70">
          <a:extLst>
            <a:ext uri="{FF2B5EF4-FFF2-40B4-BE49-F238E27FC236}">
              <a16:creationId xmlns:a16="http://schemas.microsoft.com/office/drawing/2014/main" id="{98718CF5-D981-449E-B6AA-19065D482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504403</xdr:colOff>
      <xdr:row>2</xdr:row>
      <xdr:rowOff>13209</xdr:rowOff>
    </xdr:from>
    <xdr:to>
      <xdr:col>8</xdr:col>
      <xdr:colOff>267259</xdr:colOff>
      <xdr:row>4</xdr:row>
      <xdr:rowOff>302</xdr:rowOff>
    </xdr:to>
    <xdr:sp macro="" textlink="">
      <xdr:nvSpPr>
        <xdr:cNvPr id="74" name="TextBox 73">
          <a:extLst>
            <a:ext uri="{FF2B5EF4-FFF2-40B4-BE49-F238E27FC236}">
              <a16:creationId xmlns:a16="http://schemas.microsoft.com/office/drawing/2014/main" id="{04B3FE66-411B-401C-A900-C1988B8D49D3}"/>
            </a:ext>
          </a:extLst>
        </xdr:cNvPr>
        <xdr:cNvSpPr txBox="1"/>
      </xdr:nvSpPr>
      <xdr:spPr>
        <a:xfrm>
          <a:off x="2958301" y="400667"/>
          <a:ext cx="2216755" cy="374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a:solidFill>
                <a:srgbClr val="62466B"/>
              </a:solidFill>
            </a:rPr>
            <a:t>HR Analytics</a:t>
          </a:r>
          <a:endParaRPr lang="en-US" sz="2000"/>
        </a:p>
      </xdr:txBody>
    </xdr:sp>
    <xdr:clientData/>
  </xdr:twoCellAnchor>
  <xdr:twoCellAnchor editAs="oneCell">
    <xdr:from>
      <xdr:col>4</xdr:col>
      <xdr:colOff>347738</xdr:colOff>
      <xdr:row>6</xdr:row>
      <xdr:rowOff>60476</xdr:rowOff>
    </xdr:from>
    <xdr:to>
      <xdr:col>6</xdr:col>
      <xdr:colOff>357585</xdr:colOff>
      <xdr:row>12</xdr:row>
      <xdr:rowOff>100561</xdr:rowOff>
    </xdr:to>
    <xdr:pic>
      <xdr:nvPicPr>
        <xdr:cNvPr id="93" name="Picture 92">
          <a:extLst>
            <a:ext uri="{FF2B5EF4-FFF2-40B4-BE49-F238E27FC236}">
              <a16:creationId xmlns:a16="http://schemas.microsoft.com/office/drawing/2014/main" id="{64624258-8E87-BE59-88A5-61F3E2BF1B0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766786" y="1239762"/>
          <a:ext cx="1219370" cy="1219370"/>
        </a:xfrm>
        <a:prstGeom prst="rect">
          <a:avLst/>
        </a:prstGeom>
      </xdr:spPr>
    </xdr:pic>
    <xdr:clientData/>
  </xdr:twoCellAnchor>
  <xdr:twoCellAnchor editAs="oneCell">
    <xdr:from>
      <xdr:col>3</xdr:col>
      <xdr:colOff>574523</xdr:colOff>
      <xdr:row>2</xdr:row>
      <xdr:rowOff>105833</xdr:rowOff>
    </xdr:from>
    <xdr:to>
      <xdr:col>4</xdr:col>
      <xdr:colOff>483809</xdr:colOff>
      <xdr:row>5</xdr:row>
      <xdr:rowOff>129153</xdr:rowOff>
    </xdr:to>
    <xdr:pic>
      <xdr:nvPicPr>
        <xdr:cNvPr id="95" name="Picture 94">
          <a:extLst>
            <a:ext uri="{FF2B5EF4-FFF2-40B4-BE49-F238E27FC236}">
              <a16:creationId xmlns:a16="http://schemas.microsoft.com/office/drawing/2014/main" id="{C761096E-C8AB-B0C3-5EE9-2D0E6AF2734C}"/>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414947" y="493291"/>
          <a:ext cx="522760" cy="604506"/>
        </a:xfrm>
        <a:prstGeom prst="rect">
          <a:avLst/>
        </a:prstGeom>
      </xdr:spPr>
    </xdr:pic>
    <xdr:clientData/>
  </xdr:twoCellAnchor>
  <xdr:twoCellAnchor>
    <xdr:from>
      <xdr:col>18</xdr:col>
      <xdr:colOff>320299</xdr:colOff>
      <xdr:row>6</xdr:row>
      <xdr:rowOff>53406</xdr:rowOff>
    </xdr:from>
    <xdr:to>
      <xdr:col>20</xdr:col>
      <xdr:colOff>592359</xdr:colOff>
      <xdr:row>7</xdr:row>
      <xdr:rowOff>164308</xdr:rowOff>
    </xdr:to>
    <xdr:grpSp>
      <xdr:nvGrpSpPr>
        <xdr:cNvPr id="52" name="Group 51">
          <a:extLst>
            <a:ext uri="{FF2B5EF4-FFF2-40B4-BE49-F238E27FC236}">
              <a16:creationId xmlns:a16="http://schemas.microsoft.com/office/drawing/2014/main" id="{AFD056DD-DCC8-FF3D-99EC-7A1A0BC81A25}"/>
            </a:ext>
          </a:extLst>
        </xdr:cNvPr>
        <xdr:cNvGrpSpPr/>
      </xdr:nvGrpSpPr>
      <xdr:grpSpPr>
        <a:xfrm>
          <a:off x="11230754" y="1166718"/>
          <a:ext cx="1484332" cy="296454"/>
          <a:chOff x="11618632" y="1079080"/>
          <a:chExt cx="1499008" cy="304631"/>
        </a:xfrm>
      </xdr:grpSpPr>
      <xdr:pic>
        <xdr:nvPicPr>
          <xdr:cNvPr id="99" name="Picture 98">
            <a:extLst>
              <a:ext uri="{FF2B5EF4-FFF2-40B4-BE49-F238E27FC236}">
                <a16:creationId xmlns:a16="http://schemas.microsoft.com/office/drawing/2014/main" id="{EF1749D7-122E-5337-4409-7D5A0B4A8A97}"/>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2194389" y="1079080"/>
            <a:ext cx="309779" cy="304631"/>
          </a:xfrm>
          <a:prstGeom prst="rect">
            <a:avLst/>
          </a:prstGeom>
        </xdr:spPr>
      </xdr:pic>
      <xdr:pic>
        <xdr:nvPicPr>
          <xdr:cNvPr id="101" name="Picture 100">
            <a:extLst>
              <a:ext uri="{FF2B5EF4-FFF2-40B4-BE49-F238E27FC236}">
                <a16:creationId xmlns:a16="http://schemas.microsoft.com/office/drawing/2014/main" id="{5B6885E3-2167-CD70-EB6D-8D1D794D5A63}"/>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2502319" y="1079080"/>
            <a:ext cx="277934" cy="278870"/>
          </a:xfrm>
          <a:prstGeom prst="rect">
            <a:avLst/>
          </a:prstGeom>
          <a:noFill/>
        </xdr:spPr>
      </xdr:pic>
      <xdr:pic>
        <xdr:nvPicPr>
          <xdr:cNvPr id="103" name="Picture 102">
            <a:extLst>
              <a:ext uri="{FF2B5EF4-FFF2-40B4-BE49-F238E27FC236}">
                <a16:creationId xmlns:a16="http://schemas.microsoft.com/office/drawing/2014/main" id="{77C18786-224D-7349-F7A6-CB04BEFAD66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618632" y="1079080"/>
            <a:ext cx="244451" cy="238836"/>
          </a:xfrm>
          <a:prstGeom prst="rect">
            <a:avLst/>
          </a:prstGeom>
        </xdr:spPr>
      </xdr:pic>
      <xdr:pic>
        <xdr:nvPicPr>
          <xdr:cNvPr id="2" name="Picture 1">
            <a:extLst>
              <a:ext uri="{FF2B5EF4-FFF2-40B4-BE49-F238E27FC236}">
                <a16:creationId xmlns:a16="http://schemas.microsoft.com/office/drawing/2014/main" id="{749A9A7B-ED3D-4AD2-9591-C32A456FCFA7}"/>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15159" y="1079080"/>
            <a:ext cx="237815" cy="238283"/>
          </a:xfrm>
          <a:prstGeom prst="rect">
            <a:avLst/>
          </a:prstGeom>
        </xdr:spPr>
      </xdr:pic>
      <xdr:pic>
        <xdr:nvPicPr>
          <xdr:cNvPr id="34" name="Picture 33">
            <a:extLst>
              <a:ext uri="{FF2B5EF4-FFF2-40B4-BE49-F238E27FC236}">
                <a16:creationId xmlns:a16="http://schemas.microsoft.com/office/drawing/2014/main" id="{353630F5-9888-4525-A25E-D8C150CA280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61784" y="1079080"/>
            <a:ext cx="255856" cy="250241"/>
          </a:xfrm>
          <a:prstGeom prst="rect">
            <a:avLst/>
          </a:prstGeom>
          <a:noFill/>
        </xdr:spPr>
      </xdr:pic>
    </xdr:grpSp>
    <xdr:clientData/>
  </xdr:twoCellAnchor>
  <xdr:twoCellAnchor>
    <xdr:from>
      <xdr:col>4</xdr:col>
      <xdr:colOff>531126</xdr:colOff>
      <xdr:row>3</xdr:row>
      <xdr:rowOff>107398</xdr:rowOff>
    </xdr:from>
    <xdr:to>
      <xdr:col>9</xdr:col>
      <xdr:colOff>548898</xdr:colOff>
      <xdr:row>7</xdr:row>
      <xdr:rowOff>64575</xdr:rowOff>
    </xdr:to>
    <xdr:sp macro="" textlink="'Pivot table'!T15">
      <xdr:nvSpPr>
        <xdr:cNvPr id="49" name="TextBox 48">
          <a:extLst>
            <a:ext uri="{FF2B5EF4-FFF2-40B4-BE49-F238E27FC236}">
              <a16:creationId xmlns:a16="http://schemas.microsoft.com/office/drawing/2014/main" id="{EA7DFD36-0C80-4450-A299-C5B19B36B284}"/>
            </a:ext>
          </a:extLst>
        </xdr:cNvPr>
        <xdr:cNvSpPr txBox="1"/>
      </xdr:nvSpPr>
      <xdr:spPr>
        <a:xfrm>
          <a:off x="2985024" y="688584"/>
          <a:ext cx="3085145" cy="732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a:t>Optimizing Workforce Strategy through HR Data Insights</a:t>
          </a:r>
        </a:p>
      </xdr:txBody>
    </xdr:sp>
    <xdr:clientData/>
  </xdr:twoCellAnchor>
  <xdr:twoCellAnchor editAs="oneCell">
    <xdr:from>
      <xdr:col>9</xdr:col>
      <xdr:colOff>322881</xdr:colOff>
      <xdr:row>2</xdr:row>
      <xdr:rowOff>80720</xdr:rowOff>
    </xdr:from>
    <xdr:to>
      <xdr:col>12</xdr:col>
      <xdr:colOff>452034</xdr:colOff>
      <xdr:row>5</xdr:row>
      <xdr:rowOff>145297</xdr:rowOff>
    </xdr:to>
    <mc:AlternateContent xmlns:mc="http://schemas.openxmlformats.org/markup-compatibility/2006">
      <mc:Choice xmlns:a14="http://schemas.microsoft.com/office/drawing/2010/main" Requires="a14">
        <xdr:graphicFrame macro="">
          <xdr:nvGraphicFramePr>
            <xdr:cNvPr id="54" name="Gender">
              <a:extLst>
                <a:ext uri="{FF2B5EF4-FFF2-40B4-BE49-F238E27FC236}">
                  <a16:creationId xmlns:a16="http://schemas.microsoft.com/office/drawing/2014/main" id="{6BA00B32-8B72-4561-A95A-6AA2E59FC4E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778108" y="451824"/>
              <a:ext cx="1947562" cy="621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556968</xdr:colOff>
      <xdr:row>2</xdr:row>
      <xdr:rowOff>72648</xdr:rowOff>
    </xdr:from>
    <xdr:to>
      <xdr:col>16</xdr:col>
      <xdr:colOff>371313</xdr:colOff>
      <xdr:row>5</xdr:row>
      <xdr:rowOff>161442</xdr:rowOff>
    </xdr:to>
    <mc:AlternateContent xmlns:mc="http://schemas.openxmlformats.org/markup-compatibility/2006">
      <mc:Choice xmlns:a14="http://schemas.microsoft.com/office/drawing/2010/main" Requires="a14">
        <xdr:graphicFrame macro="">
          <xdr:nvGraphicFramePr>
            <xdr:cNvPr id="72" name="Department">
              <a:extLst>
                <a:ext uri="{FF2B5EF4-FFF2-40B4-BE49-F238E27FC236}">
                  <a16:creationId xmlns:a16="http://schemas.microsoft.com/office/drawing/2014/main" id="{1427EC83-07F3-4857-870C-ECD68B55299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830604" y="443752"/>
              <a:ext cx="2238891" cy="64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OLUWASUSI" refreshedDate="45840.441835879632" createdVersion="8" refreshedVersion="8" minRefreshableVersion="3" recordCount="51" xr:uid="{D2460947-50FB-454D-B3C4-F1AE8DC81285}">
  <cacheSource type="worksheet">
    <worksheetSource ref="A1:U1048576" sheet="HR Data"/>
  </cacheSource>
  <cacheFields count="21">
    <cacheField name="Employee ID" numFmtId="0">
      <sharedItems containsString="0" containsBlank="1" containsNumber="1" containsInteger="1" minValue="1550" maxValue="9968"/>
    </cacheField>
    <cacheField name="Full Name" numFmtId="0">
      <sharedItems containsBlank="1"/>
    </cacheField>
    <cacheField name="Gender" numFmtId="0">
      <sharedItems containsBlank="1" count="3">
        <s v="Female"/>
        <s v="Male"/>
        <m/>
      </sharedItems>
    </cacheField>
    <cacheField name="Age" numFmtId="0">
      <sharedItems containsString="0" containsBlank="1" containsNumber="1" containsInteger="1" minValue="20" maxValue="60"/>
    </cacheField>
    <cacheField name="Age range" numFmtId="0">
      <sharedItems containsBlank="1" count="6">
        <s v="18-25"/>
        <s v="26-35"/>
        <s v="36-45"/>
        <s v="56 &lt;"/>
        <s v="46-55"/>
        <m/>
      </sharedItems>
    </cacheField>
    <cacheField name="Region" numFmtId="0">
      <sharedItems containsBlank="1" count="6">
        <s v="East"/>
        <s v="Central"/>
        <s v="West"/>
        <s v="South"/>
        <s v="North"/>
        <m/>
      </sharedItems>
    </cacheField>
    <cacheField name="Job Title" numFmtId="0">
      <sharedItems containsBlank="1" count="6">
        <s v="Manager"/>
        <s v="Designer"/>
        <s v="HR Specialist"/>
        <s v="Developer"/>
        <s v="Analyst"/>
        <m/>
      </sharedItems>
    </cacheField>
    <cacheField name="Department" numFmtId="0">
      <sharedItems containsBlank="1" count="6">
        <s v="Finance"/>
        <s v="HR"/>
        <s v="Marketing"/>
        <s v="Operations"/>
        <s v="IT"/>
        <m/>
      </sharedItems>
    </cacheField>
    <cacheField name="Manager/Supervisor" numFmtId="0">
      <sharedItems containsBlank="1"/>
    </cacheField>
    <cacheField name="Date of Hire" numFmtId="0">
      <sharedItems containsBlank="1"/>
    </cacheField>
    <cacheField name="Employment Status" numFmtId="0">
      <sharedItems containsBlank="1" count="4">
        <s v="Full-Time"/>
        <s v="Contract"/>
        <s v="Part-Time"/>
        <m/>
      </sharedItems>
    </cacheField>
    <cacheField name="Work Location" numFmtId="0">
      <sharedItems containsBlank="1" count="4">
        <s v="Head Office"/>
        <s v="Branch Office"/>
        <s v="Remote"/>
        <m/>
      </sharedItems>
    </cacheField>
    <cacheField name="Salary" numFmtId="0">
      <sharedItems containsString="0" containsBlank="1" containsNumber="1" containsInteger="1" minValue="30137" maxValue="98961"/>
    </cacheField>
    <cacheField name="Pay Grade" numFmtId="0">
      <sharedItems containsBlank="1"/>
    </cacheField>
    <cacheField name="Bonus/Allowances" numFmtId="0">
      <sharedItems containsString="0" containsBlank="1" containsNumber="1" containsInteger="1" minValue="1024" maxValue="9911"/>
    </cacheField>
    <cacheField name="Insurance Details" numFmtId="0">
      <sharedItems containsBlank="1"/>
    </cacheField>
    <cacheField name="Leave Taken" numFmtId="0">
      <sharedItems containsString="0" containsBlank="1" containsNumber="1" containsInteger="1" minValue="0" maxValue="20"/>
    </cacheField>
    <cacheField name="Performance Rating" numFmtId="0">
      <sharedItems containsString="0" containsBlank="1" containsNumber="1" containsInteger="1" minValue="1" maxValue="5"/>
    </cacheField>
    <cacheField name="Training Programs Attended" numFmtId="0">
      <sharedItems containsBlank="1"/>
    </cacheField>
    <cacheField name="Skills" numFmtId="0">
      <sharedItems containsBlank="1" count="6">
        <s v="Design"/>
        <s v="Management"/>
        <s v="Python"/>
        <s v="Communication"/>
        <s v="Excel"/>
        <m/>
      </sharedItems>
    </cacheField>
    <cacheField name="Certifications" numFmtId="0">
      <sharedItems containsBlank="1"/>
    </cacheField>
  </cacheFields>
  <extLst>
    <ext xmlns:x14="http://schemas.microsoft.com/office/spreadsheetml/2009/9/main" uri="{725AE2AE-9491-48be-B2B4-4EB974FC3084}">
      <x14:pivotCacheDefinition pivotCacheId="18504757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OLUWASUSI" refreshedDate="45841.434086921297" createdVersion="8" refreshedVersion="8" minRefreshableVersion="3" recordCount="50" xr:uid="{A1416547-E4D7-4BBF-A300-E80812A1682C}">
  <cacheSource type="worksheet">
    <worksheetSource name="Table1"/>
  </cacheSource>
  <cacheFields count="21">
    <cacheField name="Employee ID" numFmtId="0">
      <sharedItems containsSemiMixedTypes="0" containsString="0" containsNumber="1" containsInteger="1" minValue="1550" maxValue="9968"/>
    </cacheField>
    <cacheField name="Full Name" numFmtId="0">
      <sharedItems/>
    </cacheField>
    <cacheField name="Gender" numFmtId="0">
      <sharedItems count="2">
        <s v="Female"/>
        <s v="Male"/>
      </sharedItems>
    </cacheField>
    <cacheField name="Age" numFmtId="0">
      <sharedItems containsSemiMixedTypes="0" containsString="0" containsNumber="1" containsInteger="1" minValue="20" maxValue="60"/>
    </cacheField>
    <cacheField name="Age range" numFmtId="0">
      <sharedItems count="5">
        <s v="18-25"/>
        <s v="26-35"/>
        <s v="36-45"/>
        <s v="56 &lt;"/>
        <s v="46-55"/>
      </sharedItems>
    </cacheField>
    <cacheField name="Region" numFmtId="0">
      <sharedItems/>
    </cacheField>
    <cacheField name="Job Title" numFmtId="0">
      <sharedItems/>
    </cacheField>
    <cacheField name="Department" numFmtId="0">
      <sharedItems count="5">
        <s v="Finance"/>
        <s v="HR"/>
        <s v="Marketing"/>
        <s v="Operations"/>
        <s v="IT"/>
      </sharedItems>
    </cacheField>
    <cacheField name="Manager/Supervisor" numFmtId="0">
      <sharedItems/>
    </cacheField>
    <cacheField name="Date of Hire" numFmtId="0">
      <sharedItems/>
    </cacheField>
    <cacheField name="Employment Status" numFmtId="0">
      <sharedItems/>
    </cacheField>
    <cacheField name="Work Location" numFmtId="0">
      <sharedItems/>
    </cacheField>
    <cacheField name="Salary" numFmtId="0">
      <sharedItems containsSemiMixedTypes="0" containsString="0" containsNumber="1" containsInteger="1" minValue="30137" maxValue="98961"/>
    </cacheField>
    <cacheField name="Pay Grade" numFmtId="0">
      <sharedItems/>
    </cacheField>
    <cacheField name="Bonus/Allowances" numFmtId="0">
      <sharedItems containsSemiMixedTypes="0" containsString="0" containsNumber="1" containsInteger="1" minValue="1024" maxValue="9911"/>
    </cacheField>
    <cacheField name="Insurance Details" numFmtId="0">
      <sharedItems/>
    </cacheField>
    <cacheField name="Leave Taken" numFmtId="0">
      <sharedItems containsSemiMixedTypes="0" containsString="0" containsNumber="1" containsInteger="1" minValue="0" maxValue="20"/>
    </cacheField>
    <cacheField name="Performance Rating" numFmtId="0">
      <sharedItems containsSemiMixedTypes="0" containsString="0" containsNumber="1" containsInteger="1" minValue="1" maxValue="5"/>
    </cacheField>
    <cacheField name="Training Programs Attended" numFmtId="0">
      <sharedItems/>
    </cacheField>
    <cacheField name="Skills" numFmtId="0">
      <sharedItems/>
    </cacheField>
    <cacheField name="Certifications" numFmtId="0">
      <sharedItems/>
    </cacheField>
  </cacheFields>
  <extLst>
    <ext xmlns:x14="http://schemas.microsoft.com/office/spreadsheetml/2009/9/main" uri="{725AE2AE-9491-48be-B2B4-4EB974FC3084}">
      <x14:pivotCacheDefinition pivotCacheId="11527461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n v="4294"/>
    <s v="Lori Nguyen"/>
    <x v="0"/>
    <n v="25"/>
    <x v="0"/>
    <x v="0"/>
    <x v="0"/>
    <x v="0"/>
    <s v="Luis Reynolds"/>
    <s v="2019-03-15"/>
    <x v="0"/>
    <x v="0"/>
    <n v="53700"/>
    <s v="C"/>
    <n v="1463"/>
    <s v="Health"/>
    <n v="1"/>
    <n v="1"/>
    <s v="Leadership Training"/>
    <x v="0"/>
    <s v="Certified Professional"/>
  </r>
  <r>
    <n v="9116"/>
    <s v="Gary Garcia"/>
    <x v="1"/>
    <n v="27"/>
    <x v="1"/>
    <x v="1"/>
    <x v="1"/>
    <x v="1"/>
    <s v="Ashley Simmons MD"/>
    <s v="2022-12-20"/>
    <x v="0"/>
    <x v="1"/>
    <n v="91091"/>
    <s v="B"/>
    <n v="1024"/>
    <s v="None"/>
    <n v="19"/>
    <n v="4"/>
    <s v="Excel Workshop"/>
    <x v="0"/>
    <s v="Certified Professional"/>
  </r>
  <r>
    <n v="5120"/>
    <s v="Jeremy Nguyen"/>
    <x v="1"/>
    <n v="34"/>
    <x v="1"/>
    <x v="2"/>
    <x v="2"/>
    <x v="2"/>
    <s v="Cassandra Duncan"/>
    <s v="2022-08-10"/>
    <x v="0"/>
    <x v="2"/>
    <n v="57538"/>
    <s v="D"/>
    <n v="1674"/>
    <s v="None"/>
    <n v="8"/>
    <n v="1"/>
    <s v="None"/>
    <x v="1"/>
    <s v="Advanced Training"/>
  </r>
  <r>
    <n v="8071"/>
    <s v="Kimberly Jones"/>
    <x v="0"/>
    <n v="41"/>
    <x v="2"/>
    <x v="2"/>
    <x v="0"/>
    <x v="3"/>
    <s v="Janet Harris"/>
    <s v="2024-09-03"/>
    <x v="1"/>
    <x v="0"/>
    <n v="62993"/>
    <s v="A"/>
    <n v="2695"/>
    <s v="Health + Dental"/>
    <n v="0"/>
    <n v="2"/>
    <s v="None"/>
    <x v="2"/>
    <s v="None"/>
  </r>
  <r>
    <n v="9351"/>
    <s v="Anthony Gates"/>
    <x v="1"/>
    <n v="56"/>
    <x v="3"/>
    <x v="0"/>
    <x v="0"/>
    <x v="2"/>
    <s v="Mr. Frank Clay"/>
    <s v="2019-03-14"/>
    <x v="1"/>
    <x v="1"/>
    <n v="45773"/>
    <s v="A"/>
    <n v="8776"/>
    <s v="Health"/>
    <n v="16"/>
    <n v="4"/>
    <s v="Leadership Training"/>
    <x v="2"/>
    <s v="None"/>
  </r>
  <r>
    <n v="2873"/>
    <s v="Courtney Foster"/>
    <x v="0"/>
    <n v="28"/>
    <x v="1"/>
    <x v="2"/>
    <x v="3"/>
    <x v="2"/>
    <s v="Dorothy Price"/>
    <s v="2017-01-23"/>
    <x v="0"/>
    <x v="1"/>
    <n v="96249"/>
    <s v="C"/>
    <n v="4826"/>
    <s v="Health + Dental"/>
    <n v="7"/>
    <n v="3"/>
    <s v="Leadership Training"/>
    <x v="3"/>
    <s v="Certified Professional"/>
  </r>
  <r>
    <n v="3540"/>
    <s v="Catherine Hall"/>
    <x v="0"/>
    <n v="20"/>
    <x v="0"/>
    <x v="1"/>
    <x v="2"/>
    <x v="2"/>
    <s v="Michele Sexton"/>
    <s v="2024-08-17"/>
    <x v="0"/>
    <x v="2"/>
    <n v="61596"/>
    <s v="C"/>
    <n v="8818"/>
    <s v="Health + Dental"/>
    <n v="4"/>
    <n v="2"/>
    <s v="Leadership Training"/>
    <x v="1"/>
    <s v="None"/>
  </r>
  <r>
    <n v="3653"/>
    <s v="Deanna Ball"/>
    <x v="0"/>
    <n v="58"/>
    <x v="3"/>
    <x v="3"/>
    <x v="1"/>
    <x v="4"/>
    <s v="Richard Schmidt"/>
    <s v="2014-12-09"/>
    <x v="0"/>
    <x v="2"/>
    <n v="97869"/>
    <s v="A"/>
    <n v="1966"/>
    <s v="Health"/>
    <n v="10"/>
    <n v="1"/>
    <s v="Leadership Training"/>
    <x v="0"/>
    <s v="Certified Professional"/>
  </r>
  <r>
    <n v="5587"/>
    <s v="Candace Nelson"/>
    <x v="0"/>
    <n v="44"/>
    <x v="2"/>
    <x v="3"/>
    <x v="2"/>
    <x v="2"/>
    <s v="Teresa Pearson"/>
    <s v="2021-06-28"/>
    <x v="0"/>
    <x v="0"/>
    <n v="81235"/>
    <s v="A"/>
    <n v="6553"/>
    <s v="None"/>
    <n v="16"/>
    <n v="2"/>
    <s v="None"/>
    <x v="1"/>
    <s v="Certified Professional"/>
  </r>
  <r>
    <n v="9554"/>
    <s v="Mandy Davis"/>
    <x v="0"/>
    <n v="29"/>
    <x v="1"/>
    <x v="1"/>
    <x v="2"/>
    <x v="3"/>
    <s v="Laura Hart"/>
    <s v="2018-05-20"/>
    <x v="0"/>
    <x v="1"/>
    <n v="87852"/>
    <s v="A"/>
    <n v="4980"/>
    <s v="Health + Dental"/>
    <n v="19"/>
    <n v="3"/>
    <s v="None"/>
    <x v="2"/>
    <s v="Certified Professional"/>
  </r>
  <r>
    <n v="6213"/>
    <s v="Matthew Powell"/>
    <x v="1"/>
    <n v="23"/>
    <x v="0"/>
    <x v="3"/>
    <x v="0"/>
    <x v="2"/>
    <s v="Andrea May"/>
    <s v="2017-02-13"/>
    <x v="1"/>
    <x v="1"/>
    <n v="59359"/>
    <s v="A"/>
    <n v="9449"/>
    <s v="Health + Dental"/>
    <n v="20"/>
    <n v="3"/>
    <s v="None"/>
    <x v="1"/>
    <s v="None"/>
  </r>
  <r>
    <n v="9105"/>
    <s v="Bruce Nelson"/>
    <x v="1"/>
    <n v="30"/>
    <x v="1"/>
    <x v="0"/>
    <x v="1"/>
    <x v="0"/>
    <s v="Casey Martin"/>
    <s v="2024-05-05"/>
    <x v="1"/>
    <x v="2"/>
    <n v="81225"/>
    <s v="D"/>
    <n v="6202"/>
    <s v="Health + Dental"/>
    <n v="2"/>
    <n v="2"/>
    <s v="Excel Workshop"/>
    <x v="4"/>
    <s v="Certified Professional"/>
  </r>
  <r>
    <n v="9508"/>
    <s v="Dawn Cole"/>
    <x v="0"/>
    <n v="49"/>
    <x v="4"/>
    <x v="1"/>
    <x v="0"/>
    <x v="0"/>
    <s v="Amber Allen"/>
    <s v="2022-04-19"/>
    <x v="1"/>
    <x v="0"/>
    <n v="32788"/>
    <s v="D"/>
    <n v="4396"/>
    <s v="Health"/>
    <n v="13"/>
    <n v="5"/>
    <s v="None"/>
    <x v="3"/>
    <s v="Advanced Training"/>
  </r>
  <r>
    <n v="2436"/>
    <s v="Tanner Morse"/>
    <x v="1"/>
    <n v="60"/>
    <x v="3"/>
    <x v="4"/>
    <x v="0"/>
    <x v="3"/>
    <s v="Adam Johnson"/>
    <s v="2015-11-16"/>
    <x v="1"/>
    <x v="2"/>
    <n v="70452"/>
    <s v="D"/>
    <n v="9911"/>
    <s v="None"/>
    <n v="2"/>
    <n v="1"/>
    <s v="None"/>
    <x v="3"/>
    <s v="Certified Professional"/>
  </r>
  <r>
    <n v="4441"/>
    <s v="Jose Griffin"/>
    <x v="1"/>
    <n v="46"/>
    <x v="4"/>
    <x v="1"/>
    <x v="3"/>
    <x v="0"/>
    <s v="Nicole Dominguez"/>
    <s v="2023-09-09"/>
    <x v="0"/>
    <x v="1"/>
    <n v="33045"/>
    <s v="B"/>
    <n v="1456"/>
    <s v="None"/>
    <n v="16"/>
    <n v="3"/>
    <s v="Excel Workshop"/>
    <x v="3"/>
    <s v="None"/>
  </r>
  <r>
    <n v="5827"/>
    <s v="Daniel Hawkins"/>
    <x v="1"/>
    <n v="57"/>
    <x v="3"/>
    <x v="2"/>
    <x v="3"/>
    <x v="1"/>
    <s v="Andrew Best"/>
    <s v="2017-12-12"/>
    <x v="2"/>
    <x v="2"/>
    <n v="96429"/>
    <s v="C"/>
    <n v="4740"/>
    <s v="None"/>
    <n v="8"/>
    <n v="1"/>
    <s v="Excel Workshop"/>
    <x v="2"/>
    <s v="None"/>
  </r>
  <r>
    <n v="5184"/>
    <s v="Elaine Mcclain"/>
    <x v="0"/>
    <n v="24"/>
    <x v="0"/>
    <x v="1"/>
    <x v="2"/>
    <x v="2"/>
    <s v="Gabrielle Rodriguez"/>
    <s v="2017-03-10"/>
    <x v="2"/>
    <x v="2"/>
    <n v="33183"/>
    <s v="A"/>
    <n v="8114"/>
    <s v="None"/>
    <n v="4"/>
    <n v="2"/>
    <s v="Excel Workshop"/>
    <x v="4"/>
    <s v="Advanced Training"/>
  </r>
  <r>
    <n v="5874"/>
    <s v="Kimberly Jones"/>
    <x v="0"/>
    <n v="35"/>
    <x v="1"/>
    <x v="4"/>
    <x v="3"/>
    <x v="0"/>
    <s v="Allison Harvey"/>
    <s v="2019-03-04"/>
    <x v="2"/>
    <x v="0"/>
    <n v="75065"/>
    <s v="C"/>
    <n v="7123"/>
    <s v="None"/>
    <n v="20"/>
    <n v="2"/>
    <s v="None"/>
    <x v="0"/>
    <s v="Advanced Training"/>
  </r>
  <r>
    <n v="9834"/>
    <s v="Thomas Kramer"/>
    <x v="1"/>
    <n v="41"/>
    <x v="2"/>
    <x v="1"/>
    <x v="1"/>
    <x v="4"/>
    <s v="Tristan Mejia"/>
    <s v="2022-11-20"/>
    <x v="0"/>
    <x v="2"/>
    <n v="32877"/>
    <s v="C"/>
    <n v="6432"/>
    <s v="Health"/>
    <n v="11"/>
    <n v="1"/>
    <s v="None"/>
    <x v="0"/>
    <s v="None"/>
  </r>
  <r>
    <n v="5096"/>
    <s v="Kevin Whitaker"/>
    <x v="1"/>
    <n v="36"/>
    <x v="2"/>
    <x v="1"/>
    <x v="4"/>
    <x v="3"/>
    <s v="Mary Welch"/>
    <s v="2021-03-02"/>
    <x v="0"/>
    <x v="1"/>
    <n v="46811"/>
    <s v="D"/>
    <n v="1567"/>
    <s v="None"/>
    <n v="7"/>
    <n v="3"/>
    <s v="Excel Workshop"/>
    <x v="0"/>
    <s v="Advanced Training"/>
  </r>
  <r>
    <n v="2263"/>
    <s v="Dustin Carter"/>
    <x v="1"/>
    <n v="31"/>
    <x v="1"/>
    <x v="3"/>
    <x v="2"/>
    <x v="1"/>
    <s v="Douglas Miles"/>
    <s v="2021-08-01"/>
    <x v="1"/>
    <x v="1"/>
    <n v="87538"/>
    <s v="C"/>
    <n v="3588"/>
    <s v="Health + Dental"/>
    <n v="11"/>
    <n v="5"/>
    <s v="Excel Workshop"/>
    <x v="2"/>
    <s v="None"/>
  </r>
  <r>
    <n v="6505"/>
    <s v="Nicole Williamson"/>
    <x v="0"/>
    <n v="28"/>
    <x v="1"/>
    <x v="0"/>
    <x v="1"/>
    <x v="4"/>
    <s v="Jessica Fleming"/>
    <s v="2015-08-14"/>
    <x v="0"/>
    <x v="1"/>
    <n v="73002"/>
    <s v="C"/>
    <n v="6296"/>
    <s v="Health"/>
    <n v="2"/>
    <n v="5"/>
    <s v="Excel Workshop"/>
    <x v="1"/>
    <s v="Certified Professional"/>
  </r>
  <r>
    <n v="8626"/>
    <s v="Matthew Knight"/>
    <x v="1"/>
    <n v="37"/>
    <x v="2"/>
    <x v="3"/>
    <x v="1"/>
    <x v="3"/>
    <s v="Christine Lee"/>
    <s v="2015-10-21"/>
    <x v="2"/>
    <x v="2"/>
    <n v="41653"/>
    <s v="D"/>
    <n v="9236"/>
    <s v="None"/>
    <n v="13"/>
    <n v="1"/>
    <s v="Excel Workshop"/>
    <x v="0"/>
    <s v="None"/>
  </r>
  <r>
    <n v="5979"/>
    <s v="Donna Jones"/>
    <x v="0"/>
    <n v="31"/>
    <x v="1"/>
    <x v="0"/>
    <x v="0"/>
    <x v="2"/>
    <s v="Mario Smith DVM"/>
    <s v="2015-03-14"/>
    <x v="1"/>
    <x v="1"/>
    <n v="67582"/>
    <s v="A"/>
    <n v="1375"/>
    <s v="Health"/>
    <n v="20"/>
    <n v="3"/>
    <s v="Excel Workshop"/>
    <x v="1"/>
    <s v="None"/>
  </r>
  <r>
    <n v="3104"/>
    <s v="Carolyn Bullock"/>
    <x v="0"/>
    <n v="23"/>
    <x v="0"/>
    <x v="3"/>
    <x v="1"/>
    <x v="1"/>
    <s v="Joseph Francis"/>
    <s v="2024-05-22"/>
    <x v="2"/>
    <x v="1"/>
    <n v="37351"/>
    <s v="D"/>
    <n v="7858"/>
    <s v="Health + Dental"/>
    <n v="18"/>
    <n v="2"/>
    <s v="Leadership Training"/>
    <x v="1"/>
    <s v="Advanced Training"/>
  </r>
  <r>
    <n v="8967"/>
    <s v="Wendy Gomez"/>
    <x v="0"/>
    <n v="48"/>
    <x v="4"/>
    <x v="4"/>
    <x v="2"/>
    <x v="0"/>
    <s v="Sarah Young"/>
    <s v="2017-03-19"/>
    <x v="0"/>
    <x v="1"/>
    <n v="36721"/>
    <s v="B"/>
    <n v="8820"/>
    <s v="Health + Dental"/>
    <n v="0"/>
    <n v="2"/>
    <s v="Excel Workshop"/>
    <x v="1"/>
    <s v="Certified Professional"/>
  </r>
  <r>
    <n v="5087"/>
    <s v="Michael Thomas"/>
    <x v="1"/>
    <n v="28"/>
    <x v="1"/>
    <x v="2"/>
    <x v="4"/>
    <x v="0"/>
    <s v="Aaron Hart"/>
    <s v="2021-09-15"/>
    <x v="1"/>
    <x v="2"/>
    <n v="46326"/>
    <s v="B"/>
    <n v="9189"/>
    <s v="Health + Dental"/>
    <n v="8"/>
    <n v="4"/>
    <s v="Leadership Training"/>
    <x v="3"/>
    <s v="Advanced Training"/>
  </r>
  <r>
    <n v="3358"/>
    <s v="Kevin Bell"/>
    <x v="1"/>
    <n v="30"/>
    <x v="1"/>
    <x v="1"/>
    <x v="3"/>
    <x v="1"/>
    <s v="Brian Boyd"/>
    <s v="2022-05-09"/>
    <x v="0"/>
    <x v="0"/>
    <n v="59007"/>
    <s v="C"/>
    <n v="3380"/>
    <s v="Health"/>
    <n v="17"/>
    <n v="3"/>
    <s v="None"/>
    <x v="4"/>
    <s v="Certified Professional"/>
  </r>
  <r>
    <n v="8256"/>
    <s v="Richard Landry"/>
    <x v="1"/>
    <n v="46"/>
    <x v="4"/>
    <x v="3"/>
    <x v="0"/>
    <x v="3"/>
    <s v="Steven Krueger"/>
    <s v="2017-06-22"/>
    <x v="0"/>
    <x v="1"/>
    <n v="52020"/>
    <s v="B"/>
    <n v="9585"/>
    <s v="Health + Dental"/>
    <n v="0"/>
    <n v="4"/>
    <s v="Excel Workshop"/>
    <x v="4"/>
    <s v="None"/>
  </r>
  <r>
    <n v="5763"/>
    <s v="George Hurley"/>
    <x v="1"/>
    <n v="44"/>
    <x v="2"/>
    <x v="1"/>
    <x v="2"/>
    <x v="1"/>
    <s v="Debra Williams"/>
    <s v="2020-11-28"/>
    <x v="2"/>
    <x v="1"/>
    <n v="98961"/>
    <s v="D"/>
    <n v="2688"/>
    <s v="Health"/>
    <n v="2"/>
    <n v="5"/>
    <s v="Excel Workshop"/>
    <x v="4"/>
    <s v="Certified Professional"/>
  </r>
  <r>
    <n v="6838"/>
    <s v="Mark Lopez"/>
    <x v="1"/>
    <n v="45"/>
    <x v="2"/>
    <x v="2"/>
    <x v="3"/>
    <x v="2"/>
    <s v="Karen Mitchell"/>
    <s v="2015-08-30"/>
    <x v="2"/>
    <x v="1"/>
    <n v="81943"/>
    <s v="C"/>
    <n v="2255"/>
    <s v="Health"/>
    <n v="18"/>
    <n v="2"/>
    <s v="None"/>
    <x v="2"/>
    <s v="Certified Professional"/>
  </r>
  <r>
    <n v="9544"/>
    <s v="Robert Williams"/>
    <x v="1"/>
    <n v="52"/>
    <x v="4"/>
    <x v="4"/>
    <x v="2"/>
    <x v="1"/>
    <s v="Joseph Sanders"/>
    <s v="2018-10-27"/>
    <x v="2"/>
    <x v="1"/>
    <n v="47627"/>
    <s v="C"/>
    <n v="1221"/>
    <s v="None"/>
    <n v="4"/>
    <n v="3"/>
    <s v="None"/>
    <x v="1"/>
    <s v="None"/>
  </r>
  <r>
    <n v="8012"/>
    <s v="Mary Schmidt"/>
    <x v="0"/>
    <n v="52"/>
    <x v="4"/>
    <x v="0"/>
    <x v="0"/>
    <x v="4"/>
    <s v="Shelly George"/>
    <s v="2018-08-26"/>
    <x v="2"/>
    <x v="1"/>
    <n v="56162"/>
    <s v="D"/>
    <n v="6560"/>
    <s v="Health + Dental"/>
    <n v="9"/>
    <n v="4"/>
    <s v="Excel Workshop"/>
    <x v="3"/>
    <s v="None"/>
  </r>
  <r>
    <n v="9374"/>
    <s v="Mary Martinez"/>
    <x v="0"/>
    <n v="42"/>
    <x v="2"/>
    <x v="1"/>
    <x v="2"/>
    <x v="2"/>
    <s v="Nicole Houston"/>
    <s v="2023-07-24"/>
    <x v="1"/>
    <x v="2"/>
    <n v="95734"/>
    <s v="C"/>
    <n v="4854"/>
    <s v="Health"/>
    <n v="13"/>
    <n v="2"/>
    <s v="Leadership Training"/>
    <x v="0"/>
    <s v="Certified Professional"/>
  </r>
  <r>
    <n v="3487"/>
    <s v="Paul Hall"/>
    <x v="1"/>
    <n v="58"/>
    <x v="3"/>
    <x v="1"/>
    <x v="1"/>
    <x v="3"/>
    <s v="Kristin Shaffer"/>
    <s v="2018-07-09"/>
    <x v="1"/>
    <x v="2"/>
    <n v="74789"/>
    <s v="C"/>
    <n v="8101"/>
    <s v="Health + Dental"/>
    <n v="14"/>
    <n v="5"/>
    <s v="Excel Workshop"/>
    <x v="2"/>
    <s v="None"/>
  </r>
  <r>
    <n v="8445"/>
    <s v="Samantha Foster"/>
    <x v="0"/>
    <n v="24"/>
    <x v="0"/>
    <x v="4"/>
    <x v="0"/>
    <x v="3"/>
    <s v="Joel Aguilar"/>
    <s v="2016-12-21"/>
    <x v="0"/>
    <x v="2"/>
    <n v="30137"/>
    <s v="B"/>
    <n v="4031"/>
    <s v="None"/>
    <n v="5"/>
    <n v="3"/>
    <s v="None"/>
    <x v="1"/>
    <s v="Certified Professional"/>
  </r>
  <r>
    <n v="1550"/>
    <s v="Timothy Aguilar"/>
    <x v="1"/>
    <n v="21"/>
    <x v="0"/>
    <x v="1"/>
    <x v="0"/>
    <x v="0"/>
    <s v="Michael Wade"/>
    <s v="2019-06-27"/>
    <x v="0"/>
    <x v="2"/>
    <n v="95510"/>
    <s v="C"/>
    <n v="6811"/>
    <s v="Health"/>
    <n v="18"/>
    <n v="4"/>
    <s v="Excel Workshop"/>
    <x v="4"/>
    <s v="Certified Professional"/>
  </r>
  <r>
    <n v="9968"/>
    <s v="Charles Andrews"/>
    <x v="1"/>
    <n v="58"/>
    <x v="3"/>
    <x v="1"/>
    <x v="3"/>
    <x v="0"/>
    <s v="Jessica Walsh"/>
    <s v="2021-08-27"/>
    <x v="1"/>
    <x v="0"/>
    <n v="80325"/>
    <s v="B"/>
    <n v="6230"/>
    <s v="Health"/>
    <n v="5"/>
    <n v="4"/>
    <s v="None"/>
    <x v="2"/>
    <s v="Advanced Training"/>
  </r>
  <r>
    <n v="8029"/>
    <s v="Veronica Nelson"/>
    <x v="0"/>
    <n v="57"/>
    <x v="3"/>
    <x v="3"/>
    <x v="4"/>
    <x v="4"/>
    <s v="Kelly Mack"/>
    <s v="2017-05-28"/>
    <x v="2"/>
    <x v="1"/>
    <n v="34109"/>
    <s v="B"/>
    <n v="9232"/>
    <s v="Health"/>
    <n v="13"/>
    <n v="3"/>
    <s v="Leadership Training"/>
    <x v="0"/>
    <s v="Certified Professional"/>
  </r>
  <r>
    <n v="8847"/>
    <s v="Chris Sanchez"/>
    <x v="1"/>
    <n v="41"/>
    <x v="2"/>
    <x v="3"/>
    <x v="3"/>
    <x v="0"/>
    <s v="John Conley"/>
    <s v="2022-01-30"/>
    <x v="2"/>
    <x v="2"/>
    <n v="73330"/>
    <s v="C"/>
    <n v="2276"/>
    <s v="Health + Dental"/>
    <n v="5"/>
    <n v="1"/>
    <s v="None"/>
    <x v="1"/>
    <s v="Advanced Training"/>
  </r>
  <r>
    <n v="1955"/>
    <s v="Cassie Galvan"/>
    <x v="0"/>
    <n v="58"/>
    <x v="3"/>
    <x v="2"/>
    <x v="2"/>
    <x v="1"/>
    <s v="Aaron Baker"/>
    <s v="2017-04-20"/>
    <x v="1"/>
    <x v="2"/>
    <n v="46567"/>
    <s v="A"/>
    <n v="2825"/>
    <s v="Health"/>
    <n v="15"/>
    <n v="3"/>
    <s v="None"/>
    <x v="4"/>
    <s v="Advanced Training"/>
  </r>
  <r>
    <n v="4522"/>
    <s v="Jessica Jones"/>
    <x v="0"/>
    <n v="36"/>
    <x v="2"/>
    <x v="0"/>
    <x v="4"/>
    <x v="0"/>
    <s v="Christopher Bass"/>
    <s v="2019-07-22"/>
    <x v="1"/>
    <x v="1"/>
    <n v="39795"/>
    <s v="A"/>
    <n v="1670"/>
    <s v="None"/>
    <n v="0"/>
    <n v="2"/>
    <s v="Excel Workshop"/>
    <x v="3"/>
    <s v="None"/>
  </r>
  <r>
    <n v="3078"/>
    <s v="Emily Walker"/>
    <x v="0"/>
    <n v="21"/>
    <x v="0"/>
    <x v="0"/>
    <x v="0"/>
    <x v="4"/>
    <s v="Sean Tucker PhD"/>
    <s v="2018-11-29"/>
    <x v="1"/>
    <x v="2"/>
    <n v="59506"/>
    <s v="A"/>
    <n v="4428"/>
    <s v="Health + Dental"/>
    <n v="0"/>
    <n v="1"/>
    <s v="None"/>
    <x v="3"/>
    <s v="Certified Professional"/>
  </r>
  <r>
    <n v="6357"/>
    <s v="Vickie Lewis"/>
    <x v="0"/>
    <n v="46"/>
    <x v="4"/>
    <x v="2"/>
    <x v="1"/>
    <x v="4"/>
    <s v="Jacob Scott"/>
    <s v="2022-11-14"/>
    <x v="1"/>
    <x v="2"/>
    <n v="49058"/>
    <s v="B"/>
    <n v="4396"/>
    <s v="None"/>
    <n v="5"/>
    <n v="1"/>
    <s v="None"/>
    <x v="3"/>
    <s v="None"/>
  </r>
  <r>
    <n v="7951"/>
    <s v="Alexis Clark"/>
    <x v="0"/>
    <n v="36"/>
    <x v="2"/>
    <x v="3"/>
    <x v="2"/>
    <x v="4"/>
    <s v="Joel Park"/>
    <s v="2016-02-23"/>
    <x v="1"/>
    <x v="0"/>
    <n v="98612"/>
    <s v="A"/>
    <n v="1168"/>
    <s v="None"/>
    <n v="9"/>
    <n v="2"/>
    <s v="Excel Workshop"/>
    <x v="0"/>
    <s v="Certified Professional"/>
  </r>
  <r>
    <n v="9228"/>
    <s v="Robert Davis"/>
    <x v="1"/>
    <n v="41"/>
    <x v="2"/>
    <x v="4"/>
    <x v="3"/>
    <x v="1"/>
    <s v="Russell Marshall"/>
    <s v="2018-05-18"/>
    <x v="2"/>
    <x v="1"/>
    <n v="38201"/>
    <s v="A"/>
    <n v="7111"/>
    <s v="Health"/>
    <n v="8"/>
    <n v="4"/>
    <s v="Leadership Training"/>
    <x v="3"/>
    <s v="None"/>
  </r>
  <r>
    <n v="8988"/>
    <s v="Daniel Brown MD"/>
    <x v="1"/>
    <n v="25"/>
    <x v="0"/>
    <x v="0"/>
    <x v="2"/>
    <x v="2"/>
    <s v="James Holden"/>
    <s v="2024-03-09"/>
    <x v="2"/>
    <x v="1"/>
    <n v="92919"/>
    <s v="D"/>
    <n v="9497"/>
    <s v="Health"/>
    <n v="7"/>
    <n v="2"/>
    <s v="None"/>
    <x v="3"/>
    <s v="Advanced Training"/>
  </r>
  <r>
    <n v="1952"/>
    <s v="Anna Payne"/>
    <x v="0"/>
    <n v="29"/>
    <x v="1"/>
    <x v="4"/>
    <x v="0"/>
    <x v="1"/>
    <s v="Thomas Murphy"/>
    <s v="2024-03-27"/>
    <x v="0"/>
    <x v="2"/>
    <n v="45188"/>
    <s v="A"/>
    <n v="9591"/>
    <s v="Health + Dental"/>
    <n v="18"/>
    <n v="3"/>
    <s v="Leadership Training"/>
    <x v="3"/>
    <s v="None"/>
  </r>
  <r>
    <n v="5760"/>
    <s v="Rhonda Pena"/>
    <x v="0"/>
    <n v="59"/>
    <x v="3"/>
    <x v="2"/>
    <x v="1"/>
    <x v="0"/>
    <s v="Mark Abbott"/>
    <s v="2019-12-23"/>
    <x v="0"/>
    <x v="1"/>
    <n v="34927"/>
    <s v="D"/>
    <n v="6996"/>
    <s v="Health + Dental"/>
    <n v="16"/>
    <n v="1"/>
    <s v="Excel Workshop"/>
    <x v="0"/>
    <s v="Certified Professional"/>
  </r>
  <r>
    <n v="5742"/>
    <s v="Nicole Gonzalez"/>
    <x v="0"/>
    <n v="27"/>
    <x v="1"/>
    <x v="0"/>
    <x v="2"/>
    <x v="3"/>
    <s v="Robin Lynch"/>
    <s v="2016-08-25"/>
    <x v="0"/>
    <x v="1"/>
    <n v="33183"/>
    <s v="A"/>
    <n v="1659"/>
    <s v="None"/>
    <n v="11"/>
    <n v="1"/>
    <s v="Leadership Training"/>
    <x v="2"/>
    <s v="None"/>
  </r>
  <r>
    <m/>
    <m/>
    <x v="2"/>
    <m/>
    <x v="5"/>
    <x v="5"/>
    <x v="5"/>
    <x v="5"/>
    <m/>
    <m/>
    <x v="3"/>
    <x v="3"/>
    <m/>
    <m/>
    <m/>
    <m/>
    <m/>
    <m/>
    <m/>
    <x v="5"/>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4294"/>
    <s v="Lori Nguyen"/>
    <x v="0"/>
    <n v="25"/>
    <x v="0"/>
    <s v="East"/>
    <s v="Manager"/>
    <x v="0"/>
    <s v="Luis Reynolds"/>
    <s v="2019-03-15"/>
    <s v="Full-Time"/>
    <s v="Head Office"/>
    <n v="53700"/>
    <s v="C"/>
    <n v="1463"/>
    <s v="Health"/>
    <n v="1"/>
    <n v="1"/>
    <s v="Leadership Training"/>
    <s v="Design"/>
    <s v="Certified Professional"/>
  </r>
  <r>
    <n v="9116"/>
    <s v="Gary Garcia"/>
    <x v="1"/>
    <n v="27"/>
    <x v="1"/>
    <s v="Central"/>
    <s v="Designer"/>
    <x v="1"/>
    <s v="Ashley Simmons MD"/>
    <s v="2022-12-20"/>
    <s v="Full-Time"/>
    <s v="Branch Office"/>
    <n v="91091"/>
    <s v="B"/>
    <n v="1024"/>
    <s v="None"/>
    <n v="19"/>
    <n v="4"/>
    <s v="Excel Workshop"/>
    <s v="Design"/>
    <s v="Certified Professional"/>
  </r>
  <r>
    <n v="5120"/>
    <s v="Jeremy Nguyen"/>
    <x v="1"/>
    <n v="34"/>
    <x v="1"/>
    <s v="West"/>
    <s v="HR Specialist"/>
    <x v="2"/>
    <s v="Cassandra Duncan"/>
    <s v="2022-08-10"/>
    <s v="Full-Time"/>
    <s v="Remote"/>
    <n v="57538"/>
    <s v="D"/>
    <n v="1674"/>
    <s v="None"/>
    <n v="8"/>
    <n v="1"/>
    <s v="None"/>
    <s v="Management"/>
    <s v="Advanced Training"/>
  </r>
  <r>
    <n v="8071"/>
    <s v="Kimberly Jones"/>
    <x v="0"/>
    <n v="41"/>
    <x v="2"/>
    <s v="West"/>
    <s v="Manager"/>
    <x v="3"/>
    <s v="Janet Harris"/>
    <s v="2024-09-03"/>
    <s v="Contract"/>
    <s v="Head Office"/>
    <n v="62993"/>
    <s v="A"/>
    <n v="2695"/>
    <s v="Health + Dental"/>
    <n v="0"/>
    <n v="2"/>
    <s v="None"/>
    <s v="Python"/>
    <s v="None"/>
  </r>
  <r>
    <n v="9351"/>
    <s v="Anthony Gates"/>
    <x v="1"/>
    <n v="56"/>
    <x v="3"/>
    <s v="East"/>
    <s v="Manager"/>
    <x v="2"/>
    <s v="Mr. Frank Clay"/>
    <s v="2019-03-14"/>
    <s v="Contract"/>
    <s v="Branch Office"/>
    <n v="45773"/>
    <s v="A"/>
    <n v="8776"/>
    <s v="Health"/>
    <n v="16"/>
    <n v="4"/>
    <s v="Leadership Training"/>
    <s v="Python"/>
    <s v="None"/>
  </r>
  <r>
    <n v="2873"/>
    <s v="Courtney Foster"/>
    <x v="0"/>
    <n v="28"/>
    <x v="1"/>
    <s v="West"/>
    <s v="Developer"/>
    <x v="2"/>
    <s v="Dorothy Price"/>
    <s v="2017-01-23"/>
    <s v="Full-Time"/>
    <s v="Branch Office"/>
    <n v="96249"/>
    <s v="C"/>
    <n v="4826"/>
    <s v="Health + Dental"/>
    <n v="7"/>
    <n v="3"/>
    <s v="Leadership Training"/>
    <s v="Communication"/>
    <s v="Certified Professional"/>
  </r>
  <r>
    <n v="3540"/>
    <s v="Catherine Hall"/>
    <x v="0"/>
    <n v="20"/>
    <x v="0"/>
    <s v="Central"/>
    <s v="HR Specialist"/>
    <x v="2"/>
    <s v="Michele Sexton"/>
    <s v="2024-08-17"/>
    <s v="Full-Time"/>
    <s v="Remote"/>
    <n v="61596"/>
    <s v="C"/>
    <n v="8818"/>
    <s v="Health + Dental"/>
    <n v="4"/>
    <n v="2"/>
    <s v="Leadership Training"/>
    <s v="Management"/>
    <s v="None"/>
  </r>
  <r>
    <n v="3653"/>
    <s v="Deanna Ball"/>
    <x v="0"/>
    <n v="58"/>
    <x v="3"/>
    <s v="South"/>
    <s v="Designer"/>
    <x v="4"/>
    <s v="Richard Schmidt"/>
    <s v="2014-12-09"/>
    <s v="Full-Time"/>
    <s v="Remote"/>
    <n v="97869"/>
    <s v="A"/>
    <n v="1966"/>
    <s v="Health"/>
    <n v="10"/>
    <n v="1"/>
    <s v="Leadership Training"/>
    <s v="Design"/>
    <s v="Certified Professional"/>
  </r>
  <r>
    <n v="5587"/>
    <s v="Candace Nelson"/>
    <x v="0"/>
    <n v="44"/>
    <x v="2"/>
    <s v="South"/>
    <s v="HR Specialist"/>
    <x v="2"/>
    <s v="Teresa Pearson"/>
    <s v="2021-06-28"/>
    <s v="Full-Time"/>
    <s v="Head Office"/>
    <n v="81235"/>
    <s v="A"/>
    <n v="6553"/>
    <s v="None"/>
    <n v="16"/>
    <n v="2"/>
    <s v="None"/>
    <s v="Management"/>
    <s v="Certified Professional"/>
  </r>
  <r>
    <n v="9554"/>
    <s v="Mandy Davis"/>
    <x v="0"/>
    <n v="29"/>
    <x v="1"/>
    <s v="Central"/>
    <s v="HR Specialist"/>
    <x v="3"/>
    <s v="Laura Hart"/>
    <s v="2018-05-20"/>
    <s v="Full-Time"/>
    <s v="Branch Office"/>
    <n v="87852"/>
    <s v="A"/>
    <n v="4980"/>
    <s v="Health + Dental"/>
    <n v="19"/>
    <n v="3"/>
    <s v="None"/>
    <s v="Python"/>
    <s v="Certified Professional"/>
  </r>
  <r>
    <n v="6213"/>
    <s v="Matthew Powell"/>
    <x v="1"/>
    <n v="23"/>
    <x v="0"/>
    <s v="South"/>
    <s v="Manager"/>
    <x v="2"/>
    <s v="Andrea May"/>
    <s v="2017-02-13"/>
    <s v="Contract"/>
    <s v="Branch Office"/>
    <n v="59359"/>
    <s v="A"/>
    <n v="9449"/>
    <s v="Health + Dental"/>
    <n v="20"/>
    <n v="3"/>
    <s v="None"/>
    <s v="Management"/>
    <s v="None"/>
  </r>
  <r>
    <n v="9105"/>
    <s v="Bruce Nelson"/>
    <x v="1"/>
    <n v="30"/>
    <x v="1"/>
    <s v="East"/>
    <s v="Designer"/>
    <x v="0"/>
    <s v="Casey Martin"/>
    <s v="2024-05-05"/>
    <s v="Contract"/>
    <s v="Remote"/>
    <n v="81225"/>
    <s v="D"/>
    <n v="6202"/>
    <s v="Health + Dental"/>
    <n v="2"/>
    <n v="2"/>
    <s v="Excel Workshop"/>
    <s v="Excel"/>
    <s v="Certified Professional"/>
  </r>
  <r>
    <n v="9508"/>
    <s v="Dawn Cole"/>
    <x v="0"/>
    <n v="49"/>
    <x v="4"/>
    <s v="Central"/>
    <s v="Manager"/>
    <x v="0"/>
    <s v="Amber Allen"/>
    <s v="2022-04-19"/>
    <s v="Contract"/>
    <s v="Head Office"/>
    <n v="32788"/>
    <s v="D"/>
    <n v="4396"/>
    <s v="Health"/>
    <n v="13"/>
    <n v="5"/>
    <s v="None"/>
    <s v="Communication"/>
    <s v="Advanced Training"/>
  </r>
  <r>
    <n v="2436"/>
    <s v="Tanner Morse"/>
    <x v="1"/>
    <n v="60"/>
    <x v="3"/>
    <s v="North"/>
    <s v="Manager"/>
    <x v="3"/>
    <s v="Adam Johnson"/>
    <s v="2015-11-16"/>
    <s v="Contract"/>
    <s v="Remote"/>
    <n v="70452"/>
    <s v="D"/>
    <n v="9911"/>
    <s v="None"/>
    <n v="2"/>
    <n v="1"/>
    <s v="None"/>
    <s v="Communication"/>
    <s v="Certified Professional"/>
  </r>
  <r>
    <n v="4441"/>
    <s v="Jose Griffin"/>
    <x v="1"/>
    <n v="46"/>
    <x v="4"/>
    <s v="Central"/>
    <s v="Developer"/>
    <x v="0"/>
    <s v="Nicole Dominguez"/>
    <s v="2023-09-09"/>
    <s v="Full-Time"/>
    <s v="Branch Office"/>
    <n v="33045"/>
    <s v="B"/>
    <n v="1456"/>
    <s v="None"/>
    <n v="16"/>
    <n v="3"/>
    <s v="Excel Workshop"/>
    <s v="Communication"/>
    <s v="None"/>
  </r>
  <r>
    <n v="5827"/>
    <s v="Daniel Hawkins"/>
    <x v="1"/>
    <n v="57"/>
    <x v="3"/>
    <s v="West"/>
    <s v="Developer"/>
    <x v="1"/>
    <s v="Andrew Best"/>
    <s v="2017-12-12"/>
    <s v="Part-Time"/>
    <s v="Remote"/>
    <n v="96429"/>
    <s v="C"/>
    <n v="4740"/>
    <s v="None"/>
    <n v="8"/>
    <n v="1"/>
    <s v="Excel Workshop"/>
    <s v="Python"/>
    <s v="None"/>
  </r>
  <r>
    <n v="5184"/>
    <s v="Elaine Mcclain"/>
    <x v="0"/>
    <n v="24"/>
    <x v="0"/>
    <s v="Central"/>
    <s v="HR Specialist"/>
    <x v="2"/>
    <s v="Gabrielle Rodriguez"/>
    <s v="2017-03-10"/>
    <s v="Part-Time"/>
    <s v="Remote"/>
    <n v="33183"/>
    <s v="A"/>
    <n v="8114"/>
    <s v="None"/>
    <n v="4"/>
    <n v="2"/>
    <s v="Excel Workshop"/>
    <s v="Excel"/>
    <s v="Advanced Training"/>
  </r>
  <r>
    <n v="5874"/>
    <s v="Kimberly Jones"/>
    <x v="0"/>
    <n v="35"/>
    <x v="1"/>
    <s v="North"/>
    <s v="Developer"/>
    <x v="0"/>
    <s v="Allison Harvey"/>
    <s v="2019-03-04"/>
    <s v="Part-Time"/>
    <s v="Head Office"/>
    <n v="75065"/>
    <s v="C"/>
    <n v="7123"/>
    <s v="None"/>
    <n v="20"/>
    <n v="2"/>
    <s v="None"/>
    <s v="Design"/>
    <s v="Advanced Training"/>
  </r>
  <r>
    <n v="9834"/>
    <s v="Thomas Kramer"/>
    <x v="1"/>
    <n v="41"/>
    <x v="2"/>
    <s v="Central"/>
    <s v="Designer"/>
    <x v="4"/>
    <s v="Tristan Mejia"/>
    <s v="2022-11-20"/>
    <s v="Full-Time"/>
    <s v="Remote"/>
    <n v="32877"/>
    <s v="C"/>
    <n v="6432"/>
    <s v="Health"/>
    <n v="11"/>
    <n v="1"/>
    <s v="None"/>
    <s v="Design"/>
    <s v="None"/>
  </r>
  <r>
    <n v="5096"/>
    <s v="Kevin Whitaker"/>
    <x v="1"/>
    <n v="36"/>
    <x v="2"/>
    <s v="Central"/>
    <s v="Analyst"/>
    <x v="3"/>
    <s v="Mary Welch"/>
    <s v="2021-03-02"/>
    <s v="Full-Time"/>
    <s v="Branch Office"/>
    <n v="46811"/>
    <s v="D"/>
    <n v="1567"/>
    <s v="None"/>
    <n v="7"/>
    <n v="3"/>
    <s v="Excel Workshop"/>
    <s v="Design"/>
    <s v="Advanced Training"/>
  </r>
  <r>
    <n v="2263"/>
    <s v="Dustin Carter"/>
    <x v="1"/>
    <n v="31"/>
    <x v="1"/>
    <s v="South"/>
    <s v="HR Specialist"/>
    <x v="1"/>
    <s v="Douglas Miles"/>
    <s v="2021-08-01"/>
    <s v="Contract"/>
    <s v="Branch Office"/>
    <n v="87538"/>
    <s v="C"/>
    <n v="3588"/>
    <s v="Health + Dental"/>
    <n v="11"/>
    <n v="5"/>
    <s v="Excel Workshop"/>
    <s v="Python"/>
    <s v="None"/>
  </r>
  <r>
    <n v="6505"/>
    <s v="Nicole Williamson"/>
    <x v="0"/>
    <n v="28"/>
    <x v="1"/>
    <s v="East"/>
    <s v="Designer"/>
    <x v="4"/>
    <s v="Jessica Fleming"/>
    <s v="2015-08-14"/>
    <s v="Full-Time"/>
    <s v="Branch Office"/>
    <n v="73002"/>
    <s v="C"/>
    <n v="6296"/>
    <s v="Health"/>
    <n v="2"/>
    <n v="5"/>
    <s v="Excel Workshop"/>
    <s v="Management"/>
    <s v="Certified Professional"/>
  </r>
  <r>
    <n v="8626"/>
    <s v="Matthew Knight"/>
    <x v="1"/>
    <n v="37"/>
    <x v="2"/>
    <s v="South"/>
    <s v="Designer"/>
    <x v="3"/>
    <s v="Christine Lee"/>
    <s v="2015-10-21"/>
    <s v="Part-Time"/>
    <s v="Remote"/>
    <n v="41653"/>
    <s v="D"/>
    <n v="9236"/>
    <s v="None"/>
    <n v="13"/>
    <n v="1"/>
    <s v="Excel Workshop"/>
    <s v="Design"/>
    <s v="None"/>
  </r>
  <r>
    <n v="5979"/>
    <s v="Donna Jones"/>
    <x v="0"/>
    <n v="31"/>
    <x v="1"/>
    <s v="East"/>
    <s v="Manager"/>
    <x v="2"/>
    <s v="Mario Smith DVM"/>
    <s v="2015-03-14"/>
    <s v="Contract"/>
    <s v="Branch Office"/>
    <n v="67582"/>
    <s v="A"/>
    <n v="1375"/>
    <s v="Health"/>
    <n v="20"/>
    <n v="3"/>
    <s v="Excel Workshop"/>
    <s v="Management"/>
    <s v="None"/>
  </r>
  <r>
    <n v="3104"/>
    <s v="Carolyn Bullock"/>
    <x v="0"/>
    <n v="23"/>
    <x v="0"/>
    <s v="South"/>
    <s v="Designer"/>
    <x v="1"/>
    <s v="Joseph Francis"/>
    <s v="2024-05-22"/>
    <s v="Part-Time"/>
    <s v="Branch Office"/>
    <n v="37351"/>
    <s v="D"/>
    <n v="7858"/>
    <s v="Health + Dental"/>
    <n v="18"/>
    <n v="2"/>
    <s v="Leadership Training"/>
    <s v="Management"/>
    <s v="Advanced Training"/>
  </r>
  <r>
    <n v="8967"/>
    <s v="Wendy Gomez"/>
    <x v="0"/>
    <n v="48"/>
    <x v="4"/>
    <s v="North"/>
    <s v="HR Specialist"/>
    <x v="0"/>
    <s v="Sarah Young"/>
    <s v="2017-03-19"/>
    <s v="Full-Time"/>
    <s v="Branch Office"/>
    <n v="36721"/>
    <s v="B"/>
    <n v="8820"/>
    <s v="Health + Dental"/>
    <n v="0"/>
    <n v="2"/>
    <s v="Excel Workshop"/>
    <s v="Management"/>
    <s v="Certified Professional"/>
  </r>
  <r>
    <n v="5087"/>
    <s v="Michael Thomas"/>
    <x v="1"/>
    <n v="28"/>
    <x v="1"/>
    <s v="West"/>
    <s v="Analyst"/>
    <x v="0"/>
    <s v="Aaron Hart"/>
    <s v="2021-09-15"/>
    <s v="Contract"/>
    <s v="Remote"/>
    <n v="46326"/>
    <s v="B"/>
    <n v="9189"/>
    <s v="Health + Dental"/>
    <n v="8"/>
    <n v="4"/>
    <s v="Leadership Training"/>
    <s v="Communication"/>
    <s v="Advanced Training"/>
  </r>
  <r>
    <n v="3358"/>
    <s v="Kevin Bell"/>
    <x v="1"/>
    <n v="30"/>
    <x v="1"/>
    <s v="Central"/>
    <s v="Developer"/>
    <x v="1"/>
    <s v="Brian Boyd"/>
    <s v="2022-05-09"/>
    <s v="Full-Time"/>
    <s v="Head Office"/>
    <n v="59007"/>
    <s v="C"/>
    <n v="3380"/>
    <s v="Health"/>
    <n v="17"/>
    <n v="3"/>
    <s v="None"/>
    <s v="Excel"/>
    <s v="Certified Professional"/>
  </r>
  <r>
    <n v="8256"/>
    <s v="Richard Landry"/>
    <x v="1"/>
    <n v="46"/>
    <x v="4"/>
    <s v="South"/>
    <s v="Manager"/>
    <x v="3"/>
    <s v="Steven Krueger"/>
    <s v="2017-06-22"/>
    <s v="Full-Time"/>
    <s v="Branch Office"/>
    <n v="52020"/>
    <s v="B"/>
    <n v="9585"/>
    <s v="Health + Dental"/>
    <n v="0"/>
    <n v="4"/>
    <s v="Excel Workshop"/>
    <s v="Excel"/>
    <s v="None"/>
  </r>
  <r>
    <n v="5763"/>
    <s v="George Hurley"/>
    <x v="1"/>
    <n v="44"/>
    <x v="2"/>
    <s v="Central"/>
    <s v="HR Specialist"/>
    <x v="1"/>
    <s v="Debra Williams"/>
    <s v="2020-11-28"/>
    <s v="Part-Time"/>
    <s v="Branch Office"/>
    <n v="98961"/>
    <s v="D"/>
    <n v="2688"/>
    <s v="Health"/>
    <n v="2"/>
    <n v="5"/>
    <s v="Excel Workshop"/>
    <s v="Excel"/>
    <s v="Certified Professional"/>
  </r>
  <r>
    <n v="6838"/>
    <s v="Mark Lopez"/>
    <x v="1"/>
    <n v="45"/>
    <x v="2"/>
    <s v="West"/>
    <s v="Developer"/>
    <x v="2"/>
    <s v="Karen Mitchell"/>
    <s v="2015-08-30"/>
    <s v="Part-Time"/>
    <s v="Branch Office"/>
    <n v="81943"/>
    <s v="C"/>
    <n v="2255"/>
    <s v="Health"/>
    <n v="18"/>
    <n v="2"/>
    <s v="None"/>
    <s v="Python"/>
    <s v="Certified Professional"/>
  </r>
  <r>
    <n v="9544"/>
    <s v="Robert Williams"/>
    <x v="1"/>
    <n v="52"/>
    <x v="4"/>
    <s v="North"/>
    <s v="HR Specialist"/>
    <x v="1"/>
    <s v="Joseph Sanders"/>
    <s v="2018-10-27"/>
    <s v="Part-Time"/>
    <s v="Branch Office"/>
    <n v="47627"/>
    <s v="C"/>
    <n v="1221"/>
    <s v="None"/>
    <n v="4"/>
    <n v="3"/>
    <s v="None"/>
    <s v="Management"/>
    <s v="None"/>
  </r>
  <r>
    <n v="8012"/>
    <s v="Mary Schmidt"/>
    <x v="0"/>
    <n v="52"/>
    <x v="4"/>
    <s v="East"/>
    <s v="Manager"/>
    <x v="4"/>
    <s v="Shelly George"/>
    <s v="2018-08-26"/>
    <s v="Part-Time"/>
    <s v="Branch Office"/>
    <n v="56162"/>
    <s v="D"/>
    <n v="6560"/>
    <s v="Health + Dental"/>
    <n v="9"/>
    <n v="4"/>
    <s v="Excel Workshop"/>
    <s v="Communication"/>
    <s v="None"/>
  </r>
  <r>
    <n v="9374"/>
    <s v="Mary Martinez"/>
    <x v="0"/>
    <n v="42"/>
    <x v="2"/>
    <s v="Central"/>
    <s v="HR Specialist"/>
    <x v="2"/>
    <s v="Nicole Houston"/>
    <s v="2023-07-24"/>
    <s v="Contract"/>
    <s v="Remote"/>
    <n v="95734"/>
    <s v="C"/>
    <n v="4854"/>
    <s v="Health"/>
    <n v="13"/>
    <n v="2"/>
    <s v="Leadership Training"/>
    <s v="Design"/>
    <s v="Certified Professional"/>
  </r>
  <r>
    <n v="3487"/>
    <s v="Paul Hall"/>
    <x v="1"/>
    <n v="58"/>
    <x v="3"/>
    <s v="Central"/>
    <s v="Designer"/>
    <x v="3"/>
    <s v="Kristin Shaffer"/>
    <s v="2018-07-09"/>
    <s v="Contract"/>
    <s v="Remote"/>
    <n v="74789"/>
    <s v="C"/>
    <n v="8101"/>
    <s v="Health + Dental"/>
    <n v="14"/>
    <n v="5"/>
    <s v="Excel Workshop"/>
    <s v="Python"/>
    <s v="None"/>
  </r>
  <r>
    <n v="8445"/>
    <s v="Samantha Foster"/>
    <x v="0"/>
    <n v="24"/>
    <x v="0"/>
    <s v="North"/>
    <s v="Manager"/>
    <x v="3"/>
    <s v="Joel Aguilar"/>
    <s v="2016-12-21"/>
    <s v="Full-Time"/>
    <s v="Remote"/>
    <n v="30137"/>
    <s v="B"/>
    <n v="4031"/>
    <s v="None"/>
    <n v="5"/>
    <n v="3"/>
    <s v="None"/>
    <s v="Management"/>
    <s v="Certified Professional"/>
  </r>
  <r>
    <n v="1550"/>
    <s v="Timothy Aguilar"/>
    <x v="1"/>
    <n v="21"/>
    <x v="0"/>
    <s v="Central"/>
    <s v="Manager"/>
    <x v="0"/>
    <s v="Michael Wade"/>
    <s v="2019-06-27"/>
    <s v="Full-Time"/>
    <s v="Remote"/>
    <n v="95510"/>
    <s v="C"/>
    <n v="6811"/>
    <s v="Health"/>
    <n v="18"/>
    <n v="4"/>
    <s v="Excel Workshop"/>
    <s v="Excel"/>
    <s v="Certified Professional"/>
  </r>
  <r>
    <n v="9968"/>
    <s v="Charles Andrews"/>
    <x v="1"/>
    <n v="58"/>
    <x v="3"/>
    <s v="Central"/>
    <s v="Developer"/>
    <x v="0"/>
    <s v="Jessica Walsh"/>
    <s v="2021-08-27"/>
    <s v="Contract"/>
    <s v="Head Office"/>
    <n v="80325"/>
    <s v="B"/>
    <n v="6230"/>
    <s v="Health"/>
    <n v="5"/>
    <n v="4"/>
    <s v="None"/>
    <s v="Python"/>
    <s v="Advanced Training"/>
  </r>
  <r>
    <n v="8029"/>
    <s v="Veronica Nelson"/>
    <x v="0"/>
    <n v="57"/>
    <x v="3"/>
    <s v="South"/>
    <s v="Analyst"/>
    <x v="4"/>
    <s v="Kelly Mack"/>
    <s v="2017-05-28"/>
    <s v="Part-Time"/>
    <s v="Branch Office"/>
    <n v="34109"/>
    <s v="B"/>
    <n v="9232"/>
    <s v="Health"/>
    <n v="13"/>
    <n v="3"/>
    <s v="Leadership Training"/>
    <s v="Design"/>
    <s v="Certified Professional"/>
  </r>
  <r>
    <n v="8847"/>
    <s v="Chris Sanchez"/>
    <x v="1"/>
    <n v="41"/>
    <x v="2"/>
    <s v="South"/>
    <s v="Developer"/>
    <x v="0"/>
    <s v="John Conley"/>
    <s v="2022-01-30"/>
    <s v="Part-Time"/>
    <s v="Remote"/>
    <n v="73330"/>
    <s v="C"/>
    <n v="2276"/>
    <s v="Health + Dental"/>
    <n v="5"/>
    <n v="1"/>
    <s v="None"/>
    <s v="Management"/>
    <s v="Advanced Training"/>
  </r>
  <r>
    <n v="1955"/>
    <s v="Cassie Galvan"/>
    <x v="0"/>
    <n v="58"/>
    <x v="3"/>
    <s v="West"/>
    <s v="HR Specialist"/>
    <x v="1"/>
    <s v="Aaron Baker"/>
    <s v="2017-04-20"/>
    <s v="Contract"/>
    <s v="Remote"/>
    <n v="46567"/>
    <s v="A"/>
    <n v="2825"/>
    <s v="Health"/>
    <n v="15"/>
    <n v="3"/>
    <s v="None"/>
    <s v="Excel"/>
    <s v="Advanced Training"/>
  </r>
  <r>
    <n v="4522"/>
    <s v="Jessica Jones"/>
    <x v="0"/>
    <n v="36"/>
    <x v="2"/>
    <s v="East"/>
    <s v="Analyst"/>
    <x v="0"/>
    <s v="Christopher Bass"/>
    <s v="2019-07-22"/>
    <s v="Contract"/>
    <s v="Branch Office"/>
    <n v="39795"/>
    <s v="A"/>
    <n v="1670"/>
    <s v="None"/>
    <n v="0"/>
    <n v="2"/>
    <s v="Excel Workshop"/>
    <s v="Communication"/>
    <s v="None"/>
  </r>
  <r>
    <n v="3078"/>
    <s v="Emily Walker"/>
    <x v="0"/>
    <n v="21"/>
    <x v="0"/>
    <s v="East"/>
    <s v="Manager"/>
    <x v="4"/>
    <s v="Sean Tucker PhD"/>
    <s v="2018-11-29"/>
    <s v="Contract"/>
    <s v="Remote"/>
    <n v="59506"/>
    <s v="A"/>
    <n v="4428"/>
    <s v="Health + Dental"/>
    <n v="0"/>
    <n v="1"/>
    <s v="None"/>
    <s v="Communication"/>
    <s v="Certified Professional"/>
  </r>
  <r>
    <n v="6357"/>
    <s v="Vickie Lewis"/>
    <x v="0"/>
    <n v="46"/>
    <x v="4"/>
    <s v="West"/>
    <s v="Designer"/>
    <x v="4"/>
    <s v="Jacob Scott"/>
    <s v="2022-11-14"/>
    <s v="Contract"/>
    <s v="Remote"/>
    <n v="49058"/>
    <s v="B"/>
    <n v="4396"/>
    <s v="None"/>
    <n v="5"/>
    <n v="1"/>
    <s v="None"/>
    <s v="Communication"/>
    <s v="None"/>
  </r>
  <r>
    <n v="7951"/>
    <s v="Alexis Clark"/>
    <x v="0"/>
    <n v="36"/>
    <x v="2"/>
    <s v="South"/>
    <s v="HR Specialist"/>
    <x v="4"/>
    <s v="Joel Park"/>
    <s v="2016-02-23"/>
    <s v="Contract"/>
    <s v="Head Office"/>
    <n v="98612"/>
    <s v="A"/>
    <n v="1168"/>
    <s v="None"/>
    <n v="9"/>
    <n v="2"/>
    <s v="Excel Workshop"/>
    <s v="Design"/>
    <s v="Certified Professional"/>
  </r>
  <r>
    <n v="9228"/>
    <s v="Robert Davis"/>
    <x v="1"/>
    <n v="41"/>
    <x v="2"/>
    <s v="North"/>
    <s v="Developer"/>
    <x v="1"/>
    <s v="Russell Marshall"/>
    <s v="2018-05-18"/>
    <s v="Part-Time"/>
    <s v="Branch Office"/>
    <n v="38201"/>
    <s v="A"/>
    <n v="7111"/>
    <s v="Health"/>
    <n v="8"/>
    <n v="4"/>
    <s v="Leadership Training"/>
    <s v="Communication"/>
    <s v="None"/>
  </r>
  <r>
    <n v="8988"/>
    <s v="Daniel Brown MD"/>
    <x v="1"/>
    <n v="25"/>
    <x v="0"/>
    <s v="East"/>
    <s v="HR Specialist"/>
    <x v="2"/>
    <s v="James Holden"/>
    <s v="2024-03-09"/>
    <s v="Part-Time"/>
    <s v="Branch Office"/>
    <n v="92919"/>
    <s v="D"/>
    <n v="9497"/>
    <s v="Health"/>
    <n v="7"/>
    <n v="2"/>
    <s v="None"/>
    <s v="Communication"/>
    <s v="Advanced Training"/>
  </r>
  <r>
    <n v="1952"/>
    <s v="Anna Payne"/>
    <x v="0"/>
    <n v="29"/>
    <x v="1"/>
    <s v="North"/>
    <s v="Manager"/>
    <x v="1"/>
    <s v="Thomas Murphy"/>
    <s v="2024-03-27"/>
    <s v="Full-Time"/>
    <s v="Remote"/>
    <n v="45188"/>
    <s v="A"/>
    <n v="9591"/>
    <s v="Health + Dental"/>
    <n v="18"/>
    <n v="3"/>
    <s v="Leadership Training"/>
    <s v="Communication"/>
    <s v="None"/>
  </r>
  <r>
    <n v="5760"/>
    <s v="Rhonda Pena"/>
    <x v="0"/>
    <n v="59"/>
    <x v="3"/>
    <s v="West"/>
    <s v="Designer"/>
    <x v="0"/>
    <s v="Mark Abbott"/>
    <s v="2019-12-23"/>
    <s v="Full-Time"/>
    <s v="Branch Office"/>
    <n v="34927"/>
    <s v="D"/>
    <n v="6996"/>
    <s v="Health + Dental"/>
    <n v="16"/>
    <n v="1"/>
    <s v="Excel Workshop"/>
    <s v="Design"/>
    <s v="Certified Professional"/>
  </r>
  <r>
    <n v="5742"/>
    <s v="Nicole Gonzalez"/>
    <x v="0"/>
    <n v="27"/>
    <x v="1"/>
    <s v="East"/>
    <s v="HR Specialist"/>
    <x v="3"/>
    <s v="Robin Lynch"/>
    <s v="2016-08-25"/>
    <s v="Full-Time"/>
    <s v="Branch Office"/>
    <n v="33183"/>
    <s v="A"/>
    <n v="1659"/>
    <s v="None"/>
    <n v="11"/>
    <n v="1"/>
    <s v="Leadership Training"/>
    <s v="Python"/>
    <s v="Non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DB2231F-1016-4C60-9E21-BC33A1575973}" name="PivotTable10"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X7:Y13" firstHeaderRow="1" firstDataRow="1" firstDataCol="1"/>
  <pivotFields count="21">
    <pivotField dataField="1" showAll="0"/>
    <pivotField showAll="0"/>
    <pivotField showAll="0">
      <items count="4">
        <item x="0"/>
        <item x="1"/>
        <item x="2"/>
        <item t="default"/>
      </items>
    </pivotField>
    <pivotField showAll="0"/>
    <pivotField showAll="0">
      <items count="7">
        <item x="0"/>
        <item x="1"/>
        <item x="2"/>
        <item x="4"/>
        <item x="3"/>
        <item h="1" x="5"/>
        <item t="default"/>
      </items>
    </pivotField>
    <pivotField axis="axisRow" showAll="0">
      <items count="7">
        <item x="1"/>
        <item x="0"/>
        <item x="4"/>
        <item x="3"/>
        <item x="2"/>
        <item h="1" x="5"/>
        <item t="default"/>
      </items>
    </pivotField>
    <pivotField showAll="0">
      <items count="7">
        <item x="4"/>
        <item x="1"/>
        <item x="3"/>
        <item x="2"/>
        <item x="0"/>
        <item h="1" x="5"/>
        <item t="default"/>
      </items>
    </pivotField>
    <pivotField showAll="0">
      <items count="7">
        <item x="0"/>
        <item x="1"/>
        <item x="4"/>
        <item x="2"/>
        <item x="3"/>
        <item x="5"/>
        <item t="default"/>
      </items>
    </pivotField>
    <pivotField showAll="0"/>
    <pivotField showAll="0"/>
    <pivotField showAll="0">
      <items count="5">
        <item x="1"/>
        <item x="0"/>
        <item x="2"/>
        <item h="1" x="3"/>
        <item t="default"/>
      </items>
    </pivotField>
    <pivotField showAll="0">
      <items count="5">
        <item x="1"/>
        <item x="0"/>
        <item x="2"/>
        <item h="1" x="3"/>
        <item t="default"/>
      </items>
    </pivotField>
    <pivotField showAll="0"/>
    <pivotField showAll="0"/>
    <pivotField showAll="0"/>
    <pivotField showAll="0"/>
    <pivotField showAll="0"/>
    <pivotField showAll="0"/>
    <pivotField showAll="0"/>
    <pivotField showAll="0">
      <items count="7">
        <item x="3"/>
        <item x="0"/>
        <item x="4"/>
        <item x="1"/>
        <item x="2"/>
        <item h="1" x="5"/>
        <item t="default"/>
      </items>
    </pivotField>
    <pivotField showAll="0"/>
  </pivotFields>
  <rowFields count="1">
    <field x="5"/>
  </rowFields>
  <rowItems count="6">
    <i>
      <x/>
    </i>
    <i>
      <x v="1"/>
    </i>
    <i>
      <x v="2"/>
    </i>
    <i>
      <x v="3"/>
    </i>
    <i>
      <x v="4"/>
    </i>
    <i t="grand">
      <x/>
    </i>
  </rowItems>
  <colItems count="1">
    <i/>
  </colItems>
  <dataFields count="1">
    <dataField name="Count of Employee ID" fld="0" subtotal="count" baseField="5" baseItem="0"/>
  </dataFields>
  <formats count="1">
    <format dxfId="68">
      <pivotArea outline="0" collapsedLevelsAreSubtotals="1" fieldPosition="0"/>
    </format>
  </formats>
  <chartFormats count="2">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BDC022-EA91-466C-9416-D8DAB79670DF}"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8:F14" firstHeaderRow="0" firstDataRow="1" firstDataCol="1"/>
  <pivotFields count="21">
    <pivotField showAll="0"/>
    <pivotField showAll="0"/>
    <pivotField showAll="0">
      <items count="4">
        <item x="0"/>
        <item x="1"/>
        <item x="2"/>
        <item t="default"/>
      </items>
    </pivotField>
    <pivotField showAll="0"/>
    <pivotField showAll="0"/>
    <pivotField showAll="0"/>
    <pivotField axis="axisRow" showAll="0">
      <items count="7">
        <item x="4"/>
        <item x="1"/>
        <item x="3"/>
        <item x="2"/>
        <item x="0"/>
        <item h="1" x="5"/>
        <item t="default"/>
      </items>
    </pivotField>
    <pivotField showAll="0">
      <items count="7">
        <item x="0"/>
        <item x="1"/>
        <item x="4"/>
        <item x="2"/>
        <item x="3"/>
        <item x="5"/>
        <item t="default"/>
      </items>
    </pivotField>
    <pivotField showAll="0"/>
    <pivotField showAll="0"/>
    <pivotField showAll="0">
      <items count="5">
        <item x="1"/>
        <item x="0"/>
        <item x="2"/>
        <item h="1" x="3"/>
        <item t="default"/>
      </items>
    </pivotField>
    <pivotField showAll="0"/>
    <pivotField dataField="1" showAll="0"/>
    <pivotField showAll="0"/>
    <pivotField showAll="0"/>
    <pivotField showAll="0"/>
    <pivotField dataField="1" showAll="0"/>
    <pivotField showAll="0"/>
    <pivotField showAll="0"/>
    <pivotField showAll="0"/>
    <pivotField showAll="0"/>
  </pivotFields>
  <rowFields count="1">
    <field x="6"/>
  </rowFields>
  <rowItems count="6">
    <i>
      <x/>
    </i>
    <i>
      <x v="1"/>
    </i>
    <i>
      <x v="2"/>
    </i>
    <i>
      <x v="3"/>
    </i>
    <i>
      <x v="4"/>
    </i>
    <i t="grand">
      <x/>
    </i>
  </rowItems>
  <colFields count="1">
    <field x="-2"/>
  </colFields>
  <colItems count="2">
    <i>
      <x/>
    </i>
    <i i="1">
      <x v="1"/>
    </i>
  </colItems>
  <dataFields count="2">
    <dataField name="Sum of Salary" fld="12" baseField="0" baseItem="0" numFmtId="164"/>
    <dataField name="Sum of Leave Taken" fld="16"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1E31CA-BF70-43F0-944F-E042114B1737}" name="PivotTable1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B7:AC14" firstHeaderRow="1" firstDataRow="1" firstDataCol="1"/>
  <pivotFields count="21">
    <pivotField showAll="0"/>
    <pivotField showAll="0"/>
    <pivotField showAll="0">
      <items count="4">
        <item x="0"/>
        <item x="1"/>
        <item x="2"/>
        <item t="default"/>
      </items>
    </pivotField>
    <pivotField showAll="0"/>
    <pivotField showAll="0">
      <items count="7">
        <item x="0"/>
        <item x="1"/>
        <item x="2"/>
        <item x="4"/>
        <item x="3"/>
        <item h="1" x="5"/>
        <item t="default"/>
      </items>
    </pivotField>
    <pivotField showAll="0">
      <items count="7">
        <item x="1"/>
        <item x="0"/>
        <item x="4"/>
        <item x="3"/>
        <item x="2"/>
        <item h="1" x="5"/>
        <item t="default"/>
      </items>
    </pivotField>
    <pivotField showAll="0">
      <items count="7">
        <item x="4"/>
        <item x="1"/>
        <item x="3"/>
        <item x="2"/>
        <item x="0"/>
        <item h="1" x="5"/>
        <item t="default"/>
      </items>
    </pivotField>
    <pivotField axis="axisRow" showAll="0">
      <items count="7">
        <item x="0"/>
        <item x="1"/>
        <item x="4"/>
        <item x="2"/>
        <item x="3"/>
        <item x="5"/>
        <item t="default"/>
      </items>
    </pivotField>
    <pivotField showAll="0"/>
    <pivotField showAll="0"/>
    <pivotField showAll="0">
      <items count="5">
        <item x="1"/>
        <item x="0"/>
        <item x="2"/>
        <item h="1" x="3"/>
        <item t="default"/>
      </items>
    </pivotField>
    <pivotField showAll="0">
      <items count="5">
        <item x="1"/>
        <item x="0"/>
        <item x="2"/>
        <item h="1" x="3"/>
        <item t="default"/>
      </items>
    </pivotField>
    <pivotField showAll="0"/>
    <pivotField showAll="0"/>
    <pivotField showAll="0"/>
    <pivotField showAll="0"/>
    <pivotField showAll="0"/>
    <pivotField dataField="1" showAll="0"/>
    <pivotField showAll="0"/>
    <pivotField showAll="0">
      <items count="7">
        <item x="3"/>
        <item x="0"/>
        <item x="4"/>
        <item x="1"/>
        <item x="2"/>
        <item h="1" x="5"/>
        <item t="default"/>
      </items>
    </pivotField>
    <pivotField showAll="0"/>
  </pivotFields>
  <rowFields count="1">
    <field x="7"/>
  </rowFields>
  <rowItems count="7">
    <i>
      <x/>
    </i>
    <i>
      <x v="1"/>
    </i>
    <i>
      <x v="2"/>
    </i>
    <i>
      <x v="3"/>
    </i>
    <i>
      <x v="4"/>
    </i>
    <i>
      <x v="5"/>
    </i>
    <i t="grand">
      <x/>
    </i>
  </rowItems>
  <colItems count="1">
    <i/>
  </colItems>
  <dataFields count="1">
    <dataField name="Average of Performance Rating" fld="17" subtotal="average" baseField="7" baseItem="0" numFmtId="2"/>
  </dataFields>
  <formats count="3">
    <format dxfId="65">
      <pivotArea outline="0" collapsedLevelsAreSubtotals="1" fieldPosition="0"/>
    </format>
    <format dxfId="66">
      <pivotArea collapsedLevelsAreSubtotals="1" fieldPosition="0">
        <references count="1">
          <reference field="7" count="1">
            <x v="0"/>
          </reference>
        </references>
      </pivotArea>
    </format>
    <format dxfId="67">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45248F-3B90-4756-ABEF-62E92C8EB73A}"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B12" firstHeaderRow="1" firstDataRow="1" firstDataCol="1"/>
  <pivotFields count="21">
    <pivotField showAll="0"/>
    <pivotField dataField="1" showAll="0"/>
    <pivotField showAll="0">
      <items count="4">
        <item x="0"/>
        <item x="1"/>
        <item x="2"/>
        <item t="default"/>
      </items>
    </pivotField>
    <pivotField showAll="0"/>
    <pivotField showAll="0"/>
    <pivotField showAll="0"/>
    <pivotField showAll="0"/>
    <pivotField showAll="0">
      <items count="7">
        <item x="0"/>
        <item x="1"/>
        <item x="4"/>
        <item x="2"/>
        <item x="3"/>
        <item x="5"/>
        <item t="default"/>
      </items>
    </pivotField>
    <pivotField showAll="0"/>
    <pivotField showAll="0"/>
    <pivotField axis="axisRow" showAll="0">
      <items count="5">
        <item x="1"/>
        <item x="0"/>
        <item x="2"/>
        <item h="1" x="3"/>
        <item t="default"/>
      </items>
    </pivotField>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Full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6B733D-88B3-48EB-BC25-47E90ABB982D}"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8:O12" firstHeaderRow="1" firstDataRow="1" firstDataCol="1"/>
  <pivotFields count="21">
    <pivotField dataField="1" showAll="0"/>
    <pivotField showAll="0"/>
    <pivotField showAll="0">
      <items count="4">
        <item x="0"/>
        <item x="1"/>
        <item x="2"/>
        <item t="default"/>
      </items>
    </pivotField>
    <pivotField showAll="0"/>
    <pivotField showAll="0">
      <items count="7">
        <item x="0"/>
        <item x="1"/>
        <item x="2"/>
        <item x="4"/>
        <item x="3"/>
        <item h="1" x="5"/>
        <item t="default"/>
      </items>
    </pivotField>
    <pivotField showAll="0"/>
    <pivotField showAll="0">
      <items count="7">
        <item x="4"/>
        <item x="1"/>
        <item x="3"/>
        <item x="2"/>
        <item x="0"/>
        <item h="1" x="5"/>
        <item t="default"/>
      </items>
    </pivotField>
    <pivotField showAll="0">
      <items count="7">
        <item x="0"/>
        <item x="1"/>
        <item x="4"/>
        <item x="2"/>
        <item x="3"/>
        <item x="5"/>
        <item t="default"/>
      </items>
    </pivotField>
    <pivotField showAll="0"/>
    <pivotField showAll="0"/>
    <pivotField showAll="0">
      <items count="5">
        <item x="1"/>
        <item x="0"/>
        <item x="2"/>
        <item h="1" x="3"/>
        <item t="default"/>
      </items>
    </pivotField>
    <pivotField axis="axisRow" showAll="0">
      <items count="5">
        <item x="1"/>
        <item x="0"/>
        <item x="2"/>
        <item h="1" x="3"/>
        <item t="default"/>
      </items>
    </pivotField>
    <pivotField showAll="0"/>
    <pivotField showAll="0"/>
    <pivotField showAll="0"/>
    <pivotField showAll="0"/>
    <pivotField showAll="0"/>
    <pivotField showAll="0"/>
    <pivotField showAll="0"/>
    <pivotField showAll="0"/>
    <pivotField showAll="0"/>
  </pivotFields>
  <rowFields count="1">
    <field x="11"/>
  </rowFields>
  <rowItems count="4">
    <i>
      <x/>
    </i>
    <i>
      <x v="1"/>
    </i>
    <i>
      <x v="2"/>
    </i>
    <i t="grand">
      <x/>
    </i>
  </rowItems>
  <colItems count="1">
    <i/>
  </colItems>
  <dataFields count="1">
    <dataField name="Count of Employee ID" fld="0" subtotal="count" baseField="11" baseItem="0"/>
  </dataFields>
  <formats count="1">
    <format dxfId="6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2EBD37B-BD82-4A0B-95F3-D708958B39EF}"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H8:K15" firstHeaderRow="1" firstDataRow="2" firstDataCol="1"/>
  <pivotFields count="21">
    <pivotField showAll="0"/>
    <pivotField showAll="0"/>
    <pivotField axis="axisCol" dataField="1" showAll="0">
      <items count="3">
        <item x="0"/>
        <item x="1"/>
        <item t="default"/>
      </items>
    </pivotField>
    <pivotField showAll="0"/>
    <pivotField axis="axisRow" showAll="0">
      <items count="6">
        <item x="0"/>
        <item x="1"/>
        <item x="2"/>
        <item x="4"/>
        <item x="3"/>
        <item t="default"/>
      </items>
    </pivotField>
    <pivotField showAll="0"/>
    <pivotField showAll="0"/>
    <pivotField showAll="0">
      <items count="6">
        <item h="1" x="0"/>
        <item h="1" x="1"/>
        <item h="1" x="4"/>
        <item x="2"/>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i>
    <i>
      <x v="1"/>
    </i>
    <i>
      <x v="2"/>
    </i>
    <i>
      <x v="3"/>
    </i>
    <i>
      <x v="4"/>
    </i>
    <i t="grand">
      <x/>
    </i>
  </rowItems>
  <colFields count="1">
    <field x="2"/>
  </colFields>
  <colItems count="3">
    <i>
      <x/>
    </i>
    <i>
      <x v="1"/>
    </i>
    <i t="grand">
      <x/>
    </i>
  </colItems>
  <dataFields count="1">
    <dataField name="Count of Gender" fld="2" subtotal="count" baseField="0" baseItem="0"/>
  </dataFields>
  <formats count="1">
    <format dxfId="70">
      <pivotArea outline="0" collapsedLevelsAreSubtotals="1" fieldPosition="0"/>
    </format>
  </formats>
  <chartFormats count="3">
    <chartFormat chart="8" format="4" series="1">
      <pivotArea type="data" outline="0" fieldPosition="0">
        <references count="2">
          <reference field="4294967294" count="1" selected="0">
            <x v="0"/>
          </reference>
          <reference field="2" count="1" selected="0">
            <x v="0"/>
          </reference>
        </references>
      </pivotArea>
    </chartFormat>
    <chartFormat chart="8" format="5" series="1">
      <pivotArea type="data" outline="0" fieldPosition="0">
        <references count="2">
          <reference field="4294967294" count="1" selected="0">
            <x v="0"/>
          </reference>
          <reference field="2" count="1" selected="0">
            <x v="1"/>
          </reference>
        </references>
      </pivotArea>
    </chartFormat>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029E4B9-7D73-42DC-A00C-580608040F98}"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7:U13" firstHeaderRow="1" firstDataRow="1" firstDataCol="1"/>
  <pivotFields count="21">
    <pivotField dataField="1" showAll="0"/>
    <pivotField showAll="0"/>
    <pivotField showAll="0">
      <items count="4">
        <item x="0"/>
        <item x="1"/>
        <item x="2"/>
        <item t="default"/>
      </items>
    </pivotField>
    <pivotField showAll="0"/>
    <pivotField showAll="0">
      <items count="7">
        <item x="0"/>
        <item x="1"/>
        <item x="2"/>
        <item x="4"/>
        <item x="3"/>
        <item h="1" x="5"/>
        <item t="default"/>
      </items>
    </pivotField>
    <pivotField showAll="0"/>
    <pivotField showAll="0">
      <items count="7">
        <item x="4"/>
        <item x="1"/>
        <item x="3"/>
        <item x="2"/>
        <item x="0"/>
        <item h="1" x="5"/>
        <item t="default"/>
      </items>
    </pivotField>
    <pivotField showAll="0">
      <items count="7">
        <item x="0"/>
        <item x="1"/>
        <item x="4"/>
        <item x="2"/>
        <item x="3"/>
        <item x="5"/>
        <item t="default"/>
      </items>
    </pivotField>
    <pivotField showAll="0"/>
    <pivotField showAll="0"/>
    <pivotField showAll="0">
      <items count="5">
        <item x="1"/>
        <item x="0"/>
        <item x="2"/>
        <item h="1" x="3"/>
        <item t="default"/>
      </items>
    </pivotField>
    <pivotField showAll="0">
      <items count="5">
        <item x="1"/>
        <item x="0"/>
        <item x="2"/>
        <item h="1" x="3"/>
        <item t="default"/>
      </items>
    </pivotField>
    <pivotField showAll="0"/>
    <pivotField showAll="0"/>
    <pivotField showAll="0"/>
    <pivotField showAll="0"/>
    <pivotField showAll="0"/>
    <pivotField showAll="0"/>
    <pivotField showAll="0"/>
    <pivotField axis="axisRow" showAll="0">
      <items count="7">
        <item x="3"/>
        <item x="0"/>
        <item x="4"/>
        <item x="1"/>
        <item x="2"/>
        <item h="1" x="5"/>
        <item t="default"/>
      </items>
    </pivotField>
    <pivotField showAll="0"/>
  </pivotFields>
  <rowFields count="1">
    <field x="19"/>
  </rowFields>
  <rowItems count="6">
    <i>
      <x/>
    </i>
    <i>
      <x v="1"/>
    </i>
    <i>
      <x v="2"/>
    </i>
    <i>
      <x v="3"/>
    </i>
    <i>
      <x v="4"/>
    </i>
    <i t="grand">
      <x/>
    </i>
  </rowItems>
  <colItems count="1">
    <i/>
  </colItems>
  <dataFields count="1">
    <dataField name="Count of Employee ID" fld="0" subtotal="count" baseField="19"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2D3793D-00B0-4C59-974D-ACC4937EB1CF}" sourceName="Gender">
  <pivotTables>
    <pivotTable tabId="3" name="PivotTable2"/>
    <pivotTable tabId="3" name="PivotTable1"/>
    <pivotTable tabId="3" name="PivotTable10"/>
    <pivotTable tabId="3" name="PivotTable11"/>
    <pivotTable tabId="3" name="PivotTable4"/>
    <pivotTable tabId="3" name="PivotTable7"/>
  </pivotTables>
  <data>
    <tabular pivotCacheId="1850475711">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19C0BDC-F746-4A96-B470-A00A25B70CD1}" sourceName="Department">
  <pivotTables>
    <pivotTable tabId="3" name="PivotTable2"/>
    <pivotTable tabId="3" name="PivotTable1"/>
    <pivotTable tabId="3" name="PivotTable10"/>
    <pivotTable tabId="3" name="PivotTable11"/>
    <pivotTable tabId="3" name="PivotTable4"/>
    <pivotTable tabId="3" name="PivotTable7"/>
  </pivotTables>
  <data>
    <tabular pivotCacheId="1850475711">
      <items count="6">
        <i x="0" s="1"/>
        <i x="1" s="1"/>
        <i x="4" s="1"/>
        <i x="2" s="1"/>
        <i x="3"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FA384F8-F25F-458D-9777-AA161359543A}" cache="Slicer_Gender" caption="Gender" columnCount="2" style="SlicerStyleLight1 2" rowHeight="257175"/>
  <slicer name="Department" xr10:uid="{B2037152-252F-4ACE-B097-98DA81B1647E}" cache="Slicer_Department" caption="Department" columnCount="3" style="SlicerStyleLight1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7F130C-4931-4EC9-8AE2-A64F6556D3A3}" name="Table1" displayName="Table1" ref="A1:U51" totalsRowShown="0" headerRowDxfId="93" dataDxfId="92">
  <autoFilter ref="A1:U51" xr:uid="{BD7F130C-4931-4EC9-8AE2-A64F6556D3A3}"/>
  <tableColumns count="21">
    <tableColumn id="1" xr3:uid="{6BDBB43D-1DF4-4FF3-9C56-0E3D699A83FC}" name="Employee ID" dataDxfId="91"/>
    <tableColumn id="2" xr3:uid="{363D91B7-21AD-4B4B-86DE-95D24769EAA5}" name="Full Name" dataDxfId="90"/>
    <tableColumn id="3" xr3:uid="{728245EC-9766-45F5-9851-7FEFEFBE2652}" name="Gender" dataDxfId="89"/>
    <tableColumn id="4" xr3:uid="{DD8A90D1-163F-4B0E-A039-9E7A16AFC106}" name="Age" dataDxfId="88"/>
    <tableColumn id="5" xr3:uid="{0672993B-A00D-49AE-84B7-674089468A17}" name="Age range" dataDxfId="87"/>
    <tableColumn id="6" xr3:uid="{B1ADEE80-60F1-4EE3-B3FB-8484EE6C17B3}" name="Region" dataDxfId="86"/>
    <tableColumn id="7" xr3:uid="{8E0A56EE-3456-4513-ADA0-27F6CAA8C17B}" name="Job Title" dataDxfId="85"/>
    <tableColumn id="8" xr3:uid="{0D9D5DB9-01CB-4300-B0CD-256901621ADC}" name="Department" dataDxfId="84"/>
    <tableColumn id="9" xr3:uid="{9EBDAC3F-6A39-4A78-B562-848691EE3AD1}" name="Manager/Supervisor" dataDxfId="83"/>
    <tableColumn id="10" xr3:uid="{AF849F24-150A-4123-B3F8-A46B4D4F7BC6}" name="Date of Hire" dataDxfId="82"/>
    <tableColumn id="11" xr3:uid="{8C57202E-334A-462A-9C44-E5E2468122E4}" name="Employment Status" dataDxfId="81"/>
    <tableColumn id="12" xr3:uid="{8A07812C-245C-4D55-A210-3AE7E0BB84EB}" name="Work Location" dataDxfId="80"/>
    <tableColumn id="13" xr3:uid="{6441036C-01DD-4130-8E4B-DBA441BCB744}" name="Salary" dataDxfId="79"/>
    <tableColumn id="14" xr3:uid="{ADCF531A-A98E-422C-939D-04D58C2423FB}" name="Pay Grade" dataDxfId="78"/>
    <tableColumn id="15" xr3:uid="{DE922695-AE31-4F31-8F89-61E6E7E646AB}" name="Bonus/Allowances" dataDxfId="77"/>
    <tableColumn id="16" xr3:uid="{62F2B816-9954-4A01-AEDC-4C13B3A2A52F}" name="Insurance Details" dataDxfId="76"/>
    <tableColumn id="17" xr3:uid="{6EFEC335-9B75-45D5-B403-A8A9E557BE24}" name="Leave Taken" dataDxfId="75"/>
    <tableColumn id="18" xr3:uid="{9DA1B78E-154E-42E4-A1BC-FE1CF363DCBA}" name="Performance Rating" dataDxfId="74"/>
    <tableColumn id="19" xr3:uid="{7E4B5E79-5639-4E3A-91A1-D1D8767BB705}" name="Training Programs Attended" dataDxfId="73"/>
    <tableColumn id="20" xr3:uid="{2E731344-8C6D-4001-9E36-F16B80500F61}" name="Skills" dataDxfId="72"/>
    <tableColumn id="21" xr3:uid="{9DCE550B-F788-4423-B330-CAB70C041DFC}" name="Certifications" dataDxfId="7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DBEA-0C7D-4729-B9B7-DD33FC9EA67D}">
  <dimension ref="A1:U51"/>
  <sheetViews>
    <sheetView topLeftCell="N24" workbookViewId="0">
      <selection activeCell="F102" sqref="F102"/>
    </sheetView>
  </sheetViews>
  <sheetFormatPr defaultRowHeight="14.25"/>
  <cols>
    <col min="1" max="1" width="17.7109375" style="1" bestFit="1" customWidth="1"/>
    <col min="2" max="2" width="18.140625" style="1" bestFit="1" customWidth="1"/>
    <col min="3" max="3" width="12.85546875" style="1" bestFit="1" customWidth="1"/>
    <col min="4" max="4" width="9.5703125" style="1" bestFit="1" customWidth="1"/>
    <col min="5" max="5" width="15.85546875" style="1" bestFit="1" customWidth="1"/>
    <col min="6" max="6" width="12.28515625" style="1" bestFit="1" customWidth="1"/>
    <col min="7" max="7" width="14.140625" style="1" bestFit="1" customWidth="1"/>
    <col min="8" max="8" width="17.42578125" style="1" bestFit="1" customWidth="1"/>
    <col min="9" max="9" width="25.7109375" style="1" bestFit="1" customWidth="1"/>
    <col min="10" max="10" width="18" style="1" bestFit="1" customWidth="1"/>
    <col min="11" max="11" width="25" style="1" bestFit="1" customWidth="1"/>
    <col min="12" max="12" width="20.28515625" style="1" bestFit="1" customWidth="1"/>
    <col min="13" max="13" width="11.85546875" style="1" bestFit="1" customWidth="1"/>
    <col min="14" max="14" width="16.140625" style="1" bestFit="1" customWidth="1"/>
    <col min="15" max="15" width="24" style="1" bestFit="1" customWidth="1"/>
    <col min="16" max="16" width="22.7109375" style="1" bestFit="1" customWidth="1"/>
    <col min="17" max="17" width="18.140625" style="1" bestFit="1" customWidth="1"/>
    <col min="18" max="18" width="25.42578125" style="1" bestFit="1" customWidth="1"/>
    <col min="19" max="19" width="34" style="1" bestFit="1" customWidth="1"/>
    <col min="20" max="20" width="16" style="1" bestFit="1" customWidth="1"/>
    <col min="21" max="21" width="21.140625" style="1" bestFit="1" customWidth="1"/>
    <col min="22" max="16384" width="9.140625" style="1"/>
  </cols>
  <sheetData>
    <row r="1" spans="1:21" ht="20.100000000000001" customHeight="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row>
    <row r="2" spans="1:21">
      <c r="A2" s="5">
        <v>4294</v>
      </c>
      <c r="B2" s="5" t="s">
        <v>21</v>
      </c>
      <c r="C2" s="5" t="s">
        <v>22</v>
      </c>
      <c r="D2" s="5">
        <v>25</v>
      </c>
      <c r="E2" s="5" t="s">
        <v>23</v>
      </c>
      <c r="F2" s="5" t="s">
        <v>24</v>
      </c>
      <c r="G2" s="5" t="s">
        <v>25</v>
      </c>
      <c r="H2" s="5" t="s">
        <v>26</v>
      </c>
      <c r="I2" s="5" t="s">
        <v>27</v>
      </c>
      <c r="J2" s="5" t="s">
        <v>28</v>
      </c>
      <c r="K2" s="5" t="s">
        <v>29</v>
      </c>
      <c r="L2" s="5" t="s">
        <v>30</v>
      </c>
      <c r="M2" s="5">
        <v>53700</v>
      </c>
      <c r="N2" s="5" t="s">
        <v>31</v>
      </c>
      <c r="O2" s="5">
        <v>1463</v>
      </c>
      <c r="P2" s="5" t="s">
        <v>32</v>
      </c>
      <c r="Q2" s="5">
        <v>1</v>
      </c>
      <c r="R2" s="5">
        <v>1</v>
      </c>
      <c r="S2" s="5" t="s">
        <v>33</v>
      </c>
      <c r="T2" s="5" t="s">
        <v>34</v>
      </c>
      <c r="U2" s="5" t="s">
        <v>35</v>
      </c>
    </row>
    <row r="3" spans="1:21">
      <c r="A3" s="5">
        <v>9116</v>
      </c>
      <c r="B3" s="5" t="s">
        <v>36</v>
      </c>
      <c r="C3" s="5" t="s">
        <v>37</v>
      </c>
      <c r="D3" s="5">
        <v>27</v>
      </c>
      <c r="E3" s="5" t="s">
        <v>38</v>
      </c>
      <c r="F3" s="5" t="s">
        <v>39</v>
      </c>
      <c r="G3" s="5" t="s">
        <v>40</v>
      </c>
      <c r="H3" s="5" t="s">
        <v>41</v>
      </c>
      <c r="I3" s="5" t="s">
        <v>42</v>
      </c>
      <c r="J3" s="5" t="s">
        <v>43</v>
      </c>
      <c r="K3" s="5" t="s">
        <v>29</v>
      </c>
      <c r="L3" s="5" t="s">
        <v>44</v>
      </c>
      <c r="M3" s="5">
        <v>91091</v>
      </c>
      <c r="N3" s="5" t="s">
        <v>45</v>
      </c>
      <c r="O3" s="5">
        <v>1024</v>
      </c>
      <c r="P3" s="5" t="s">
        <v>46</v>
      </c>
      <c r="Q3" s="5">
        <v>19</v>
      </c>
      <c r="R3" s="5">
        <v>4</v>
      </c>
      <c r="S3" s="5" t="s">
        <v>47</v>
      </c>
      <c r="T3" s="5" t="s">
        <v>34</v>
      </c>
      <c r="U3" s="5" t="s">
        <v>35</v>
      </c>
    </row>
    <row r="4" spans="1:21">
      <c r="A4" s="5">
        <v>5120</v>
      </c>
      <c r="B4" s="5" t="s">
        <v>48</v>
      </c>
      <c r="C4" s="5" t="s">
        <v>37</v>
      </c>
      <c r="D4" s="5">
        <v>34</v>
      </c>
      <c r="E4" s="5" t="s">
        <v>38</v>
      </c>
      <c r="F4" s="5" t="s">
        <v>49</v>
      </c>
      <c r="G4" s="5" t="s">
        <v>50</v>
      </c>
      <c r="H4" s="5" t="s">
        <v>51</v>
      </c>
      <c r="I4" s="5" t="s">
        <v>52</v>
      </c>
      <c r="J4" s="5" t="s">
        <v>53</v>
      </c>
      <c r="K4" s="5" t="s">
        <v>29</v>
      </c>
      <c r="L4" s="5" t="s">
        <v>54</v>
      </c>
      <c r="M4" s="5">
        <v>57538</v>
      </c>
      <c r="N4" s="5" t="s">
        <v>55</v>
      </c>
      <c r="O4" s="5">
        <v>1674</v>
      </c>
      <c r="P4" s="5" t="s">
        <v>46</v>
      </c>
      <c r="Q4" s="5">
        <v>8</v>
      </c>
      <c r="R4" s="5">
        <v>1</v>
      </c>
      <c r="S4" s="5" t="s">
        <v>46</v>
      </c>
      <c r="T4" s="5" t="s">
        <v>56</v>
      </c>
      <c r="U4" s="5" t="s">
        <v>57</v>
      </c>
    </row>
    <row r="5" spans="1:21">
      <c r="A5" s="5">
        <v>8071</v>
      </c>
      <c r="B5" s="5" t="s">
        <v>58</v>
      </c>
      <c r="C5" s="5" t="s">
        <v>22</v>
      </c>
      <c r="D5" s="5">
        <v>41</v>
      </c>
      <c r="E5" s="5" t="s">
        <v>59</v>
      </c>
      <c r="F5" s="5" t="s">
        <v>49</v>
      </c>
      <c r="G5" s="5" t="s">
        <v>25</v>
      </c>
      <c r="H5" s="5" t="s">
        <v>60</v>
      </c>
      <c r="I5" s="5" t="s">
        <v>61</v>
      </c>
      <c r="J5" s="5" t="s">
        <v>62</v>
      </c>
      <c r="K5" s="5" t="s">
        <v>63</v>
      </c>
      <c r="L5" s="5" t="s">
        <v>30</v>
      </c>
      <c r="M5" s="5">
        <v>62993</v>
      </c>
      <c r="N5" s="5" t="s">
        <v>64</v>
      </c>
      <c r="O5" s="5">
        <v>2695</v>
      </c>
      <c r="P5" s="5" t="s">
        <v>65</v>
      </c>
      <c r="Q5" s="5">
        <v>0</v>
      </c>
      <c r="R5" s="5">
        <v>2</v>
      </c>
      <c r="S5" s="5" t="s">
        <v>46</v>
      </c>
      <c r="T5" s="5" t="s">
        <v>66</v>
      </c>
      <c r="U5" s="5" t="s">
        <v>46</v>
      </c>
    </row>
    <row r="6" spans="1:21">
      <c r="A6" s="5">
        <v>9351</v>
      </c>
      <c r="B6" s="5" t="s">
        <v>67</v>
      </c>
      <c r="C6" s="5" t="s">
        <v>37</v>
      </c>
      <c r="D6" s="5">
        <v>56</v>
      </c>
      <c r="E6" s="5" t="s">
        <v>68</v>
      </c>
      <c r="F6" s="5" t="s">
        <v>24</v>
      </c>
      <c r="G6" s="5" t="s">
        <v>25</v>
      </c>
      <c r="H6" s="5" t="s">
        <v>51</v>
      </c>
      <c r="I6" s="5" t="s">
        <v>69</v>
      </c>
      <c r="J6" s="5" t="s">
        <v>70</v>
      </c>
      <c r="K6" s="5" t="s">
        <v>63</v>
      </c>
      <c r="L6" s="5" t="s">
        <v>44</v>
      </c>
      <c r="M6" s="5">
        <v>45773</v>
      </c>
      <c r="N6" s="5" t="s">
        <v>64</v>
      </c>
      <c r="O6" s="5">
        <v>8776</v>
      </c>
      <c r="P6" s="5" t="s">
        <v>32</v>
      </c>
      <c r="Q6" s="5">
        <v>16</v>
      </c>
      <c r="R6" s="5">
        <v>4</v>
      </c>
      <c r="S6" s="5" t="s">
        <v>33</v>
      </c>
      <c r="T6" s="5" t="s">
        <v>66</v>
      </c>
      <c r="U6" s="5" t="s">
        <v>46</v>
      </c>
    </row>
    <row r="7" spans="1:21">
      <c r="A7" s="5">
        <v>2873</v>
      </c>
      <c r="B7" s="5" t="s">
        <v>71</v>
      </c>
      <c r="C7" s="5" t="s">
        <v>22</v>
      </c>
      <c r="D7" s="5">
        <v>28</v>
      </c>
      <c r="E7" s="5" t="s">
        <v>38</v>
      </c>
      <c r="F7" s="5" t="s">
        <v>49</v>
      </c>
      <c r="G7" s="5" t="s">
        <v>72</v>
      </c>
      <c r="H7" s="5" t="s">
        <v>51</v>
      </c>
      <c r="I7" s="5" t="s">
        <v>73</v>
      </c>
      <c r="J7" s="5" t="s">
        <v>74</v>
      </c>
      <c r="K7" s="5" t="s">
        <v>29</v>
      </c>
      <c r="L7" s="5" t="s">
        <v>44</v>
      </c>
      <c r="M7" s="5">
        <v>96249</v>
      </c>
      <c r="N7" s="5" t="s">
        <v>31</v>
      </c>
      <c r="O7" s="5">
        <v>4826</v>
      </c>
      <c r="P7" s="5" t="s">
        <v>65</v>
      </c>
      <c r="Q7" s="5">
        <v>7</v>
      </c>
      <c r="R7" s="5">
        <v>3</v>
      </c>
      <c r="S7" s="5" t="s">
        <v>33</v>
      </c>
      <c r="T7" s="5" t="s">
        <v>75</v>
      </c>
      <c r="U7" s="5" t="s">
        <v>35</v>
      </c>
    </row>
    <row r="8" spans="1:21">
      <c r="A8" s="5">
        <v>3540</v>
      </c>
      <c r="B8" s="5" t="s">
        <v>76</v>
      </c>
      <c r="C8" s="5" t="s">
        <v>22</v>
      </c>
      <c r="D8" s="5">
        <v>20</v>
      </c>
      <c r="E8" s="5" t="s">
        <v>23</v>
      </c>
      <c r="F8" s="5" t="s">
        <v>39</v>
      </c>
      <c r="G8" s="5" t="s">
        <v>50</v>
      </c>
      <c r="H8" s="5" t="s">
        <v>51</v>
      </c>
      <c r="I8" s="5" t="s">
        <v>77</v>
      </c>
      <c r="J8" s="5" t="s">
        <v>78</v>
      </c>
      <c r="K8" s="5" t="s">
        <v>29</v>
      </c>
      <c r="L8" s="5" t="s">
        <v>54</v>
      </c>
      <c r="M8" s="5">
        <v>61596</v>
      </c>
      <c r="N8" s="5" t="s">
        <v>31</v>
      </c>
      <c r="O8" s="5">
        <v>8818</v>
      </c>
      <c r="P8" s="5" t="s">
        <v>65</v>
      </c>
      <c r="Q8" s="5">
        <v>4</v>
      </c>
      <c r="R8" s="5">
        <v>2</v>
      </c>
      <c r="S8" s="5" t="s">
        <v>33</v>
      </c>
      <c r="T8" s="5" t="s">
        <v>56</v>
      </c>
      <c r="U8" s="5" t="s">
        <v>46</v>
      </c>
    </row>
    <row r="9" spans="1:21">
      <c r="A9" s="5">
        <v>3653</v>
      </c>
      <c r="B9" s="5" t="s">
        <v>79</v>
      </c>
      <c r="C9" s="5" t="s">
        <v>22</v>
      </c>
      <c r="D9" s="5">
        <v>58</v>
      </c>
      <c r="E9" s="5" t="s">
        <v>68</v>
      </c>
      <c r="F9" s="5" t="s">
        <v>80</v>
      </c>
      <c r="G9" s="5" t="s">
        <v>40</v>
      </c>
      <c r="H9" s="5" t="s">
        <v>81</v>
      </c>
      <c r="I9" s="5" t="s">
        <v>82</v>
      </c>
      <c r="J9" s="5" t="s">
        <v>83</v>
      </c>
      <c r="K9" s="5" t="s">
        <v>29</v>
      </c>
      <c r="L9" s="5" t="s">
        <v>54</v>
      </c>
      <c r="M9" s="5">
        <v>97869</v>
      </c>
      <c r="N9" s="5" t="s">
        <v>64</v>
      </c>
      <c r="O9" s="5">
        <v>1966</v>
      </c>
      <c r="P9" s="5" t="s">
        <v>32</v>
      </c>
      <c r="Q9" s="5">
        <v>10</v>
      </c>
      <c r="R9" s="5">
        <v>1</v>
      </c>
      <c r="S9" s="5" t="s">
        <v>33</v>
      </c>
      <c r="T9" s="5" t="s">
        <v>34</v>
      </c>
      <c r="U9" s="5" t="s">
        <v>35</v>
      </c>
    </row>
    <row r="10" spans="1:21">
      <c r="A10" s="5">
        <v>5587</v>
      </c>
      <c r="B10" s="5" t="s">
        <v>84</v>
      </c>
      <c r="C10" s="5" t="s">
        <v>22</v>
      </c>
      <c r="D10" s="5">
        <v>44</v>
      </c>
      <c r="E10" s="5" t="s">
        <v>59</v>
      </c>
      <c r="F10" s="5" t="s">
        <v>80</v>
      </c>
      <c r="G10" s="5" t="s">
        <v>50</v>
      </c>
      <c r="H10" s="5" t="s">
        <v>51</v>
      </c>
      <c r="I10" s="5" t="s">
        <v>85</v>
      </c>
      <c r="J10" s="5" t="s">
        <v>86</v>
      </c>
      <c r="K10" s="5" t="s">
        <v>29</v>
      </c>
      <c r="L10" s="5" t="s">
        <v>30</v>
      </c>
      <c r="M10" s="5">
        <v>81235</v>
      </c>
      <c r="N10" s="5" t="s">
        <v>64</v>
      </c>
      <c r="O10" s="5">
        <v>6553</v>
      </c>
      <c r="P10" s="5" t="s">
        <v>46</v>
      </c>
      <c r="Q10" s="5">
        <v>16</v>
      </c>
      <c r="R10" s="5">
        <v>2</v>
      </c>
      <c r="S10" s="5" t="s">
        <v>46</v>
      </c>
      <c r="T10" s="5" t="s">
        <v>56</v>
      </c>
      <c r="U10" s="5" t="s">
        <v>35</v>
      </c>
    </row>
    <row r="11" spans="1:21">
      <c r="A11" s="5">
        <v>9554</v>
      </c>
      <c r="B11" s="5" t="s">
        <v>87</v>
      </c>
      <c r="C11" s="5" t="s">
        <v>22</v>
      </c>
      <c r="D11" s="5">
        <v>29</v>
      </c>
      <c r="E11" s="5" t="s">
        <v>38</v>
      </c>
      <c r="F11" s="5" t="s">
        <v>39</v>
      </c>
      <c r="G11" s="5" t="s">
        <v>50</v>
      </c>
      <c r="H11" s="5" t="s">
        <v>60</v>
      </c>
      <c r="I11" s="5" t="s">
        <v>88</v>
      </c>
      <c r="J11" s="5" t="s">
        <v>89</v>
      </c>
      <c r="K11" s="5" t="s">
        <v>29</v>
      </c>
      <c r="L11" s="5" t="s">
        <v>44</v>
      </c>
      <c r="M11" s="5">
        <v>87852</v>
      </c>
      <c r="N11" s="5" t="s">
        <v>64</v>
      </c>
      <c r="O11" s="5">
        <v>4980</v>
      </c>
      <c r="P11" s="5" t="s">
        <v>65</v>
      </c>
      <c r="Q11" s="5">
        <v>19</v>
      </c>
      <c r="R11" s="5">
        <v>3</v>
      </c>
      <c r="S11" s="5" t="s">
        <v>46</v>
      </c>
      <c r="T11" s="5" t="s">
        <v>66</v>
      </c>
      <c r="U11" s="5" t="s">
        <v>35</v>
      </c>
    </row>
    <row r="12" spans="1:21">
      <c r="A12" s="5">
        <v>6213</v>
      </c>
      <c r="B12" s="5" t="s">
        <v>90</v>
      </c>
      <c r="C12" s="5" t="s">
        <v>37</v>
      </c>
      <c r="D12" s="5">
        <v>23</v>
      </c>
      <c r="E12" s="5" t="s">
        <v>23</v>
      </c>
      <c r="F12" s="5" t="s">
        <v>80</v>
      </c>
      <c r="G12" s="5" t="s">
        <v>25</v>
      </c>
      <c r="H12" s="5" t="s">
        <v>51</v>
      </c>
      <c r="I12" s="5" t="s">
        <v>91</v>
      </c>
      <c r="J12" s="5" t="s">
        <v>92</v>
      </c>
      <c r="K12" s="5" t="s">
        <v>63</v>
      </c>
      <c r="L12" s="5" t="s">
        <v>44</v>
      </c>
      <c r="M12" s="5">
        <v>59359</v>
      </c>
      <c r="N12" s="5" t="s">
        <v>64</v>
      </c>
      <c r="O12" s="5">
        <v>9449</v>
      </c>
      <c r="P12" s="5" t="s">
        <v>65</v>
      </c>
      <c r="Q12" s="5">
        <v>20</v>
      </c>
      <c r="R12" s="5">
        <v>3</v>
      </c>
      <c r="S12" s="5" t="s">
        <v>46</v>
      </c>
      <c r="T12" s="5" t="s">
        <v>56</v>
      </c>
      <c r="U12" s="5" t="s">
        <v>46</v>
      </c>
    </row>
    <row r="13" spans="1:21">
      <c r="A13" s="5">
        <v>9105</v>
      </c>
      <c r="B13" s="5" t="s">
        <v>93</v>
      </c>
      <c r="C13" s="5" t="s">
        <v>37</v>
      </c>
      <c r="D13" s="5">
        <v>30</v>
      </c>
      <c r="E13" s="5" t="s">
        <v>38</v>
      </c>
      <c r="F13" s="5" t="s">
        <v>24</v>
      </c>
      <c r="G13" s="5" t="s">
        <v>40</v>
      </c>
      <c r="H13" s="5" t="s">
        <v>26</v>
      </c>
      <c r="I13" s="5" t="s">
        <v>94</v>
      </c>
      <c r="J13" s="5" t="s">
        <v>95</v>
      </c>
      <c r="K13" s="5" t="s">
        <v>63</v>
      </c>
      <c r="L13" s="5" t="s">
        <v>54</v>
      </c>
      <c r="M13" s="5">
        <v>81225</v>
      </c>
      <c r="N13" s="5" t="s">
        <v>55</v>
      </c>
      <c r="O13" s="5">
        <v>6202</v>
      </c>
      <c r="P13" s="5" t="s">
        <v>65</v>
      </c>
      <c r="Q13" s="5">
        <v>2</v>
      </c>
      <c r="R13" s="5">
        <v>2</v>
      </c>
      <c r="S13" s="5" t="s">
        <v>47</v>
      </c>
      <c r="T13" s="5" t="s">
        <v>96</v>
      </c>
      <c r="U13" s="5" t="s">
        <v>35</v>
      </c>
    </row>
    <row r="14" spans="1:21">
      <c r="A14" s="5">
        <v>9508</v>
      </c>
      <c r="B14" s="5" t="s">
        <v>97</v>
      </c>
      <c r="C14" s="5" t="s">
        <v>22</v>
      </c>
      <c r="D14" s="5">
        <v>49</v>
      </c>
      <c r="E14" s="5" t="s">
        <v>98</v>
      </c>
      <c r="F14" s="5" t="s">
        <v>39</v>
      </c>
      <c r="G14" s="5" t="s">
        <v>25</v>
      </c>
      <c r="H14" s="5" t="s">
        <v>26</v>
      </c>
      <c r="I14" s="5" t="s">
        <v>99</v>
      </c>
      <c r="J14" s="5" t="s">
        <v>100</v>
      </c>
      <c r="K14" s="5" t="s">
        <v>63</v>
      </c>
      <c r="L14" s="5" t="s">
        <v>30</v>
      </c>
      <c r="M14" s="5">
        <v>32788</v>
      </c>
      <c r="N14" s="5" t="s">
        <v>55</v>
      </c>
      <c r="O14" s="5">
        <v>4396</v>
      </c>
      <c r="P14" s="5" t="s">
        <v>32</v>
      </c>
      <c r="Q14" s="5">
        <v>13</v>
      </c>
      <c r="R14" s="5">
        <v>5</v>
      </c>
      <c r="S14" s="5" t="s">
        <v>46</v>
      </c>
      <c r="T14" s="5" t="s">
        <v>75</v>
      </c>
      <c r="U14" s="5" t="s">
        <v>57</v>
      </c>
    </row>
    <row r="15" spans="1:21">
      <c r="A15" s="5">
        <v>2436</v>
      </c>
      <c r="B15" s="5" t="s">
        <v>101</v>
      </c>
      <c r="C15" s="5" t="s">
        <v>37</v>
      </c>
      <c r="D15" s="5">
        <v>60</v>
      </c>
      <c r="E15" s="5" t="s">
        <v>68</v>
      </c>
      <c r="F15" s="5" t="s">
        <v>102</v>
      </c>
      <c r="G15" s="5" t="s">
        <v>25</v>
      </c>
      <c r="H15" s="5" t="s">
        <v>60</v>
      </c>
      <c r="I15" s="5" t="s">
        <v>103</v>
      </c>
      <c r="J15" s="5" t="s">
        <v>104</v>
      </c>
      <c r="K15" s="5" t="s">
        <v>63</v>
      </c>
      <c r="L15" s="5" t="s">
        <v>54</v>
      </c>
      <c r="M15" s="5">
        <v>70452</v>
      </c>
      <c r="N15" s="5" t="s">
        <v>55</v>
      </c>
      <c r="O15" s="5">
        <v>9911</v>
      </c>
      <c r="P15" s="5" t="s">
        <v>46</v>
      </c>
      <c r="Q15" s="5">
        <v>2</v>
      </c>
      <c r="R15" s="5">
        <v>1</v>
      </c>
      <c r="S15" s="5" t="s">
        <v>46</v>
      </c>
      <c r="T15" s="5" t="s">
        <v>75</v>
      </c>
      <c r="U15" s="5" t="s">
        <v>35</v>
      </c>
    </row>
    <row r="16" spans="1:21">
      <c r="A16" s="5">
        <v>4441</v>
      </c>
      <c r="B16" s="5" t="s">
        <v>105</v>
      </c>
      <c r="C16" s="5" t="s">
        <v>37</v>
      </c>
      <c r="D16" s="5">
        <v>46</v>
      </c>
      <c r="E16" s="5" t="s">
        <v>98</v>
      </c>
      <c r="F16" s="5" t="s">
        <v>39</v>
      </c>
      <c r="G16" s="5" t="s">
        <v>72</v>
      </c>
      <c r="H16" s="5" t="s">
        <v>26</v>
      </c>
      <c r="I16" s="5" t="s">
        <v>106</v>
      </c>
      <c r="J16" s="5" t="s">
        <v>107</v>
      </c>
      <c r="K16" s="5" t="s">
        <v>29</v>
      </c>
      <c r="L16" s="5" t="s">
        <v>44</v>
      </c>
      <c r="M16" s="5">
        <v>33045</v>
      </c>
      <c r="N16" s="5" t="s">
        <v>45</v>
      </c>
      <c r="O16" s="5">
        <v>1456</v>
      </c>
      <c r="P16" s="5" t="s">
        <v>46</v>
      </c>
      <c r="Q16" s="5">
        <v>16</v>
      </c>
      <c r="R16" s="5">
        <v>3</v>
      </c>
      <c r="S16" s="5" t="s">
        <v>47</v>
      </c>
      <c r="T16" s="5" t="s">
        <v>75</v>
      </c>
      <c r="U16" s="5" t="s">
        <v>46</v>
      </c>
    </row>
    <row r="17" spans="1:21">
      <c r="A17" s="5">
        <v>5827</v>
      </c>
      <c r="B17" s="5" t="s">
        <v>108</v>
      </c>
      <c r="C17" s="5" t="s">
        <v>37</v>
      </c>
      <c r="D17" s="5">
        <v>57</v>
      </c>
      <c r="E17" s="5" t="s">
        <v>68</v>
      </c>
      <c r="F17" s="5" t="s">
        <v>49</v>
      </c>
      <c r="G17" s="5" t="s">
        <v>72</v>
      </c>
      <c r="H17" s="5" t="s">
        <v>41</v>
      </c>
      <c r="I17" s="5" t="s">
        <v>109</v>
      </c>
      <c r="J17" s="5" t="s">
        <v>110</v>
      </c>
      <c r="K17" s="5" t="s">
        <v>111</v>
      </c>
      <c r="L17" s="5" t="s">
        <v>54</v>
      </c>
      <c r="M17" s="5">
        <v>96429</v>
      </c>
      <c r="N17" s="5" t="s">
        <v>31</v>
      </c>
      <c r="O17" s="5">
        <v>4740</v>
      </c>
      <c r="P17" s="5" t="s">
        <v>46</v>
      </c>
      <c r="Q17" s="5">
        <v>8</v>
      </c>
      <c r="R17" s="5">
        <v>1</v>
      </c>
      <c r="S17" s="5" t="s">
        <v>47</v>
      </c>
      <c r="T17" s="5" t="s">
        <v>66</v>
      </c>
      <c r="U17" s="5" t="s">
        <v>46</v>
      </c>
    </row>
    <row r="18" spans="1:21">
      <c r="A18" s="5">
        <v>5184</v>
      </c>
      <c r="B18" s="5" t="s">
        <v>112</v>
      </c>
      <c r="C18" s="5" t="s">
        <v>22</v>
      </c>
      <c r="D18" s="5">
        <v>24</v>
      </c>
      <c r="E18" s="5" t="s">
        <v>23</v>
      </c>
      <c r="F18" s="5" t="s">
        <v>39</v>
      </c>
      <c r="G18" s="5" t="s">
        <v>50</v>
      </c>
      <c r="H18" s="5" t="s">
        <v>51</v>
      </c>
      <c r="I18" s="5" t="s">
        <v>113</v>
      </c>
      <c r="J18" s="5" t="s">
        <v>114</v>
      </c>
      <c r="K18" s="5" t="s">
        <v>111</v>
      </c>
      <c r="L18" s="5" t="s">
        <v>54</v>
      </c>
      <c r="M18" s="5">
        <v>33183</v>
      </c>
      <c r="N18" s="5" t="s">
        <v>64</v>
      </c>
      <c r="O18" s="5">
        <v>8114</v>
      </c>
      <c r="P18" s="5" t="s">
        <v>46</v>
      </c>
      <c r="Q18" s="5">
        <v>4</v>
      </c>
      <c r="R18" s="5">
        <v>2</v>
      </c>
      <c r="S18" s="5" t="s">
        <v>47</v>
      </c>
      <c r="T18" s="5" t="s">
        <v>96</v>
      </c>
      <c r="U18" s="5" t="s">
        <v>57</v>
      </c>
    </row>
    <row r="19" spans="1:21">
      <c r="A19" s="5">
        <v>5874</v>
      </c>
      <c r="B19" s="5" t="s">
        <v>58</v>
      </c>
      <c r="C19" s="5" t="s">
        <v>22</v>
      </c>
      <c r="D19" s="5">
        <v>35</v>
      </c>
      <c r="E19" s="5" t="s">
        <v>38</v>
      </c>
      <c r="F19" s="5" t="s">
        <v>102</v>
      </c>
      <c r="G19" s="5" t="s">
        <v>72</v>
      </c>
      <c r="H19" s="5" t="s">
        <v>26</v>
      </c>
      <c r="I19" s="5" t="s">
        <v>115</v>
      </c>
      <c r="J19" s="5" t="s">
        <v>116</v>
      </c>
      <c r="K19" s="5" t="s">
        <v>111</v>
      </c>
      <c r="L19" s="5" t="s">
        <v>30</v>
      </c>
      <c r="M19" s="5">
        <v>75065</v>
      </c>
      <c r="N19" s="5" t="s">
        <v>31</v>
      </c>
      <c r="O19" s="5">
        <v>7123</v>
      </c>
      <c r="P19" s="5" t="s">
        <v>46</v>
      </c>
      <c r="Q19" s="5">
        <v>20</v>
      </c>
      <c r="R19" s="5">
        <v>2</v>
      </c>
      <c r="S19" s="5" t="s">
        <v>46</v>
      </c>
      <c r="T19" s="5" t="s">
        <v>34</v>
      </c>
      <c r="U19" s="5" t="s">
        <v>57</v>
      </c>
    </row>
    <row r="20" spans="1:21">
      <c r="A20" s="5">
        <v>9834</v>
      </c>
      <c r="B20" s="5" t="s">
        <v>117</v>
      </c>
      <c r="C20" s="5" t="s">
        <v>37</v>
      </c>
      <c r="D20" s="5">
        <v>41</v>
      </c>
      <c r="E20" s="5" t="s">
        <v>59</v>
      </c>
      <c r="F20" s="5" t="s">
        <v>39</v>
      </c>
      <c r="G20" s="5" t="s">
        <v>40</v>
      </c>
      <c r="H20" s="5" t="s">
        <v>81</v>
      </c>
      <c r="I20" s="5" t="s">
        <v>118</v>
      </c>
      <c r="J20" s="5" t="s">
        <v>119</v>
      </c>
      <c r="K20" s="5" t="s">
        <v>29</v>
      </c>
      <c r="L20" s="5" t="s">
        <v>54</v>
      </c>
      <c r="M20" s="5">
        <v>32877</v>
      </c>
      <c r="N20" s="5" t="s">
        <v>31</v>
      </c>
      <c r="O20" s="5">
        <v>6432</v>
      </c>
      <c r="P20" s="5" t="s">
        <v>32</v>
      </c>
      <c r="Q20" s="5">
        <v>11</v>
      </c>
      <c r="R20" s="5">
        <v>1</v>
      </c>
      <c r="S20" s="5" t="s">
        <v>46</v>
      </c>
      <c r="T20" s="5" t="s">
        <v>34</v>
      </c>
      <c r="U20" s="5" t="s">
        <v>46</v>
      </c>
    </row>
    <row r="21" spans="1:21">
      <c r="A21" s="5">
        <v>5096</v>
      </c>
      <c r="B21" s="5" t="s">
        <v>120</v>
      </c>
      <c r="C21" s="5" t="s">
        <v>37</v>
      </c>
      <c r="D21" s="5">
        <v>36</v>
      </c>
      <c r="E21" s="5" t="s">
        <v>59</v>
      </c>
      <c r="F21" s="5" t="s">
        <v>39</v>
      </c>
      <c r="G21" s="5" t="s">
        <v>121</v>
      </c>
      <c r="H21" s="5" t="s">
        <v>60</v>
      </c>
      <c r="I21" s="5" t="s">
        <v>122</v>
      </c>
      <c r="J21" s="5" t="s">
        <v>123</v>
      </c>
      <c r="K21" s="5" t="s">
        <v>29</v>
      </c>
      <c r="L21" s="5" t="s">
        <v>44</v>
      </c>
      <c r="M21" s="5">
        <v>46811</v>
      </c>
      <c r="N21" s="5" t="s">
        <v>55</v>
      </c>
      <c r="O21" s="5">
        <v>1567</v>
      </c>
      <c r="P21" s="5" t="s">
        <v>46</v>
      </c>
      <c r="Q21" s="5">
        <v>7</v>
      </c>
      <c r="R21" s="5">
        <v>3</v>
      </c>
      <c r="S21" s="5" t="s">
        <v>47</v>
      </c>
      <c r="T21" s="5" t="s">
        <v>34</v>
      </c>
      <c r="U21" s="5" t="s">
        <v>57</v>
      </c>
    </row>
    <row r="22" spans="1:21">
      <c r="A22" s="5">
        <v>2263</v>
      </c>
      <c r="B22" s="5" t="s">
        <v>124</v>
      </c>
      <c r="C22" s="5" t="s">
        <v>37</v>
      </c>
      <c r="D22" s="5">
        <v>31</v>
      </c>
      <c r="E22" s="5" t="s">
        <v>38</v>
      </c>
      <c r="F22" s="5" t="s">
        <v>80</v>
      </c>
      <c r="G22" s="5" t="s">
        <v>50</v>
      </c>
      <c r="H22" s="5" t="s">
        <v>41</v>
      </c>
      <c r="I22" s="5" t="s">
        <v>125</v>
      </c>
      <c r="J22" s="5" t="s">
        <v>126</v>
      </c>
      <c r="K22" s="5" t="s">
        <v>63</v>
      </c>
      <c r="L22" s="5" t="s">
        <v>44</v>
      </c>
      <c r="M22" s="5">
        <v>87538</v>
      </c>
      <c r="N22" s="5" t="s">
        <v>31</v>
      </c>
      <c r="O22" s="5">
        <v>3588</v>
      </c>
      <c r="P22" s="5" t="s">
        <v>65</v>
      </c>
      <c r="Q22" s="5">
        <v>11</v>
      </c>
      <c r="R22" s="5">
        <v>5</v>
      </c>
      <c r="S22" s="5" t="s">
        <v>47</v>
      </c>
      <c r="T22" s="5" t="s">
        <v>66</v>
      </c>
      <c r="U22" s="5" t="s">
        <v>46</v>
      </c>
    </row>
    <row r="23" spans="1:21">
      <c r="A23" s="5">
        <v>6505</v>
      </c>
      <c r="B23" s="5" t="s">
        <v>127</v>
      </c>
      <c r="C23" s="5" t="s">
        <v>22</v>
      </c>
      <c r="D23" s="5">
        <v>28</v>
      </c>
      <c r="E23" s="5" t="s">
        <v>38</v>
      </c>
      <c r="F23" s="5" t="s">
        <v>24</v>
      </c>
      <c r="G23" s="5" t="s">
        <v>40</v>
      </c>
      <c r="H23" s="5" t="s">
        <v>81</v>
      </c>
      <c r="I23" s="5" t="s">
        <v>128</v>
      </c>
      <c r="J23" s="5" t="s">
        <v>129</v>
      </c>
      <c r="K23" s="5" t="s">
        <v>29</v>
      </c>
      <c r="L23" s="5" t="s">
        <v>44</v>
      </c>
      <c r="M23" s="5">
        <v>73002</v>
      </c>
      <c r="N23" s="5" t="s">
        <v>31</v>
      </c>
      <c r="O23" s="5">
        <v>6296</v>
      </c>
      <c r="P23" s="5" t="s">
        <v>32</v>
      </c>
      <c r="Q23" s="5">
        <v>2</v>
      </c>
      <c r="R23" s="5">
        <v>5</v>
      </c>
      <c r="S23" s="5" t="s">
        <v>47</v>
      </c>
      <c r="T23" s="5" t="s">
        <v>56</v>
      </c>
      <c r="U23" s="5" t="s">
        <v>35</v>
      </c>
    </row>
    <row r="24" spans="1:21">
      <c r="A24" s="5">
        <v>8626</v>
      </c>
      <c r="B24" s="5" t="s">
        <v>130</v>
      </c>
      <c r="C24" s="5" t="s">
        <v>37</v>
      </c>
      <c r="D24" s="5">
        <v>37</v>
      </c>
      <c r="E24" s="5" t="s">
        <v>59</v>
      </c>
      <c r="F24" s="5" t="s">
        <v>80</v>
      </c>
      <c r="G24" s="5" t="s">
        <v>40</v>
      </c>
      <c r="H24" s="5" t="s">
        <v>60</v>
      </c>
      <c r="I24" s="5" t="s">
        <v>131</v>
      </c>
      <c r="J24" s="5" t="s">
        <v>132</v>
      </c>
      <c r="K24" s="5" t="s">
        <v>111</v>
      </c>
      <c r="L24" s="5" t="s">
        <v>54</v>
      </c>
      <c r="M24" s="5">
        <v>41653</v>
      </c>
      <c r="N24" s="5" t="s">
        <v>55</v>
      </c>
      <c r="O24" s="5">
        <v>9236</v>
      </c>
      <c r="P24" s="5" t="s">
        <v>46</v>
      </c>
      <c r="Q24" s="5">
        <v>13</v>
      </c>
      <c r="R24" s="5">
        <v>1</v>
      </c>
      <c r="S24" s="5" t="s">
        <v>47</v>
      </c>
      <c r="T24" s="5" t="s">
        <v>34</v>
      </c>
      <c r="U24" s="5" t="s">
        <v>46</v>
      </c>
    </row>
    <row r="25" spans="1:21">
      <c r="A25" s="5">
        <v>5979</v>
      </c>
      <c r="B25" s="5" t="s">
        <v>133</v>
      </c>
      <c r="C25" s="5" t="s">
        <v>22</v>
      </c>
      <c r="D25" s="5">
        <v>31</v>
      </c>
      <c r="E25" s="5" t="s">
        <v>38</v>
      </c>
      <c r="F25" s="5" t="s">
        <v>24</v>
      </c>
      <c r="G25" s="5" t="s">
        <v>25</v>
      </c>
      <c r="H25" s="5" t="s">
        <v>51</v>
      </c>
      <c r="I25" s="5" t="s">
        <v>134</v>
      </c>
      <c r="J25" s="5" t="s">
        <v>135</v>
      </c>
      <c r="K25" s="5" t="s">
        <v>63</v>
      </c>
      <c r="L25" s="5" t="s">
        <v>44</v>
      </c>
      <c r="M25" s="5">
        <v>67582</v>
      </c>
      <c r="N25" s="5" t="s">
        <v>64</v>
      </c>
      <c r="O25" s="5">
        <v>1375</v>
      </c>
      <c r="P25" s="5" t="s">
        <v>32</v>
      </c>
      <c r="Q25" s="5">
        <v>20</v>
      </c>
      <c r="R25" s="5">
        <v>3</v>
      </c>
      <c r="S25" s="5" t="s">
        <v>47</v>
      </c>
      <c r="T25" s="5" t="s">
        <v>56</v>
      </c>
      <c r="U25" s="5" t="s">
        <v>46</v>
      </c>
    </row>
    <row r="26" spans="1:21">
      <c r="A26" s="5">
        <v>3104</v>
      </c>
      <c r="B26" s="5" t="s">
        <v>136</v>
      </c>
      <c r="C26" s="5" t="s">
        <v>22</v>
      </c>
      <c r="D26" s="5">
        <v>23</v>
      </c>
      <c r="E26" s="5" t="s">
        <v>23</v>
      </c>
      <c r="F26" s="5" t="s">
        <v>80</v>
      </c>
      <c r="G26" s="5" t="s">
        <v>40</v>
      </c>
      <c r="H26" s="5" t="s">
        <v>41</v>
      </c>
      <c r="I26" s="5" t="s">
        <v>137</v>
      </c>
      <c r="J26" s="5" t="s">
        <v>138</v>
      </c>
      <c r="K26" s="5" t="s">
        <v>111</v>
      </c>
      <c r="L26" s="5" t="s">
        <v>44</v>
      </c>
      <c r="M26" s="5">
        <v>37351</v>
      </c>
      <c r="N26" s="5" t="s">
        <v>55</v>
      </c>
      <c r="O26" s="5">
        <v>7858</v>
      </c>
      <c r="P26" s="5" t="s">
        <v>65</v>
      </c>
      <c r="Q26" s="5">
        <v>18</v>
      </c>
      <c r="R26" s="5">
        <v>2</v>
      </c>
      <c r="S26" s="5" t="s">
        <v>33</v>
      </c>
      <c r="T26" s="5" t="s">
        <v>56</v>
      </c>
      <c r="U26" s="5" t="s">
        <v>57</v>
      </c>
    </row>
    <row r="27" spans="1:21">
      <c r="A27" s="5">
        <v>8967</v>
      </c>
      <c r="B27" s="5" t="s">
        <v>139</v>
      </c>
      <c r="C27" s="5" t="s">
        <v>22</v>
      </c>
      <c r="D27" s="5">
        <v>48</v>
      </c>
      <c r="E27" s="5" t="s">
        <v>98</v>
      </c>
      <c r="F27" s="5" t="s">
        <v>102</v>
      </c>
      <c r="G27" s="5" t="s">
        <v>50</v>
      </c>
      <c r="H27" s="5" t="s">
        <v>26</v>
      </c>
      <c r="I27" s="5" t="s">
        <v>140</v>
      </c>
      <c r="J27" s="5" t="s">
        <v>141</v>
      </c>
      <c r="K27" s="5" t="s">
        <v>29</v>
      </c>
      <c r="L27" s="5" t="s">
        <v>44</v>
      </c>
      <c r="M27" s="5">
        <v>36721</v>
      </c>
      <c r="N27" s="5" t="s">
        <v>45</v>
      </c>
      <c r="O27" s="5">
        <v>8820</v>
      </c>
      <c r="P27" s="5" t="s">
        <v>65</v>
      </c>
      <c r="Q27" s="5">
        <v>0</v>
      </c>
      <c r="R27" s="5">
        <v>2</v>
      </c>
      <c r="S27" s="5" t="s">
        <v>47</v>
      </c>
      <c r="T27" s="5" t="s">
        <v>56</v>
      </c>
      <c r="U27" s="5" t="s">
        <v>35</v>
      </c>
    </row>
    <row r="28" spans="1:21">
      <c r="A28" s="5">
        <v>5087</v>
      </c>
      <c r="B28" s="5" t="s">
        <v>142</v>
      </c>
      <c r="C28" s="5" t="s">
        <v>37</v>
      </c>
      <c r="D28" s="5">
        <v>28</v>
      </c>
      <c r="E28" s="5" t="s">
        <v>38</v>
      </c>
      <c r="F28" s="5" t="s">
        <v>49</v>
      </c>
      <c r="G28" s="5" t="s">
        <v>121</v>
      </c>
      <c r="H28" s="5" t="s">
        <v>26</v>
      </c>
      <c r="I28" s="5" t="s">
        <v>143</v>
      </c>
      <c r="J28" s="5" t="s">
        <v>144</v>
      </c>
      <c r="K28" s="5" t="s">
        <v>63</v>
      </c>
      <c r="L28" s="5" t="s">
        <v>54</v>
      </c>
      <c r="M28" s="5">
        <v>46326</v>
      </c>
      <c r="N28" s="5" t="s">
        <v>45</v>
      </c>
      <c r="O28" s="5">
        <v>9189</v>
      </c>
      <c r="P28" s="5" t="s">
        <v>65</v>
      </c>
      <c r="Q28" s="5">
        <v>8</v>
      </c>
      <c r="R28" s="5">
        <v>4</v>
      </c>
      <c r="S28" s="5" t="s">
        <v>33</v>
      </c>
      <c r="T28" s="5" t="s">
        <v>75</v>
      </c>
      <c r="U28" s="5" t="s">
        <v>57</v>
      </c>
    </row>
    <row r="29" spans="1:21">
      <c r="A29" s="5">
        <v>3358</v>
      </c>
      <c r="B29" s="5" t="s">
        <v>145</v>
      </c>
      <c r="C29" s="5" t="s">
        <v>37</v>
      </c>
      <c r="D29" s="5">
        <v>30</v>
      </c>
      <c r="E29" s="5" t="s">
        <v>38</v>
      </c>
      <c r="F29" s="5" t="s">
        <v>39</v>
      </c>
      <c r="G29" s="5" t="s">
        <v>72</v>
      </c>
      <c r="H29" s="5" t="s">
        <v>41</v>
      </c>
      <c r="I29" s="5" t="s">
        <v>146</v>
      </c>
      <c r="J29" s="5" t="s">
        <v>147</v>
      </c>
      <c r="K29" s="5" t="s">
        <v>29</v>
      </c>
      <c r="L29" s="5" t="s">
        <v>30</v>
      </c>
      <c r="M29" s="5">
        <v>59007</v>
      </c>
      <c r="N29" s="5" t="s">
        <v>31</v>
      </c>
      <c r="O29" s="5">
        <v>3380</v>
      </c>
      <c r="P29" s="5" t="s">
        <v>32</v>
      </c>
      <c r="Q29" s="5">
        <v>17</v>
      </c>
      <c r="R29" s="5">
        <v>3</v>
      </c>
      <c r="S29" s="5" t="s">
        <v>46</v>
      </c>
      <c r="T29" s="5" t="s">
        <v>96</v>
      </c>
      <c r="U29" s="5" t="s">
        <v>35</v>
      </c>
    </row>
    <row r="30" spans="1:21">
      <c r="A30" s="5">
        <v>8256</v>
      </c>
      <c r="B30" s="5" t="s">
        <v>148</v>
      </c>
      <c r="C30" s="5" t="s">
        <v>37</v>
      </c>
      <c r="D30" s="5">
        <v>46</v>
      </c>
      <c r="E30" s="5" t="s">
        <v>98</v>
      </c>
      <c r="F30" s="5" t="s">
        <v>80</v>
      </c>
      <c r="G30" s="5" t="s">
        <v>25</v>
      </c>
      <c r="H30" s="5" t="s">
        <v>60</v>
      </c>
      <c r="I30" s="5" t="s">
        <v>149</v>
      </c>
      <c r="J30" s="5" t="s">
        <v>150</v>
      </c>
      <c r="K30" s="5" t="s">
        <v>29</v>
      </c>
      <c r="L30" s="5" t="s">
        <v>44</v>
      </c>
      <c r="M30" s="5">
        <v>52020</v>
      </c>
      <c r="N30" s="5" t="s">
        <v>45</v>
      </c>
      <c r="O30" s="5">
        <v>9585</v>
      </c>
      <c r="P30" s="5" t="s">
        <v>65</v>
      </c>
      <c r="Q30" s="5">
        <v>0</v>
      </c>
      <c r="R30" s="5">
        <v>4</v>
      </c>
      <c r="S30" s="5" t="s">
        <v>47</v>
      </c>
      <c r="T30" s="5" t="s">
        <v>96</v>
      </c>
      <c r="U30" s="5" t="s">
        <v>46</v>
      </c>
    </row>
    <row r="31" spans="1:21">
      <c r="A31" s="5">
        <v>5763</v>
      </c>
      <c r="B31" s="5" t="s">
        <v>151</v>
      </c>
      <c r="C31" s="5" t="s">
        <v>37</v>
      </c>
      <c r="D31" s="5">
        <v>44</v>
      </c>
      <c r="E31" s="5" t="s">
        <v>59</v>
      </c>
      <c r="F31" s="5" t="s">
        <v>39</v>
      </c>
      <c r="G31" s="5" t="s">
        <v>50</v>
      </c>
      <c r="H31" s="5" t="s">
        <v>41</v>
      </c>
      <c r="I31" s="5" t="s">
        <v>152</v>
      </c>
      <c r="J31" s="5" t="s">
        <v>153</v>
      </c>
      <c r="K31" s="5" t="s">
        <v>111</v>
      </c>
      <c r="L31" s="5" t="s">
        <v>44</v>
      </c>
      <c r="M31" s="5">
        <v>98961</v>
      </c>
      <c r="N31" s="5" t="s">
        <v>55</v>
      </c>
      <c r="O31" s="5">
        <v>2688</v>
      </c>
      <c r="P31" s="5" t="s">
        <v>32</v>
      </c>
      <c r="Q31" s="5">
        <v>2</v>
      </c>
      <c r="R31" s="5">
        <v>5</v>
      </c>
      <c r="S31" s="5" t="s">
        <v>47</v>
      </c>
      <c r="T31" s="5" t="s">
        <v>96</v>
      </c>
      <c r="U31" s="5" t="s">
        <v>35</v>
      </c>
    </row>
    <row r="32" spans="1:21">
      <c r="A32" s="5">
        <v>6838</v>
      </c>
      <c r="B32" s="5" t="s">
        <v>154</v>
      </c>
      <c r="C32" s="5" t="s">
        <v>37</v>
      </c>
      <c r="D32" s="5">
        <v>45</v>
      </c>
      <c r="E32" s="5" t="s">
        <v>59</v>
      </c>
      <c r="F32" s="5" t="s">
        <v>49</v>
      </c>
      <c r="G32" s="5" t="s">
        <v>72</v>
      </c>
      <c r="H32" s="5" t="s">
        <v>51</v>
      </c>
      <c r="I32" s="5" t="s">
        <v>155</v>
      </c>
      <c r="J32" s="5" t="s">
        <v>156</v>
      </c>
      <c r="K32" s="5" t="s">
        <v>111</v>
      </c>
      <c r="L32" s="5" t="s">
        <v>44</v>
      </c>
      <c r="M32" s="5">
        <v>81943</v>
      </c>
      <c r="N32" s="5" t="s">
        <v>31</v>
      </c>
      <c r="O32" s="5">
        <v>2255</v>
      </c>
      <c r="P32" s="5" t="s">
        <v>32</v>
      </c>
      <c r="Q32" s="5">
        <v>18</v>
      </c>
      <c r="R32" s="5">
        <v>2</v>
      </c>
      <c r="S32" s="5" t="s">
        <v>46</v>
      </c>
      <c r="T32" s="5" t="s">
        <v>66</v>
      </c>
      <c r="U32" s="5" t="s">
        <v>35</v>
      </c>
    </row>
    <row r="33" spans="1:21">
      <c r="A33" s="5">
        <v>9544</v>
      </c>
      <c r="B33" s="5" t="s">
        <v>157</v>
      </c>
      <c r="C33" s="5" t="s">
        <v>37</v>
      </c>
      <c r="D33" s="5">
        <v>52</v>
      </c>
      <c r="E33" s="5" t="s">
        <v>98</v>
      </c>
      <c r="F33" s="5" t="s">
        <v>102</v>
      </c>
      <c r="G33" s="5" t="s">
        <v>50</v>
      </c>
      <c r="H33" s="5" t="s">
        <v>41</v>
      </c>
      <c r="I33" s="5" t="s">
        <v>158</v>
      </c>
      <c r="J33" s="5" t="s">
        <v>159</v>
      </c>
      <c r="K33" s="5" t="s">
        <v>111</v>
      </c>
      <c r="L33" s="5" t="s">
        <v>44</v>
      </c>
      <c r="M33" s="5">
        <v>47627</v>
      </c>
      <c r="N33" s="5" t="s">
        <v>31</v>
      </c>
      <c r="O33" s="5">
        <v>1221</v>
      </c>
      <c r="P33" s="5" t="s">
        <v>46</v>
      </c>
      <c r="Q33" s="5">
        <v>4</v>
      </c>
      <c r="R33" s="5">
        <v>3</v>
      </c>
      <c r="S33" s="5" t="s">
        <v>46</v>
      </c>
      <c r="T33" s="5" t="s">
        <v>56</v>
      </c>
      <c r="U33" s="5" t="s">
        <v>46</v>
      </c>
    </row>
    <row r="34" spans="1:21">
      <c r="A34" s="5">
        <v>8012</v>
      </c>
      <c r="B34" s="5" t="s">
        <v>160</v>
      </c>
      <c r="C34" s="5" t="s">
        <v>22</v>
      </c>
      <c r="D34" s="5">
        <v>52</v>
      </c>
      <c r="E34" s="5" t="s">
        <v>98</v>
      </c>
      <c r="F34" s="5" t="s">
        <v>24</v>
      </c>
      <c r="G34" s="5" t="s">
        <v>25</v>
      </c>
      <c r="H34" s="5" t="s">
        <v>81</v>
      </c>
      <c r="I34" s="5" t="s">
        <v>161</v>
      </c>
      <c r="J34" s="5" t="s">
        <v>162</v>
      </c>
      <c r="K34" s="5" t="s">
        <v>111</v>
      </c>
      <c r="L34" s="5" t="s">
        <v>44</v>
      </c>
      <c r="M34" s="5">
        <v>56162</v>
      </c>
      <c r="N34" s="5" t="s">
        <v>55</v>
      </c>
      <c r="O34" s="5">
        <v>6560</v>
      </c>
      <c r="P34" s="5" t="s">
        <v>65</v>
      </c>
      <c r="Q34" s="5">
        <v>9</v>
      </c>
      <c r="R34" s="5">
        <v>4</v>
      </c>
      <c r="S34" s="5" t="s">
        <v>47</v>
      </c>
      <c r="T34" s="5" t="s">
        <v>75</v>
      </c>
      <c r="U34" s="5" t="s">
        <v>46</v>
      </c>
    </row>
    <row r="35" spans="1:21">
      <c r="A35" s="5">
        <v>9374</v>
      </c>
      <c r="B35" s="5" t="s">
        <v>163</v>
      </c>
      <c r="C35" s="5" t="s">
        <v>22</v>
      </c>
      <c r="D35" s="5">
        <v>42</v>
      </c>
      <c r="E35" s="5" t="s">
        <v>59</v>
      </c>
      <c r="F35" s="5" t="s">
        <v>39</v>
      </c>
      <c r="G35" s="5" t="s">
        <v>50</v>
      </c>
      <c r="H35" s="5" t="s">
        <v>51</v>
      </c>
      <c r="I35" s="5" t="s">
        <v>164</v>
      </c>
      <c r="J35" s="5" t="s">
        <v>165</v>
      </c>
      <c r="K35" s="5" t="s">
        <v>63</v>
      </c>
      <c r="L35" s="5" t="s">
        <v>54</v>
      </c>
      <c r="M35" s="5">
        <v>95734</v>
      </c>
      <c r="N35" s="5" t="s">
        <v>31</v>
      </c>
      <c r="O35" s="5">
        <v>4854</v>
      </c>
      <c r="P35" s="5" t="s">
        <v>32</v>
      </c>
      <c r="Q35" s="5">
        <v>13</v>
      </c>
      <c r="R35" s="5">
        <v>2</v>
      </c>
      <c r="S35" s="5" t="s">
        <v>33</v>
      </c>
      <c r="T35" s="5" t="s">
        <v>34</v>
      </c>
      <c r="U35" s="5" t="s">
        <v>35</v>
      </c>
    </row>
    <row r="36" spans="1:21">
      <c r="A36" s="5">
        <v>3487</v>
      </c>
      <c r="B36" s="5" t="s">
        <v>166</v>
      </c>
      <c r="C36" s="5" t="s">
        <v>37</v>
      </c>
      <c r="D36" s="5">
        <v>58</v>
      </c>
      <c r="E36" s="5" t="s">
        <v>68</v>
      </c>
      <c r="F36" s="5" t="s">
        <v>39</v>
      </c>
      <c r="G36" s="5" t="s">
        <v>40</v>
      </c>
      <c r="H36" s="5" t="s">
        <v>60</v>
      </c>
      <c r="I36" s="5" t="s">
        <v>167</v>
      </c>
      <c r="J36" s="5" t="s">
        <v>168</v>
      </c>
      <c r="K36" s="5" t="s">
        <v>63</v>
      </c>
      <c r="L36" s="5" t="s">
        <v>54</v>
      </c>
      <c r="M36" s="5">
        <v>74789</v>
      </c>
      <c r="N36" s="5" t="s">
        <v>31</v>
      </c>
      <c r="O36" s="5">
        <v>8101</v>
      </c>
      <c r="P36" s="5" t="s">
        <v>65</v>
      </c>
      <c r="Q36" s="5">
        <v>14</v>
      </c>
      <c r="R36" s="5">
        <v>5</v>
      </c>
      <c r="S36" s="5" t="s">
        <v>47</v>
      </c>
      <c r="T36" s="5" t="s">
        <v>66</v>
      </c>
      <c r="U36" s="5" t="s">
        <v>46</v>
      </c>
    </row>
    <row r="37" spans="1:21">
      <c r="A37" s="5">
        <v>8445</v>
      </c>
      <c r="B37" s="5" t="s">
        <v>169</v>
      </c>
      <c r="C37" s="5" t="s">
        <v>22</v>
      </c>
      <c r="D37" s="5">
        <v>24</v>
      </c>
      <c r="E37" s="5" t="s">
        <v>23</v>
      </c>
      <c r="F37" s="5" t="s">
        <v>102</v>
      </c>
      <c r="G37" s="5" t="s">
        <v>25</v>
      </c>
      <c r="H37" s="5" t="s">
        <v>60</v>
      </c>
      <c r="I37" s="5" t="s">
        <v>170</v>
      </c>
      <c r="J37" s="5" t="s">
        <v>171</v>
      </c>
      <c r="K37" s="5" t="s">
        <v>29</v>
      </c>
      <c r="L37" s="5" t="s">
        <v>54</v>
      </c>
      <c r="M37" s="5">
        <v>30137</v>
      </c>
      <c r="N37" s="5" t="s">
        <v>45</v>
      </c>
      <c r="O37" s="5">
        <v>4031</v>
      </c>
      <c r="P37" s="5" t="s">
        <v>46</v>
      </c>
      <c r="Q37" s="5">
        <v>5</v>
      </c>
      <c r="R37" s="5">
        <v>3</v>
      </c>
      <c r="S37" s="5" t="s">
        <v>46</v>
      </c>
      <c r="T37" s="5" t="s">
        <v>56</v>
      </c>
      <c r="U37" s="5" t="s">
        <v>35</v>
      </c>
    </row>
    <row r="38" spans="1:21">
      <c r="A38" s="5">
        <v>1550</v>
      </c>
      <c r="B38" s="5" t="s">
        <v>172</v>
      </c>
      <c r="C38" s="5" t="s">
        <v>37</v>
      </c>
      <c r="D38" s="5">
        <v>21</v>
      </c>
      <c r="E38" s="5" t="s">
        <v>23</v>
      </c>
      <c r="F38" s="5" t="s">
        <v>39</v>
      </c>
      <c r="G38" s="5" t="s">
        <v>25</v>
      </c>
      <c r="H38" s="5" t="s">
        <v>26</v>
      </c>
      <c r="I38" s="5" t="s">
        <v>173</v>
      </c>
      <c r="J38" s="5" t="s">
        <v>174</v>
      </c>
      <c r="K38" s="5" t="s">
        <v>29</v>
      </c>
      <c r="L38" s="5" t="s">
        <v>54</v>
      </c>
      <c r="M38" s="5">
        <v>95510</v>
      </c>
      <c r="N38" s="5" t="s">
        <v>31</v>
      </c>
      <c r="O38" s="5">
        <v>6811</v>
      </c>
      <c r="P38" s="5" t="s">
        <v>32</v>
      </c>
      <c r="Q38" s="5">
        <v>18</v>
      </c>
      <c r="R38" s="5">
        <v>4</v>
      </c>
      <c r="S38" s="5" t="s">
        <v>47</v>
      </c>
      <c r="T38" s="5" t="s">
        <v>96</v>
      </c>
      <c r="U38" s="5" t="s">
        <v>35</v>
      </c>
    </row>
    <row r="39" spans="1:21">
      <c r="A39" s="5">
        <v>9968</v>
      </c>
      <c r="B39" s="5" t="s">
        <v>175</v>
      </c>
      <c r="C39" s="5" t="s">
        <v>37</v>
      </c>
      <c r="D39" s="5">
        <v>58</v>
      </c>
      <c r="E39" s="5" t="s">
        <v>68</v>
      </c>
      <c r="F39" s="5" t="s">
        <v>39</v>
      </c>
      <c r="G39" s="5" t="s">
        <v>72</v>
      </c>
      <c r="H39" s="5" t="s">
        <v>26</v>
      </c>
      <c r="I39" s="5" t="s">
        <v>176</v>
      </c>
      <c r="J39" s="5" t="s">
        <v>177</v>
      </c>
      <c r="K39" s="5" t="s">
        <v>63</v>
      </c>
      <c r="L39" s="5" t="s">
        <v>30</v>
      </c>
      <c r="M39" s="5">
        <v>80325</v>
      </c>
      <c r="N39" s="5" t="s">
        <v>45</v>
      </c>
      <c r="O39" s="5">
        <v>6230</v>
      </c>
      <c r="P39" s="5" t="s">
        <v>32</v>
      </c>
      <c r="Q39" s="5">
        <v>5</v>
      </c>
      <c r="R39" s="5">
        <v>4</v>
      </c>
      <c r="S39" s="5" t="s">
        <v>46</v>
      </c>
      <c r="T39" s="5" t="s">
        <v>66</v>
      </c>
      <c r="U39" s="5" t="s">
        <v>57</v>
      </c>
    </row>
    <row r="40" spans="1:21">
      <c r="A40" s="5">
        <v>8029</v>
      </c>
      <c r="B40" s="5" t="s">
        <v>178</v>
      </c>
      <c r="C40" s="5" t="s">
        <v>22</v>
      </c>
      <c r="D40" s="5">
        <v>57</v>
      </c>
      <c r="E40" s="5" t="s">
        <v>68</v>
      </c>
      <c r="F40" s="5" t="s">
        <v>80</v>
      </c>
      <c r="G40" s="5" t="s">
        <v>121</v>
      </c>
      <c r="H40" s="5" t="s">
        <v>81</v>
      </c>
      <c r="I40" s="5" t="s">
        <v>179</v>
      </c>
      <c r="J40" s="5" t="s">
        <v>180</v>
      </c>
      <c r="K40" s="5" t="s">
        <v>111</v>
      </c>
      <c r="L40" s="5" t="s">
        <v>44</v>
      </c>
      <c r="M40" s="5">
        <v>34109</v>
      </c>
      <c r="N40" s="5" t="s">
        <v>45</v>
      </c>
      <c r="O40" s="5">
        <v>9232</v>
      </c>
      <c r="P40" s="5" t="s">
        <v>32</v>
      </c>
      <c r="Q40" s="5">
        <v>13</v>
      </c>
      <c r="R40" s="5">
        <v>3</v>
      </c>
      <c r="S40" s="5" t="s">
        <v>33</v>
      </c>
      <c r="T40" s="5" t="s">
        <v>34</v>
      </c>
      <c r="U40" s="5" t="s">
        <v>35</v>
      </c>
    </row>
    <row r="41" spans="1:21">
      <c r="A41" s="5">
        <v>8847</v>
      </c>
      <c r="B41" s="5" t="s">
        <v>181</v>
      </c>
      <c r="C41" s="5" t="s">
        <v>37</v>
      </c>
      <c r="D41" s="5">
        <v>41</v>
      </c>
      <c r="E41" s="5" t="s">
        <v>59</v>
      </c>
      <c r="F41" s="5" t="s">
        <v>80</v>
      </c>
      <c r="G41" s="5" t="s">
        <v>72</v>
      </c>
      <c r="H41" s="5" t="s">
        <v>26</v>
      </c>
      <c r="I41" s="5" t="s">
        <v>182</v>
      </c>
      <c r="J41" s="5" t="s">
        <v>183</v>
      </c>
      <c r="K41" s="5" t="s">
        <v>111</v>
      </c>
      <c r="L41" s="5" t="s">
        <v>54</v>
      </c>
      <c r="M41" s="5">
        <v>73330</v>
      </c>
      <c r="N41" s="5" t="s">
        <v>31</v>
      </c>
      <c r="O41" s="5">
        <v>2276</v>
      </c>
      <c r="P41" s="5" t="s">
        <v>65</v>
      </c>
      <c r="Q41" s="5">
        <v>5</v>
      </c>
      <c r="R41" s="5">
        <v>1</v>
      </c>
      <c r="S41" s="5" t="s">
        <v>46</v>
      </c>
      <c r="T41" s="5" t="s">
        <v>56</v>
      </c>
      <c r="U41" s="5" t="s">
        <v>57</v>
      </c>
    </row>
    <row r="42" spans="1:21">
      <c r="A42" s="5">
        <v>1955</v>
      </c>
      <c r="B42" s="5" t="s">
        <v>184</v>
      </c>
      <c r="C42" s="5" t="s">
        <v>22</v>
      </c>
      <c r="D42" s="5">
        <v>58</v>
      </c>
      <c r="E42" s="5" t="s">
        <v>68</v>
      </c>
      <c r="F42" s="5" t="s">
        <v>49</v>
      </c>
      <c r="G42" s="5" t="s">
        <v>50</v>
      </c>
      <c r="H42" s="5" t="s">
        <v>41</v>
      </c>
      <c r="I42" s="5" t="s">
        <v>185</v>
      </c>
      <c r="J42" s="5" t="s">
        <v>186</v>
      </c>
      <c r="K42" s="5" t="s">
        <v>63</v>
      </c>
      <c r="L42" s="5" t="s">
        <v>54</v>
      </c>
      <c r="M42" s="5">
        <v>46567</v>
      </c>
      <c r="N42" s="5" t="s">
        <v>64</v>
      </c>
      <c r="O42" s="5">
        <v>2825</v>
      </c>
      <c r="P42" s="5" t="s">
        <v>32</v>
      </c>
      <c r="Q42" s="5">
        <v>15</v>
      </c>
      <c r="R42" s="5">
        <v>3</v>
      </c>
      <c r="S42" s="5" t="s">
        <v>46</v>
      </c>
      <c r="T42" s="5" t="s">
        <v>96</v>
      </c>
      <c r="U42" s="5" t="s">
        <v>57</v>
      </c>
    </row>
    <row r="43" spans="1:21">
      <c r="A43" s="5">
        <v>4522</v>
      </c>
      <c r="B43" s="5" t="s">
        <v>187</v>
      </c>
      <c r="C43" s="5" t="s">
        <v>22</v>
      </c>
      <c r="D43" s="5">
        <v>36</v>
      </c>
      <c r="E43" s="5" t="s">
        <v>59</v>
      </c>
      <c r="F43" s="5" t="s">
        <v>24</v>
      </c>
      <c r="G43" s="5" t="s">
        <v>121</v>
      </c>
      <c r="H43" s="5" t="s">
        <v>26</v>
      </c>
      <c r="I43" s="5" t="s">
        <v>188</v>
      </c>
      <c r="J43" s="5" t="s">
        <v>189</v>
      </c>
      <c r="K43" s="5" t="s">
        <v>63</v>
      </c>
      <c r="L43" s="5" t="s">
        <v>44</v>
      </c>
      <c r="M43" s="5">
        <v>39795</v>
      </c>
      <c r="N43" s="5" t="s">
        <v>64</v>
      </c>
      <c r="O43" s="5">
        <v>1670</v>
      </c>
      <c r="P43" s="5" t="s">
        <v>46</v>
      </c>
      <c r="Q43" s="5">
        <v>0</v>
      </c>
      <c r="R43" s="5">
        <v>2</v>
      </c>
      <c r="S43" s="5" t="s">
        <v>47</v>
      </c>
      <c r="T43" s="5" t="s">
        <v>75</v>
      </c>
      <c r="U43" s="5" t="s">
        <v>46</v>
      </c>
    </row>
    <row r="44" spans="1:21">
      <c r="A44" s="5">
        <v>3078</v>
      </c>
      <c r="B44" s="5" t="s">
        <v>190</v>
      </c>
      <c r="C44" s="5" t="s">
        <v>22</v>
      </c>
      <c r="D44" s="5">
        <v>21</v>
      </c>
      <c r="E44" s="5" t="s">
        <v>23</v>
      </c>
      <c r="F44" s="5" t="s">
        <v>24</v>
      </c>
      <c r="G44" s="5" t="s">
        <v>25</v>
      </c>
      <c r="H44" s="5" t="s">
        <v>81</v>
      </c>
      <c r="I44" s="5" t="s">
        <v>191</v>
      </c>
      <c r="J44" s="5" t="s">
        <v>192</v>
      </c>
      <c r="K44" s="5" t="s">
        <v>63</v>
      </c>
      <c r="L44" s="5" t="s">
        <v>54</v>
      </c>
      <c r="M44" s="5">
        <v>59506</v>
      </c>
      <c r="N44" s="5" t="s">
        <v>64</v>
      </c>
      <c r="O44" s="5">
        <v>4428</v>
      </c>
      <c r="P44" s="5" t="s">
        <v>65</v>
      </c>
      <c r="Q44" s="5">
        <v>0</v>
      </c>
      <c r="R44" s="5">
        <v>1</v>
      </c>
      <c r="S44" s="5" t="s">
        <v>46</v>
      </c>
      <c r="T44" s="5" t="s">
        <v>75</v>
      </c>
      <c r="U44" s="5" t="s">
        <v>35</v>
      </c>
    </row>
    <row r="45" spans="1:21">
      <c r="A45" s="5">
        <v>6357</v>
      </c>
      <c r="B45" s="5" t="s">
        <v>193</v>
      </c>
      <c r="C45" s="5" t="s">
        <v>22</v>
      </c>
      <c r="D45" s="5">
        <v>46</v>
      </c>
      <c r="E45" s="5" t="s">
        <v>98</v>
      </c>
      <c r="F45" s="5" t="s">
        <v>49</v>
      </c>
      <c r="G45" s="5" t="s">
        <v>40</v>
      </c>
      <c r="H45" s="5" t="s">
        <v>81</v>
      </c>
      <c r="I45" s="5" t="s">
        <v>194</v>
      </c>
      <c r="J45" s="5" t="s">
        <v>195</v>
      </c>
      <c r="K45" s="5" t="s">
        <v>63</v>
      </c>
      <c r="L45" s="5" t="s">
        <v>54</v>
      </c>
      <c r="M45" s="5">
        <v>49058</v>
      </c>
      <c r="N45" s="5" t="s">
        <v>45</v>
      </c>
      <c r="O45" s="5">
        <v>4396</v>
      </c>
      <c r="P45" s="5" t="s">
        <v>46</v>
      </c>
      <c r="Q45" s="5">
        <v>5</v>
      </c>
      <c r="R45" s="5">
        <v>1</v>
      </c>
      <c r="S45" s="5" t="s">
        <v>46</v>
      </c>
      <c r="T45" s="5" t="s">
        <v>75</v>
      </c>
      <c r="U45" s="5" t="s">
        <v>46</v>
      </c>
    </row>
    <row r="46" spans="1:21">
      <c r="A46" s="5">
        <v>7951</v>
      </c>
      <c r="B46" s="5" t="s">
        <v>196</v>
      </c>
      <c r="C46" s="5" t="s">
        <v>22</v>
      </c>
      <c r="D46" s="5">
        <v>36</v>
      </c>
      <c r="E46" s="5" t="s">
        <v>59</v>
      </c>
      <c r="F46" s="5" t="s">
        <v>80</v>
      </c>
      <c r="G46" s="5" t="s">
        <v>50</v>
      </c>
      <c r="H46" s="5" t="s">
        <v>81</v>
      </c>
      <c r="I46" s="5" t="s">
        <v>197</v>
      </c>
      <c r="J46" s="5" t="s">
        <v>198</v>
      </c>
      <c r="K46" s="5" t="s">
        <v>63</v>
      </c>
      <c r="L46" s="5" t="s">
        <v>30</v>
      </c>
      <c r="M46" s="5">
        <v>98612</v>
      </c>
      <c r="N46" s="5" t="s">
        <v>64</v>
      </c>
      <c r="O46" s="5">
        <v>1168</v>
      </c>
      <c r="P46" s="5" t="s">
        <v>46</v>
      </c>
      <c r="Q46" s="5">
        <v>9</v>
      </c>
      <c r="R46" s="5">
        <v>2</v>
      </c>
      <c r="S46" s="5" t="s">
        <v>47</v>
      </c>
      <c r="T46" s="5" t="s">
        <v>34</v>
      </c>
      <c r="U46" s="5" t="s">
        <v>35</v>
      </c>
    </row>
    <row r="47" spans="1:21">
      <c r="A47" s="5">
        <v>9228</v>
      </c>
      <c r="B47" s="5" t="s">
        <v>199</v>
      </c>
      <c r="C47" s="5" t="s">
        <v>37</v>
      </c>
      <c r="D47" s="5">
        <v>41</v>
      </c>
      <c r="E47" s="5" t="s">
        <v>59</v>
      </c>
      <c r="F47" s="5" t="s">
        <v>102</v>
      </c>
      <c r="G47" s="5" t="s">
        <v>72</v>
      </c>
      <c r="H47" s="5" t="s">
        <v>41</v>
      </c>
      <c r="I47" s="5" t="s">
        <v>200</v>
      </c>
      <c r="J47" s="5" t="s">
        <v>201</v>
      </c>
      <c r="K47" s="5" t="s">
        <v>111</v>
      </c>
      <c r="L47" s="5" t="s">
        <v>44</v>
      </c>
      <c r="M47" s="5">
        <v>38201</v>
      </c>
      <c r="N47" s="5" t="s">
        <v>64</v>
      </c>
      <c r="O47" s="5">
        <v>7111</v>
      </c>
      <c r="P47" s="5" t="s">
        <v>32</v>
      </c>
      <c r="Q47" s="5">
        <v>8</v>
      </c>
      <c r="R47" s="5">
        <v>4</v>
      </c>
      <c r="S47" s="5" t="s">
        <v>33</v>
      </c>
      <c r="T47" s="5" t="s">
        <v>75</v>
      </c>
      <c r="U47" s="5" t="s">
        <v>46</v>
      </c>
    </row>
    <row r="48" spans="1:21">
      <c r="A48" s="5">
        <v>8988</v>
      </c>
      <c r="B48" s="5" t="s">
        <v>202</v>
      </c>
      <c r="C48" s="5" t="s">
        <v>37</v>
      </c>
      <c r="D48" s="5">
        <v>25</v>
      </c>
      <c r="E48" s="5" t="s">
        <v>23</v>
      </c>
      <c r="F48" s="5" t="s">
        <v>24</v>
      </c>
      <c r="G48" s="5" t="s">
        <v>50</v>
      </c>
      <c r="H48" s="5" t="s">
        <v>51</v>
      </c>
      <c r="I48" s="5" t="s">
        <v>203</v>
      </c>
      <c r="J48" s="5" t="s">
        <v>204</v>
      </c>
      <c r="K48" s="5" t="s">
        <v>111</v>
      </c>
      <c r="L48" s="5" t="s">
        <v>44</v>
      </c>
      <c r="M48" s="5">
        <v>92919</v>
      </c>
      <c r="N48" s="5" t="s">
        <v>55</v>
      </c>
      <c r="O48" s="5">
        <v>9497</v>
      </c>
      <c r="P48" s="5" t="s">
        <v>32</v>
      </c>
      <c r="Q48" s="5">
        <v>7</v>
      </c>
      <c r="R48" s="5">
        <v>2</v>
      </c>
      <c r="S48" s="5" t="s">
        <v>46</v>
      </c>
      <c r="T48" s="5" t="s">
        <v>75</v>
      </c>
      <c r="U48" s="5" t="s">
        <v>57</v>
      </c>
    </row>
    <row r="49" spans="1:21">
      <c r="A49" s="5">
        <v>1952</v>
      </c>
      <c r="B49" s="5" t="s">
        <v>205</v>
      </c>
      <c r="C49" s="5" t="s">
        <v>22</v>
      </c>
      <c r="D49" s="5">
        <v>29</v>
      </c>
      <c r="E49" s="5" t="s">
        <v>38</v>
      </c>
      <c r="F49" s="5" t="s">
        <v>102</v>
      </c>
      <c r="G49" s="5" t="s">
        <v>25</v>
      </c>
      <c r="H49" s="5" t="s">
        <v>41</v>
      </c>
      <c r="I49" s="5" t="s">
        <v>206</v>
      </c>
      <c r="J49" s="5" t="s">
        <v>207</v>
      </c>
      <c r="K49" s="5" t="s">
        <v>29</v>
      </c>
      <c r="L49" s="5" t="s">
        <v>54</v>
      </c>
      <c r="M49" s="5">
        <v>45188</v>
      </c>
      <c r="N49" s="5" t="s">
        <v>64</v>
      </c>
      <c r="O49" s="5">
        <v>9591</v>
      </c>
      <c r="P49" s="5" t="s">
        <v>65</v>
      </c>
      <c r="Q49" s="5">
        <v>18</v>
      </c>
      <c r="R49" s="5">
        <v>3</v>
      </c>
      <c r="S49" s="5" t="s">
        <v>33</v>
      </c>
      <c r="T49" s="5" t="s">
        <v>75</v>
      </c>
      <c r="U49" s="5" t="s">
        <v>46</v>
      </c>
    </row>
    <row r="50" spans="1:21">
      <c r="A50" s="5">
        <v>5760</v>
      </c>
      <c r="B50" s="5" t="s">
        <v>208</v>
      </c>
      <c r="C50" s="5" t="s">
        <v>22</v>
      </c>
      <c r="D50" s="5">
        <v>59</v>
      </c>
      <c r="E50" s="5" t="s">
        <v>68</v>
      </c>
      <c r="F50" s="5" t="s">
        <v>49</v>
      </c>
      <c r="G50" s="5" t="s">
        <v>40</v>
      </c>
      <c r="H50" s="5" t="s">
        <v>26</v>
      </c>
      <c r="I50" s="5" t="s">
        <v>209</v>
      </c>
      <c r="J50" s="5" t="s">
        <v>210</v>
      </c>
      <c r="K50" s="5" t="s">
        <v>29</v>
      </c>
      <c r="L50" s="5" t="s">
        <v>44</v>
      </c>
      <c r="M50" s="5">
        <v>34927</v>
      </c>
      <c r="N50" s="5" t="s">
        <v>55</v>
      </c>
      <c r="O50" s="5">
        <v>6996</v>
      </c>
      <c r="P50" s="5" t="s">
        <v>65</v>
      </c>
      <c r="Q50" s="5">
        <v>16</v>
      </c>
      <c r="R50" s="5">
        <v>1</v>
      </c>
      <c r="S50" s="5" t="s">
        <v>47</v>
      </c>
      <c r="T50" s="5" t="s">
        <v>34</v>
      </c>
      <c r="U50" s="5" t="s">
        <v>35</v>
      </c>
    </row>
    <row r="51" spans="1:21">
      <c r="A51" s="5">
        <v>5742</v>
      </c>
      <c r="B51" s="5" t="s">
        <v>211</v>
      </c>
      <c r="C51" s="5" t="s">
        <v>22</v>
      </c>
      <c r="D51" s="5">
        <v>27</v>
      </c>
      <c r="E51" s="5" t="s">
        <v>38</v>
      </c>
      <c r="F51" s="5" t="s">
        <v>24</v>
      </c>
      <c r="G51" s="5" t="s">
        <v>50</v>
      </c>
      <c r="H51" s="5" t="s">
        <v>60</v>
      </c>
      <c r="I51" s="5" t="s">
        <v>212</v>
      </c>
      <c r="J51" s="5" t="s">
        <v>213</v>
      </c>
      <c r="K51" s="5" t="s">
        <v>29</v>
      </c>
      <c r="L51" s="5" t="s">
        <v>44</v>
      </c>
      <c r="M51" s="5">
        <v>33183</v>
      </c>
      <c r="N51" s="5" t="s">
        <v>64</v>
      </c>
      <c r="O51" s="5">
        <v>1659</v>
      </c>
      <c r="P51" s="5" t="s">
        <v>46</v>
      </c>
      <c r="Q51" s="5">
        <v>11</v>
      </c>
      <c r="R51" s="5">
        <v>1</v>
      </c>
      <c r="S51" s="5" t="s">
        <v>33</v>
      </c>
      <c r="T51" s="5" t="s">
        <v>66</v>
      </c>
      <c r="U51" s="5" t="s">
        <v>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8382E-BB5D-4B8A-B8D9-4C4F37DC0CEA}">
  <dimension ref="U9:Z33"/>
  <sheetViews>
    <sheetView tabSelected="1" zoomScale="77" zoomScaleNormal="70" workbookViewId="0">
      <selection activeCell="A14" sqref="A14"/>
    </sheetView>
  </sheetViews>
  <sheetFormatPr defaultRowHeight="15"/>
  <cols>
    <col min="1" max="16384" width="9.140625" style="7"/>
  </cols>
  <sheetData>
    <row r="9" spans="22:22">
      <c r="V9" s="7" t="s">
        <v>224</v>
      </c>
    </row>
    <row r="17" spans="21:26">
      <c r="Y17" s="7" t="s">
        <v>225</v>
      </c>
    </row>
    <row r="24" spans="21:26">
      <c r="Z24" s="15"/>
    </row>
    <row r="25" spans="21:26">
      <c r="Z25" s="15"/>
    </row>
    <row r="26" spans="21:26">
      <c r="Z26" s="15"/>
    </row>
    <row r="27" spans="21:26">
      <c r="Z27" s="15"/>
    </row>
    <row r="28" spans="21:26">
      <c r="Z28" s="15"/>
    </row>
    <row r="29" spans="21:26">
      <c r="Z29" s="15"/>
    </row>
    <row r="30" spans="21:26">
      <c r="Z30" s="15"/>
    </row>
    <row r="32" spans="21:26">
      <c r="U32" s="3"/>
    </row>
    <row r="33" spans="26:26">
      <c r="Z33" s="1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30ED1-86D7-40CA-9100-ECA4DF24D993}">
  <dimension ref="A7:AC25"/>
  <sheetViews>
    <sheetView topLeftCell="W1" workbookViewId="0">
      <selection activeCell="AC14" sqref="AC14"/>
    </sheetView>
  </sheetViews>
  <sheetFormatPr defaultRowHeight="15"/>
  <cols>
    <col min="1" max="1" width="13.42578125" bestFit="1" customWidth="1"/>
    <col min="2" max="2" width="18.5703125" bestFit="1" customWidth="1"/>
    <col min="4" max="4" width="13.42578125" bestFit="1" customWidth="1"/>
    <col min="5" max="5" width="13.28515625" bestFit="1" customWidth="1"/>
    <col min="6" max="6" width="19" bestFit="1" customWidth="1"/>
    <col min="8" max="8" width="16.140625" bestFit="1" customWidth="1"/>
    <col min="9" max="9" width="16.85546875" bestFit="1" customWidth="1"/>
    <col min="10" max="10" width="5.28515625" bestFit="1" customWidth="1"/>
    <col min="11" max="12" width="11.28515625" bestFit="1" customWidth="1"/>
    <col min="14" max="14" width="13.42578125" bestFit="1" customWidth="1"/>
    <col min="15" max="15" width="21" bestFit="1" customWidth="1"/>
    <col min="20" max="20" width="15.28515625" bestFit="1" customWidth="1"/>
    <col min="21" max="21" width="21" bestFit="1" customWidth="1"/>
    <col min="24" max="24" width="13.42578125" bestFit="1" customWidth="1"/>
    <col min="25" max="25" width="21" bestFit="1" customWidth="1"/>
    <col min="28" max="28" width="13.42578125" bestFit="1" customWidth="1"/>
    <col min="29" max="29" width="29.140625" bestFit="1" customWidth="1"/>
  </cols>
  <sheetData>
    <row r="7" spans="1:29">
      <c r="A7" t="s">
        <v>217</v>
      </c>
      <c r="T7" s="2" t="s">
        <v>214</v>
      </c>
      <c r="U7" t="s">
        <v>221</v>
      </c>
      <c r="X7" s="2" t="s">
        <v>214</v>
      </c>
      <c r="Y7" t="s">
        <v>221</v>
      </c>
      <c r="AB7" s="2" t="s">
        <v>214</v>
      </c>
      <c r="AC7" t="s">
        <v>223</v>
      </c>
    </row>
    <row r="8" spans="1:29">
      <c r="A8" s="2" t="s">
        <v>214</v>
      </c>
      <c r="B8" t="s">
        <v>216</v>
      </c>
      <c r="D8" s="2" t="s">
        <v>214</v>
      </c>
      <c r="E8" t="s">
        <v>218</v>
      </c>
      <c r="F8" t="s">
        <v>222</v>
      </c>
      <c r="H8" s="2" t="s">
        <v>219</v>
      </c>
      <c r="I8" s="2" t="s">
        <v>220</v>
      </c>
      <c r="N8" s="2" t="s">
        <v>214</v>
      </c>
      <c r="O8" t="s">
        <v>221</v>
      </c>
      <c r="T8" s="3" t="s">
        <v>75</v>
      </c>
      <c r="U8" s="8">
        <v>12</v>
      </c>
      <c r="X8" s="3" t="s">
        <v>39</v>
      </c>
      <c r="Y8" s="8">
        <v>14</v>
      </c>
      <c r="AB8" s="3" t="s">
        <v>26</v>
      </c>
      <c r="AC8" s="13">
        <v>2.5833333333333335</v>
      </c>
    </row>
    <row r="9" spans="1:29">
      <c r="A9" s="3" t="s">
        <v>63</v>
      </c>
      <c r="B9" s="4">
        <v>17</v>
      </c>
      <c r="D9" s="3" t="s">
        <v>121</v>
      </c>
      <c r="E9" s="8">
        <v>167041</v>
      </c>
      <c r="F9" s="8">
        <v>28</v>
      </c>
      <c r="H9" s="2" t="s">
        <v>214</v>
      </c>
      <c r="I9" t="s">
        <v>22</v>
      </c>
      <c r="J9" t="s">
        <v>37</v>
      </c>
      <c r="K9" t="s">
        <v>215</v>
      </c>
      <c r="N9" s="3" t="s">
        <v>44</v>
      </c>
      <c r="O9" s="8">
        <v>23</v>
      </c>
      <c r="T9" s="3" t="s">
        <v>34</v>
      </c>
      <c r="U9" s="8">
        <v>11</v>
      </c>
      <c r="X9" s="3" t="s">
        <v>24</v>
      </c>
      <c r="Y9" s="8">
        <v>10</v>
      </c>
      <c r="AB9" s="3" t="s">
        <v>41</v>
      </c>
      <c r="AC9" s="13">
        <v>3.3</v>
      </c>
    </row>
    <row r="10" spans="1:29">
      <c r="A10" s="3" t="s">
        <v>29</v>
      </c>
      <c r="B10" s="4">
        <v>20</v>
      </c>
      <c r="D10" s="3" t="s">
        <v>40</v>
      </c>
      <c r="E10" s="8">
        <v>613842</v>
      </c>
      <c r="F10" s="8">
        <v>110</v>
      </c>
      <c r="H10" s="3" t="s">
        <v>23</v>
      </c>
      <c r="I10" s="8">
        <v>6</v>
      </c>
      <c r="J10" s="8">
        <v>3</v>
      </c>
      <c r="K10" s="8">
        <v>9</v>
      </c>
      <c r="N10" s="3" t="s">
        <v>30</v>
      </c>
      <c r="O10" s="8">
        <v>8</v>
      </c>
      <c r="T10" s="3" t="s">
        <v>96</v>
      </c>
      <c r="U10" s="8">
        <v>7</v>
      </c>
      <c r="X10" s="3" t="s">
        <v>102</v>
      </c>
      <c r="Y10" s="8">
        <v>7</v>
      </c>
      <c r="AB10" s="3" t="s">
        <v>81</v>
      </c>
      <c r="AC10" s="13">
        <v>2.25</v>
      </c>
    </row>
    <row r="11" spans="1:29">
      <c r="A11" s="3" t="s">
        <v>111</v>
      </c>
      <c r="B11" s="4">
        <v>13</v>
      </c>
      <c r="D11" s="3" t="s">
        <v>72</v>
      </c>
      <c r="E11" s="8">
        <v>633594</v>
      </c>
      <c r="F11" s="8">
        <v>104</v>
      </c>
      <c r="H11" s="3" t="s">
        <v>38</v>
      </c>
      <c r="I11" s="8">
        <v>7</v>
      </c>
      <c r="J11" s="8">
        <v>6</v>
      </c>
      <c r="K11" s="8">
        <v>13</v>
      </c>
      <c r="N11" s="3" t="s">
        <v>54</v>
      </c>
      <c r="O11" s="8">
        <v>19</v>
      </c>
      <c r="T11" s="3" t="s">
        <v>56</v>
      </c>
      <c r="U11" s="8">
        <v>11</v>
      </c>
      <c r="X11" s="3" t="s">
        <v>80</v>
      </c>
      <c r="Y11" s="8">
        <v>10</v>
      </c>
      <c r="AB11" s="3" t="s">
        <v>51</v>
      </c>
      <c r="AC11" s="13">
        <v>2.3636363636363638</v>
      </c>
    </row>
    <row r="12" spans="1:29">
      <c r="A12" s="3" t="s">
        <v>215</v>
      </c>
      <c r="B12" s="4">
        <v>50</v>
      </c>
      <c r="D12" s="3" t="s">
        <v>50</v>
      </c>
      <c r="E12" s="8">
        <v>959266</v>
      </c>
      <c r="F12" s="8">
        <v>123</v>
      </c>
      <c r="H12" s="3" t="s">
        <v>59</v>
      </c>
      <c r="I12" s="8">
        <v>5</v>
      </c>
      <c r="J12" s="8">
        <v>7</v>
      </c>
      <c r="K12" s="8">
        <v>12</v>
      </c>
      <c r="N12" s="3" t="s">
        <v>215</v>
      </c>
      <c r="O12" s="8">
        <v>50</v>
      </c>
      <c r="T12" s="3" t="s">
        <v>66</v>
      </c>
      <c r="U12" s="8">
        <v>9</v>
      </c>
      <c r="X12" s="3" t="s">
        <v>49</v>
      </c>
      <c r="Y12" s="8">
        <v>9</v>
      </c>
      <c r="AB12" s="3" t="s">
        <v>60</v>
      </c>
      <c r="AC12" s="13">
        <v>2.5555555555555554</v>
      </c>
    </row>
    <row r="13" spans="1:29">
      <c r="D13" s="3" t="s">
        <v>25</v>
      </c>
      <c r="E13" s="8">
        <v>731170</v>
      </c>
      <c r="F13" s="8">
        <v>122</v>
      </c>
      <c r="H13" s="3" t="s">
        <v>98</v>
      </c>
      <c r="I13" s="8">
        <v>4</v>
      </c>
      <c r="J13" s="8">
        <v>3</v>
      </c>
      <c r="K13" s="8">
        <v>7</v>
      </c>
      <c r="T13" s="3" t="s">
        <v>215</v>
      </c>
      <c r="U13" s="8">
        <v>50</v>
      </c>
      <c r="X13" s="3" t="s">
        <v>215</v>
      </c>
      <c r="Y13" s="8">
        <v>50</v>
      </c>
      <c r="AB13" s="3" t="s">
        <v>226</v>
      </c>
      <c r="AC13" s="13"/>
    </row>
    <row r="14" spans="1:29">
      <c r="A14" t="str" cm="1">
        <f t="array" ref="A14:A17">A9:A12</f>
        <v>Contract</v>
      </c>
      <c r="B14" cm="1">
        <f t="array" ref="B14:B17">B9:B12</f>
        <v>17</v>
      </c>
      <c r="D14" s="3" t="s">
        <v>215</v>
      </c>
      <c r="E14" s="8">
        <v>3104913</v>
      </c>
      <c r="F14" s="8">
        <v>487</v>
      </c>
      <c r="H14" s="3" t="s">
        <v>68</v>
      </c>
      <c r="I14" s="8">
        <v>4</v>
      </c>
      <c r="J14" s="8">
        <v>5</v>
      </c>
      <c r="K14" s="8">
        <v>9</v>
      </c>
      <c r="AB14" s="3" t="s">
        <v>215</v>
      </c>
      <c r="AC14" s="13">
        <v>2.62</v>
      </c>
    </row>
    <row r="15" spans="1:29">
      <c r="A15" t="str">
        <v>Full-Time</v>
      </c>
      <c r="B15">
        <v>20</v>
      </c>
      <c r="H15" s="3" t="s">
        <v>215</v>
      </c>
      <c r="I15" s="8">
        <v>26</v>
      </c>
      <c r="J15" s="8">
        <v>24</v>
      </c>
      <c r="K15" s="8">
        <v>50</v>
      </c>
      <c r="N15" t="str" cm="1">
        <f t="array" ref="N15:N18">N9:N12</f>
        <v>Branch Office</v>
      </c>
      <c r="O15" s="8" cm="1">
        <f t="array" ref="O15:O18">O9:O12</f>
        <v>23</v>
      </c>
      <c r="P15" s="9">
        <f>IFERROR(O15/SUM($O$15:$O$17),0)</f>
        <v>0.46</v>
      </c>
      <c r="Q15" s="11">
        <f>1-P15</f>
        <v>0.54</v>
      </c>
      <c r="T15" t="str" cm="1">
        <f t="array" ref="T15:T19">T8:T12</f>
        <v>Communication</v>
      </c>
      <c r="U15" s="8" cm="1">
        <f t="array" ref="U15:U19">U8:U12</f>
        <v>12</v>
      </c>
    </row>
    <row r="16" spans="1:29">
      <c r="A16" t="str">
        <v>Part-Time</v>
      </c>
      <c r="B16">
        <v>13</v>
      </c>
      <c r="D16" t="str" cm="1">
        <f t="array" ref="D16:D21">D9:D14</f>
        <v>Analyst</v>
      </c>
      <c r="E16" s="12" cm="1">
        <f t="array" ref="E16:E21">E9:E14</f>
        <v>167041</v>
      </c>
      <c r="F16" s="8" cm="1">
        <f t="array" ref="F16:F21">F9:F14</f>
        <v>28</v>
      </c>
      <c r="N16" t="str">
        <v>Head Office</v>
      </c>
      <c r="O16">
        <v>8</v>
      </c>
      <c r="P16" s="9">
        <f>IFERROR(O16/SUM($O$15:$O$17),0)</f>
        <v>0.16</v>
      </c>
      <c r="Q16" s="11">
        <f>1-P16</f>
        <v>0.84</v>
      </c>
      <c r="T16" t="str">
        <v>Design</v>
      </c>
      <c r="U16">
        <v>11</v>
      </c>
    </row>
    <row r="17" spans="1:21">
      <c r="A17" t="str">
        <v>Grand Total</v>
      </c>
      <c r="B17">
        <v>50</v>
      </c>
      <c r="D17" t="str">
        <v>Designer</v>
      </c>
      <c r="E17" s="12">
        <v>613842</v>
      </c>
      <c r="F17">
        <v>110</v>
      </c>
      <c r="H17" t="str" cm="1">
        <f t="array" ref="H17:H21">H9:H13</f>
        <v>Row Labels</v>
      </c>
      <c r="I17" s="8" t="str" cm="1">
        <f t="array" ref="I17:I21">I9:I13</f>
        <v>Female</v>
      </c>
      <c r="N17" t="str">
        <v>Remote</v>
      </c>
      <c r="O17">
        <v>19</v>
      </c>
      <c r="P17" s="9">
        <f>IFERROR(O17/SUM($O$15:$O$17),0)</f>
        <v>0.38</v>
      </c>
      <c r="Q17" s="11">
        <f>1-P17</f>
        <v>0.62</v>
      </c>
      <c r="T17" t="str">
        <v>Excel</v>
      </c>
      <c r="U17">
        <v>7</v>
      </c>
    </row>
    <row r="18" spans="1:21">
      <c r="D18" t="str">
        <v>Developer</v>
      </c>
      <c r="E18" s="12">
        <v>633594</v>
      </c>
      <c r="F18">
        <v>104</v>
      </c>
      <c r="H18" t="str">
        <v>18-25</v>
      </c>
      <c r="I18">
        <v>6</v>
      </c>
      <c r="J18" s="8" cm="1">
        <f t="array" ref="J18:J22">J10:J14</f>
        <v>3</v>
      </c>
      <c r="N18" t="str">
        <v>Grand Total</v>
      </c>
      <c r="O18">
        <v>50</v>
      </c>
      <c r="T18" t="str">
        <v>Management</v>
      </c>
      <c r="U18">
        <v>11</v>
      </c>
    </row>
    <row r="19" spans="1:21">
      <c r="D19" t="str">
        <v>HR Specialist</v>
      </c>
      <c r="E19" s="12">
        <v>959266</v>
      </c>
      <c r="F19">
        <v>123</v>
      </c>
      <c r="H19" t="str">
        <v>26-35</v>
      </c>
      <c r="I19">
        <v>7</v>
      </c>
      <c r="J19">
        <v>6</v>
      </c>
      <c r="T19" t="str">
        <v>Python</v>
      </c>
      <c r="U19">
        <v>9</v>
      </c>
    </row>
    <row r="20" spans="1:21">
      <c r="D20" t="str">
        <v>Manager</v>
      </c>
      <c r="E20" s="12">
        <v>731170</v>
      </c>
      <c r="F20">
        <v>122</v>
      </c>
      <c r="H20" t="str">
        <v>36-45</v>
      </c>
      <c r="I20">
        <v>5</v>
      </c>
      <c r="J20">
        <v>7</v>
      </c>
    </row>
    <row r="21" spans="1:21">
      <c r="D21" t="str">
        <v>Grand Total</v>
      </c>
      <c r="E21">
        <v>3104913</v>
      </c>
      <c r="F21">
        <v>487</v>
      </c>
      <c r="H21" t="str">
        <v>46-55</v>
      </c>
      <c r="I21">
        <v>4</v>
      </c>
      <c r="J21">
        <v>3</v>
      </c>
    </row>
    <row r="22" spans="1:21">
      <c r="J22">
        <v>5</v>
      </c>
    </row>
    <row r="23" spans="1:21">
      <c r="H23" t="s">
        <v>37</v>
      </c>
      <c r="I23">
        <f>GETPIVOTDATA("Gender",$H$8,"Gender","Male")</f>
        <v>24</v>
      </c>
      <c r="J23" s="9">
        <f>IFERROR(I23/SUM(I23:I24),0)</f>
        <v>0.48</v>
      </c>
      <c r="K23" s="11">
        <f>1-J23</f>
        <v>0.52</v>
      </c>
    </row>
    <row r="24" spans="1:21">
      <c r="H24" t="s">
        <v>22</v>
      </c>
      <c r="I24">
        <f>GETPIVOTDATA("Gender",$H$8,"Gender","Female")</f>
        <v>26</v>
      </c>
      <c r="J24" s="9">
        <f>IFERROR(I24/SUM(I23:I24),0)</f>
        <v>0.52</v>
      </c>
      <c r="K24" s="11">
        <f>1-J24</f>
        <v>0.48</v>
      </c>
    </row>
    <row r="25" spans="1:21">
      <c r="I2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 Data</vt:lpstr>
      <vt:lpstr>Dashboard</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Yasser</dc:creator>
  <cp:lastModifiedBy>Daniel Oluwasusi</cp:lastModifiedBy>
  <dcterms:created xsi:type="dcterms:W3CDTF">2024-12-11T17:14:33Z</dcterms:created>
  <dcterms:modified xsi:type="dcterms:W3CDTF">2025-07-09T19:37:58Z</dcterms:modified>
</cp:coreProperties>
</file>