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Business Intelligence Analytics\"/>
    </mc:Choice>
  </mc:AlternateContent>
  <xr:revisionPtr revIDLastSave="0" documentId="13_ncr:1_{9EAF6B3E-FE0D-45D6-8709-F5AC9DDC132D}" xr6:coauthVersionLast="43" xr6:coauthVersionMax="44" xr10:uidLastSave="{00000000-0000-0000-0000-000000000000}"/>
  <bookViews>
    <workbookView xWindow="-120" yWindow="-120" windowWidth="20730" windowHeight="11040" xr2:uid="{00000000-000D-0000-FFFF-FFFF00000000}"/>
  </bookViews>
  <sheets>
    <sheet name="Std and cv" sheetId="9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0" i="9" l="1"/>
  <c r="K52" i="9"/>
  <c r="K50" i="9"/>
  <c r="K22" i="9"/>
  <c r="I22" i="9"/>
  <c r="K48" i="9"/>
  <c r="K24" i="9"/>
  <c r="K20" i="9"/>
  <c r="I20" i="9"/>
  <c r="I48" i="9" l="1"/>
  <c r="I14" i="9" l="1"/>
  <c r="I13" i="9" l="1"/>
</calcChain>
</file>

<file path=xl/sharedStrings.xml><?xml version="1.0" encoding="utf-8"?>
<sst xmlns="http://schemas.openxmlformats.org/spreadsheetml/2006/main" count="29" uniqueCount="29">
  <si>
    <t>Background</t>
  </si>
  <si>
    <t>Task 1</t>
  </si>
  <si>
    <t>Task 2</t>
  </si>
  <si>
    <t>Task 3</t>
  </si>
  <si>
    <t>Standard deviation and coefficient of variation</t>
  </si>
  <si>
    <t>Average income in the United States and Denmark</t>
  </si>
  <si>
    <t>Annual income USA</t>
  </si>
  <si>
    <t>Annual income Denmark</t>
  </si>
  <si>
    <t>Decide whether you have to use sample or population formula for the standard deviation and the coefficient of variation</t>
  </si>
  <si>
    <t>Calculate the standard deviation of income in the USA and in Denmark</t>
  </si>
  <si>
    <t>Calculate the coefficient of variation of income in the USA and in Denmark</t>
  </si>
  <si>
    <t>Task 4</t>
  </si>
  <si>
    <t>Try to interpret the numbers you got</t>
  </si>
  <si>
    <t>Variance US</t>
  </si>
  <si>
    <t>Hint: You may start by calculating the mean and the variance</t>
  </si>
  <si>
    <t>Mean US</t>
  </si>
  <si>
    <t>You have the annual personal income of 11 people from the USA and 11 from Denmark. You have the mean income for USA from previous exercises</t>
  </si>
  <si>
    <t>desviacion estandar USA =</t>
  </si>
  <si>
    <t>coeficiente de variacion USA=</t>
  </si>
  <si>
    <t>varianza USA =</t>
  </si>
  <si>
    <t>promedio  USA=</t>
  </si>
  <si>
    <t>desviacion E USA =</t>
  </si>
  <si>
    <t>VALORES USA</t>
  </si>
  <si>
    <t>desviacion estandar Denmark =</t>
  </si>
  <si>
    <t>desviacion Denmark=</t>
  </si>
  <si>
    <t>varianza Denmark =</t>
  </si>
  <si>
    <t>promedio  Denmark</t>
  </si>
  <si>
    <t>coeficiente de vaiacion Denmark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</si>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</sst>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5" formatCode="_(&quot;$&quot;\²\ * #,##0.00_);_(&quot;$&quot;* \(#,##0.00\);_(&quot;$&quot;* &quot;-&quot;??_);_(@_)"/>
    <numFmt numFmtId="166" formatCode="_([$€-2]\ * #,##0.00_);_([$€-2]\ * \(#,##0.00\);_([$€-2]\ * &quot;-&quot;??_);_(@_)"/>
    <numFmt numFmtId="167" formatCode="_(\€\²\ * #,##0.00_);_(&quot;$&quot;* \(#,##0.00\);_(&quot;$&quot;* &quot;-&quot;??_);_(@_)"/>
    <numFmt numFmtId="168" formatCode="#,##0.00\ [$kr.-406]"/>
    <numFmt numFmtId="169" formatCode="_(&quot;$&quot;* #,##0.000_);_(&quot;$&quot;* \(#,##0.000\);_(&quot;$&quot;* &quot;-&quot;??_);_(@_)"/>
    <numFmt numFmtId="170" formatCode="#,##0.000\ [$kr.-406]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rgb="FF002060"/>
      <name val="Arial Rounded MT Bold"/>
      <family val="2"/>
    </font>
    <font>
      <b/>
      <sz val="11"/>
      <color rgb="FF002060"/>
      <name val="Arial"/>
      <family val="2"/>
    </font>
    <font>
      <sz val="18"/>
      <color rgb="FF002060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164" fontId="2" fillId="2" borderId="0" xfId="1" applyFont="1" applyFill="1"/>
    <xf numFmtId="164" fontId="2" fillId="2" borderId="1" xfId="1" applyFont="1" applyFill="1" applyBorder="1"/>
    <xf numFmtId="0" fontId="4" fillId="2" borderId="0" xfId="0" applyFont="1" applyFill="1" applyBorder="1" applyAlignment="1">
      <alignment horizontal="right"/>
    </xf>
    <xf numFmtId="164" fontId="2" fillId="2" borderId="0" xfId="1" applyFont="1" applyFill="1" applyBorder="1"/>
    <xf numFmtId="0" fontId="2" fillId="2" borderId="0" xfId="0" applyFont="1" applyFill="1" applyBorder="1"/>
    <xf numFmtId="164" fontId="4" fillId="2" borderId="0" xfId="1" applyFont="1" applyFill="1" applyBorder="1"/>
    <xf numFmtId="165" fontId="2" fillId="2" borderId="0" xfId="1" applyNumberFormat="1" applyFont="1" applyFill="1"/>
    <xf numFmtId="164" fontId="2" fillId="2" borderId="0" xfId="0" applyNumberFormat="1" applyFont="1" applyFill="1"/>
    <xf numFmtId="2" fontId="2" fillId="2" borderId="0" xfId="0" applyNumberFormat="1" applyFont="1" applyFill="1"/>
    <xf numFmtId="166" fontId="2" fillId="2" borderId="0" xfId="0" applyNumberFormat="1" applyFont="1" applyFill="1"/>
    <xf numFmtId="167" fontId="2" fillId="2" borderId="0" xfId="1" applyNumberFormat="1" applyFont="1" applyFill="1"/>
    <xf numFmtId="168" fontId="2" fillId="2" borderId="0" xfId="0" applyNumberFormat="1" applyFont="1" applyFill="1"/>
    <xf numFmtId="168" fontId="2" fillId="2" borderId="2" xfId="0" applyNumberFormat="1" applyFont="1" applyFill="1" applyBorder="1"/>
    <xf numFmtId="0" fontId="4" fillId="2" borderId="3" xfId="0" applyFont="1" applyFill="1" applyBorder="1"/>
    <xf numFmtId="164" fontId="2" fillId="2" borderId="4" xfId="1" applyFont="1" applyFill="1" applyBorder="1"/>
    <xf numFmtId="0" fontId="4" fillId="2" borderId="4" xfId="0" applyFont="1" applyFill="1" applyBorder="1"/>
    <xf numFmtId="169" fontId="2" fillId="2" borderId="5" xfId="1" applyNumberFormat="1" applyFont="1" applyFill="1" applyBorder="1" applyAlignment="1">
      <alignment horizontal="left"/>
    </xf>
    <xf numFmtId="0" fontId="2" fillId="2" borderId="6" xfId="0" applyFont="1" applyFill="1" applyBorder="1"/>
    <xf numFmtId="0" fontId="4" fillId="2" borderId="0" xfId="0" applyFont="1" applyFill="1" applyBorder="1"/>
    <xf numFmtId="0" fontId="2" fillId="2" borderId="7" xfId="0" applyFont="1" applyFill="1" applyBorder="1" applyAlignment="1">
      <alignment horizontal="left"/>
    </xf>
    <xf numFmtId="0" fontId="4" fillId="2" borderId="6" xfId="0" applyFont="1" applyFill="1" applyBorder="1"/>
    <xf numFmtId="164" fontId="2" fillId="2" borderId="0" xfId="1" applyFont="1" applyFill="1" applyBorder="1" applyAlignment="1">
      <alignment horizontal="left"/>
    </xf>
    <xf numFmtId="164" fontId="2" fillId="2" borderId="7" xfId="1" applyFont="1" applyFill="1" applyBorder="1" applyAlignment="1">
      <alignment horizontal="left"/>
    </xf>
    <xf numFmtId="164" fontId="2" fillId="2" borderId="7" xfId="0" applyNumberFormat="1" applyFont="1" applyFill="1" applyBorder="1" applyAlignment="1">
      <alignment horizontal="left"/>
    </xf>
    <xf numFmtId="0" fontId="2" fillId="2" borderId="8" xfId="0" applyFont="1" applyFill="1" applyBorder="1"/>
    <xf numFmtId="0" fontId="2" fillId="2" borderId="2" xfId="0" applyFont="1" applyFill="1" applyBorder="1"/>
    <xf numFmtId="0" fontId="2" fillId="2" borderId="9" xfId="0" applyFont="1" applyFill="1" applyBorder="1"/>
    <xf numFmtId="0" fontId="5" fillId="2" borderId="0" xfId="0" applyFont="1" applyFill="1" applyAlignment="1">
      <alignment horizontal="center"/>
    </xf>
    <xf numFmtId="0" fontId="6" fillId="2" borderId="0" xfId="0" applyFont="1" applyFill="1" applyBorder="1"/>
    <xf numFmtId="168" fontId="2" fillId="2" borderId="0" xfId="0" applyNumberFormat="1" applyFont="1" applyFill="1" applyBorder="1"/>
    <xf numFmtId="0" fontId="6" fillId="2" borderId="3" xfId="0" applyFont="1" applyFill="1" applyBorder="1"/>
    <xf numFmtId="170" fontId="2" fillId="2" borderId="4" xfId="0" applyNumberFormat="1" applyFont="1" applyFill="1" applyBorder="1" applyAlignment="1">
      <alignment horizontal="left"/>
    </xf>
    <xf numFmtId="0" fontId="6" fillId="2" borderId="4" xfId="0" applyFont="1" applyFill="1" applyBorder="1"/>
    <xf numFmtId="170" fontId="2" fillId="2" borderId="5" xfId="0" applyNumberFormat="1" applyFont="1" applyFill="1" applyBorder="1"/>
    <xf numFmtId="0" fontId="6" fillId="2" borderId="6" xfId="0" applyFont="1" applyFill="1" applyBorder="1"/>
    <xf numFmtId="0" fontId="2" fillId="2" borderId="7" xfId="0" applyFont="1" applyFill="1" applyBorder="1"/>
    <xf numFmtId="0" fontId="6" fillId="2" borderId="6" xfId="0" applyFont="1" applyFill="1" applyBorder="1" applyAlignment="1">
      <alignment wrapText="1"/>
    </xf>
    <xf numFmtId="170" fontId="2" fillId="2" borderId="7" xfId="0" applyNumberFormat="1" applyFont="1" applyFill="1" applyBorder="1"/>
    <xf numFmtId="0" fontId="6" fillId="2" borderId="2" xfId="0" applyFont="1" applyFill="1" applyBorder="1"/>
    <xf numFmtId="168" fontId="2" fillId="2" borderId="9" xfId="0" applyNumberFormat="1" applyFont="1" applyFill="1" applyBorder="1"/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GRAFICO USA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22862292213473315"/>
          <c:y val="0.13671296296296295"/>
          <c:w val="0.77137707786526688"/>
          <c:h val="0.70959135316418775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'Std and cv'!$B$14:$B$24</c:f>
              <c:numCache>
                <c:formatCode>_("$"* #,##0.00_);_("$"* \(#,##0.00\);_("$"* "-"??_);_(@_)</c:formatCode>
                <c:ptCount val="11"/>
                <c:pt idx="0">
                  <c:v>62000</c:v>
                </c:pt>
                <c:pt idx="1">
                  <c:v>64000</c:v>
                </c:pt>
                <c:pt idx="2">
                  <c:v>49000</c:v>
                </c:pt>
                <c:pt idx="3">
                  <c:v>324000</c:v>
                </c:pt>
                <c:pt idx="4">
                  <c:v>1264000</c:v>
                </c:pt>
                <c:pt idx="5">
                  <c:v>54330</c:v>
                </c:pt>
                <c:pt idx="6">
                  <c:v>64000</c:v>
                </c:pt>
                <c:pt idx="7">
                  <c:v>51000</c:v>
                </c:pt>
                <c:pt idx="8">
                  <c:v>55000</c:v>
                </c:pt>
                <c:pt idx="9">
                  <c:v>48000</c:v>
                </c:pt>
                <c:pt idx="10">
                  <c:v>53000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66-41E7-A4F5-C73E5E1B2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0722720"/>
        <c:axId val="940747088"/>
      </c:lineChart>
      <c:catAx>
        <c:axId val="94072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0747088"/>
        <c:crosses val="autoZero"/>
        <c:auto val="1"/>
        <c:lblAlgn val="ctr"/>
        <c:lblOffset val="100"/>
        <c:noMultiLvlLbl val="0"/>
      </c:catAx>
      <c:valAx>
        <c:axId val="94074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072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grafico</a:t>
            </a:r>
            <a:r>
              <a:rPr lang="es-CO" baseline="0"/>
              <a:t> de Denmark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20383114610673669"/>
          <c:y val="0.19486111111111112"/>
          <c:w val="0.78227996500437447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'Std and cv'!$E$14:$E$24</c:f>
              <c:numCache>
                <c:formatCode>#,##0.00\ [$kr.-406]</c:formatCode>
                <c:ptCount val="11"/>
                <c:pt idx="0">
                  <c:v>462852.36502627813</c:v>
                </c:pt>
                <c:pt idx="1">
                  <c:v>470317.72575250838</c:v>
                </c:pt>
                <c:pt idx="2">
                  <c:v>567367.41519350221</c:v>
                </c:pt>
                <c:pt idx="3">
                  <c:v>589763.49737219303</c:v>
                </c:pt>
                <c:pt idx="4">
                  <c:v>500179.16865742957</c:v>
                </c:pt>
                <c:pt idx="5">
                  <c:v>492713.80793119926</c:v>
                </c:pt>
                <c:pt idx="6">
                  <c:v>515109.89010989014</c:v>
                </c:pt>
                <c:pt idx="7">
                  <c:v>507644.52938365989</c:v>
                </c:pt>
                <c:pt idx="8">
                  <c:v>425525.56139512663</c:v>
                </c:pt>
                <c:pt idx="9">
                  <c:v>522575.25083612045</c:v>
                </c:pt>
                <c:pt idx="10">
                  <c:v>500179.16865742957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40-4525-86D8-A1EC5BD3C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344607"/>
        <c:axId val="324567679"/>
      </c:lineChart>
      <c:catAx>
        <c:axId val="333344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4567679"/>
        <c:crosses val="autoZero"/>
        <c:auto val="1"/>
        <c:lblAlgn val="ctr"/>
        <c:lblOffset val="100"/>
        <c:noMultiLvlLbl val="0"/>
      </c:catAx>
      <c:valAx>
        <c:axId val="32456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\ [$kr.-406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3344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25</xdr:row>
      <xdr:rowOff>147637</xdr:rowOff>
    </xdr:from>
    <xdr:to>
      <xdr:col>10</xdr:col>
      <xdr:colOff>561975</xdr:colOff>
      <xdr:row>43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1FF755-004A-44F0-B0D4-19F128AD2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1037167</xdr:colOff>
      <xdr:row>53</xdr:row>
      <xdr:rowOff>141817</xdr:rowOff>
    </xdr:from>
    <xdr:to>
      <xdr:col>10</xdr:col>
      <xdr:colOff>444500</xdr:colOff>
      <xdr:row>72</xdr:row>
      <xdr:rowOff>69850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EC6023F-A0B9-44E4-ADD2-AB141CA53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2"/>
  <sheetViews>
    <sheetView tabSelected="1" topLeftCell="E43" zoomScale="74" zoomScaleNormal="100" workbookViewId="0">
      <selection activeCell="J50" sqref="J50"/>
    </sheetView>
  </sheetViews>
  <sheetFormatPr baseColWidth="10" defaultColWidth="8.85546875" defaultRowHeight="12" x14ac:dyDescent="0.2"/>
  <cols>
    <col min="1" max="1" width="2" style="1" customWidth="1"/>
    <col min="2" max="2" width="16.7109375" style="1" customWidth="1"/>
    <col min="3" max="3" width="14" style="1" customWidth="1"/>
    <col min="4" max="4" width="7.5703125" style="1" bestFit="1" customWidth="1"/>
    <col min="5" max="5" width="20.7109375" style="1" customWidth="1"/>
    <col min="6" max="6" width="9.5703125" style="1" customWidth="1"/>
    <col min="7" max="7" width="9.42578125" style="1" customWidth="1"/>
    <col min="8" max="8" width="31" style="1" customWidth="1"/>
    <col min="9" max="9" width="23.85546875" style="1" customWidth="1"/>
    <col min="10" max="10" width="22.7109375" style="1" customWidth="1"/>
    <col min="11" max="11" width="23.42578125" style="1" bestFit="1" customWidth="1"/>
    <col min="12" max="12" width="14.140625" style="1" bestFit="1" customWidth="1"/>
    <col min="13" max="16384" width="8.85546875" style="1"/>
  </cols>
  <sheetData>
    <row r="1" spans="2:12" ht="15.75" x14ac:dyDescent="0.25">
      <c r="B1" s="2" t="s">
        <v>4</v>
      </c>
    </row>
    <row r="2" spans="2:12" x14ac:dyDescent="0.2">
      <c r="B2" s="4" t="s">
        <v>5</v>
      </c>
    </row>
    <row r="3" spans="2:12" x14ac:dyDescent="0.2">
      <c r="B3" s="4"/>
    </row>
    <row r="4" spans="2:12" x14ac:dyDescent="0.2">
      <c r="B4" s="4" t="s">
        <v>0</v>
      </c>
      <c r="C4" s="1" t="s">
        <v>16</v>
      </c>
    </row>
    <row r="5" spans="2:12" x14ac:dyDescent="0.2">
      <c r="B5" s="4" t="s">
        <v>1</v>
      </c>
      <c r="C5" s="1" t="s">
        <v>8</v>
      </c>
    </row>
    <row r="6" spans="2:12" x14ac:dyDescent="0.2">
      <c r="B6" s="4" t="s">
        <v>2</v>
      </c>
      <c r="C6" s="1" t="s">
        <v>9</v>
      </c>
    </row>
    <row r="7" spans="2:12" x14ac:dyDescent="0.2">
      <c r="B7" s="4"/>
      <c r="D7" s="1" t="s">
        <v>14</v>
      </c>
    </row>
    <row r="8" spans="2:12" x14ac:dyDescent="0.2">
      <c r="B8" s="4" t="s">
        <v>3</v>
      </c>
      <c r="C8" s="1" t="s">
        <v>10</v>
      </c>
    </row>
    <row r="9" spans="2:12" x14ac:dyDescent="0.2">
      <c r="B9" s="4" t="s">
        <v>11</v>
      </c>
      <c r="C9" s="1" t="s">
        <v>12</v>
      </c>
    </row>
    <row r="10" spans="2:12" x14ac:dyDescent="0.2">
      <c r="B10" s="4"/>
    </row>
    <row r="11" spans="2:12" x14ac:dyDescent="0.2">
      <c r="B11" s="4"/>
    </row>
    <row r="13" spans="2:12" ht="12.75" thickBot="1" x14ac:dyDescent="0.25">
      <c r="B13" s="3" t="s">
        <v>6</v>
      </c>
      <c r="E13" s="3" t="s">
        <v>7</v>
      </c>
      <c r="G13" s="7"/>
      <c r="H13" s="4" t="s">
        <v>15</v>
      </c>
      <c r="I13" s="5">
        <f>AVERAGE(B14:B24)</f>
        <v>189848.18181818182</v>
      </c>
    </row>
    <row r="14" spans="2:12" x14ac:dyDescent="0.2">
      <c r="B14" s="5">
        <v>62000</v>
      </c>
      <c r="E14" s="16">
        <v>462852.36502627813</v>
      </c>
      <c r="F14" s="12"/>
      <c r="H14" s="4" t="s">
        <v>13</v>
      </c>
      <c r="I14" s="11">
        <f>_xlfn.VAR.S(B14:B24)</f>
        <v>133433409536.36362</v>
      </c>
    </row>
    <row r="15" spans="2:12" x14ac:dyDescent="0.2">
      <c r="B15" s="5">
        <v>64000</v>
      </c>
      <c r="E15" s="16">
        <v>470317.72575250838</v>
      </c>
      <c r="F15" s="12"/>
      <c r="H15" s="8"/>
    </row>
    <row r="16" spans="2:12" x14ac:dyDescent="0.2">
      <c r="B16" s="5">
        <v>49000</v>
      </c>
      <c r="E16" s="16">
        <v>567367.41519350221</v>
      </c>
      <c r="F16" s="12"/>
      <c r="G16" s="7"/>
      <c r="K16" s="4"/>
      <c r="L16" s="14"/>
    </row>
    <row r="17" spans="2:12" x14ac:dyDescent="0.2">
      <c r="B17" s="5">
        <v>324000</v>
      </c>
      <c r="E17" s="16">
        <v>589763.49737219303</v>
      </c>
      <c r="F17" s="12"/>
      <c r="K17" s="4"/>
      <c r="L17" s="15"/>
    </row>
    <row r="18" spans="2:12" x14ac:dyDescent="0.2">
      <c r="B18" s="5">
        <v>1264000</v>
      </c>
      <c r="E18" s="16">
        <v>500179.16865742957</v>
      </c>
      <c r="F18" s="12"/>
      <c r="H18" s="4"/>
      <c r="I18" s="5"/>
      <c r="K18" s="4"/>
      <c r="L18" s="14"/>
    </row>
    <row r="19" spans="2:12" ht="12.75" thickBot="1" x14ac:dyDescent="0.25">
      <c r="B19" s="5">
        <v>54330</v>
      </c>
      <c r="D19" s="10"/>
      <c r="E19" s="16">
        <v>492713.80793119926</v>
      </c>
      <c r="F19" s="12"/>
      <c r="I19" s="32" t="s">
        <v>22</v>
      </c>
    </row>
    <row r="20" spans="2:12" x14ac:dyDescent="0.2">
      <c r="B20" s="5">
        <v>64000</v>
      </c>
      <c r="D20" s="8"/>
      <c r="E20" s="16">
        <v>515109.89010989014</v>
      </c>
      <c r="F20" s="12"/>
      <c r="G20" s="7"/>
      <c r="H20" s="18" t="s">
        <v>17</v>
      </c>
      <c r="I20" s="19">
        <f>_xlfn.STDEV.S(B14:B24)</f>
        <v>365285.38095078978</v>
      </c>
      <c r="J20" s="20" t="s">
        <v>19</v>
      </c>
      <c r="K20" s="21">
        <f>_xlfn.VAR.S(B14:B24)</f>
        <v>133433409536.36362</v>
      </c>
      <c r="L20" s="13"/>
    </row>
    <row r="21" spans="2:12" x14ac:dyDescent="0.2">
      <c r="B21" s="5">
        <v>51000</v>
      </c>
      <c r="D21" s="8"/>
      <c r="E21" s="16">
        <v>507644.52938365989</v>
      </c>
      <c r="F21" s="12"/>
      <c r="H21" s="22"/>
      <c r="I21" s="9"/>
      <c r="J21" s="23"/>
      <c r="K21" s="24"/>
    </row>
    <row r="22" spans="2:12" x14ac:dyDescent="0.2">
      <c r="B22" s="5">
        <v>55000</v>
      </c>
      <c r="D22" s="8"/>
      <c r="E22" s="16">
        <v>425525.56139512663</v>
      </c>
      <c r="F22" s="12"/>
      <c r="G22" s="7"/>
      <c r="H22" s="25" t="s">
        <v>18</v>
      </c>
      <c r="I22" s="26">
        <f>(K22/K24)</f>
        <v>1.9240920690018759</v>
      </c>
      <c r="J22" s="23" t="s">
        <v>21</v>
      </c>
      <c r="K22" s="27">
        <f>_xlfn.STDEV.S(B14:B24)</f>
        <v>365285.38095078978</v>
      </c>
    </row>
    <row r="23" spans="2:12" x14ac:dyDescent="0.2">
      <c r="B23" s="5">
        <v>48000</v>
      </c>
      <c r="D23" s="8"/>
      <c r="E23" s="16">
        <v>522575.25083612045</v>
      </c>
      <c r="F23" s="12"/>
      <c r="H23" s="22"/>
      <c r="I23" s="9"/>
      <c r="J23" s="23"/>
      <c r="K23" s="24"/>
    </row>
    <row r="24" spans="2:12" ht="12.75" thickBot="1" x14ac:dyDescent="0.25">
      <c r="B24" s="6">
        <v>53000</v>
      </c>
      <c r="D24" s="8"/>
      <c r="E24" s="17">
        <v>500179.16865742957</v>
      </c>
      <c r="F24" s="12"/>
      <c r="H24" s="22"/>
      <c r="I24" s="9"/>
      <c r="J24" s="23" t="s">
        <v>20</v>
      </c>
      <c r="K24" s="28">
        <f>AVERAGE(B14:B24)</f>
        <v>189848.18181818182</v>
      </c>
    </row>
    <row r="25" spans="2:12" ht="12.75" thickBot="1" x14ac:dyDescent="0.25">
      <c r="B25" s="9"/>
      <c r="H25" s="29"/>
      <c r="I25" s="30"/>
      <c r="J25" s="30"/>
      <c r="K25" s="31"/>
    </row>
    <row r="26" spans="2:12" x14ac:dyDescent="0.2">
      <c r="H26" s="4"/>
      <c r="I26" s="12"/>
      <c r="K26" s="4"/>
      <c r="L26" s="14"/>
    </row>
    <row r="47" spans="8:11" ht="23.25" thickBot="1" x14ac:dyDescent="0.25">
      <c r="I47" s="45" t="s">
        <v>28</v>
      </c>
    </row>
    <row r="48" spans="8:11" ht="15" x14ac:dyDescent="0.25">
      <c r="H48" s="35" t="s">
        <v>23</v>
      </c>
      <c r="I48" s="36">
        <f>_xlfn.STDEV.P(E14:E24)</f>
        <v>43678.041821504812</v>
      </c>
      <c r="J48" s="37" t="s">
        <v>25</v>
      </c>
      <c r="K48" s="38">
        <f>_xlfn.VAR.S(E14:E24)</f>
        <v>2098548471.0972359</v>
      </c>
    </row>
    <row r="49" spans="8:11" ht="15" x14ac:dyDescent="0.25">
      <c r="H49" s="39"/>
      <c r="I49" s="34"/>
      <c r="J49" s="33"/>
      <c r="K49" s="40"/>
    </row>
    <row r="50" spans="8:11" ht="30.75" customHeight="1" x14ac:dyDescent="0.25">
      <c r="H50" s="41" t="s">
        <v>27</v>
      </c>
      <c r="I50" s="46">
        <f>K50/K52</f>
        <v>9.0725308640609556E-2</v>
      </c>
      <c r="J50" s="33" t="s">
        <v>24</v>
      </c>
      <c r="K50" s="42">
        <f>_xlfn.STDEV.S(E14:E24)</f>
        <v>45809.91673314017</v>
      </c>
    </row>
    <row r="51" spans="8:11" ht="15" x14ac:dyDescent="0.25">
      <c r="H51" s="22"/>
      <c r="I51" s="9"/>
      <c r="J51" s="33"/>
      <c r="K51" s="40"/>
    </row>
    <row r="52" spans="8:11" ht="15.75" thickBot="1" x14ac:dyDescent="0.3">
      <c r="H52" s="29"/>
      <c r="I52" s="30"/>
      <c r="J52" s="43" t="s">
        <v>26</v>
      </c>
      <c r="K52" s="44">
        <f>AVERAGE(E14:E24)</f>
        <v>504929.85275593976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Std and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daniel patino</cp:lastModifiedBy>
  <dcterms:created xsi:type="dcterms:W3CDTF">2017-04-19T13:21:25Z</dcterms:created>
  <dcterms:modified xsi:type="dcterms:W3CDTF">2022-08-19T03:31:59Z</dcterms:modified>
</cp:coreProperties>
</file>