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mc:AlternateContent xmlns:mc="http://schemas.openxmlformats.org/markup-compatibility/2006">
    <mc:Choice Requires="x15">
      <x15ac:absPath xmlns:x15ac="http://schemas.microsoft.com/office/spreadsheetml/2010/11/ac" url="C:\Users\danie\OneDrive\Escritorio\Business Intelligence Analytics\"/>
    </mc:Choice>
  </mc:AlternateContent>
  <xr:revisionPtr revIDLastSave="0" documentId="13_ncr:1_{3FAC0014-7234-4B62-8990-C19E4CBBC558}" xr6:coauthVersionLast="43" xr6:coauthVersionMax="43" xr10:uidLastSave="{00000000-0000-0000-0000-000000000000}"/>
  <bookViews>
    <workbookView xWindow="-120" yWindow="-120" windowWidth="20730" windowHeight="11040" activeTab="5"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nm._FilterDatabase" localSheetId="4" hidden="1">'Tasks 6,7'!$B$26:$E$34</definedName>
    <definedName name="_xlchart.v1.0" hidden="1">'365RE'!$I$6:$I$272</definedName>
  </definedNames>
  <calcPr calcId="191029"/>
  <pivotCaches>
    <pivotCache cacheId="1" r:id="rId8"/>
  </pivotCaches>
  <fileRecoveryPr autoRecover="0"/>
</workbook>
</file>

<file path=xl/calcChain.xml><?xml version="1.0" encoding="utf-8"?>
<calcChain xmlns="http://schemas.openxmlformats.org/spreadsheetml/2006/main">
  <c r="C10" i="6" l="1"/>
  <c r="C9" i="6"/>
  <c r="D32" i="10"/>
  <c r="D33" i="10"/>
  <c r="D27" i="10"/>
  <c r="E27" i="10" l="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D28" i="10"/>
  <c r="D29" i="10"/>
  <c r="D30" i="10"/>
  <c r="D34" i="10"/>
  <c r="D31" i="10"/>
  <c r="E28" i="10" l="1"/>
  <c r="E29" i="10" s="1"/>
  <c r="E30" i="10" s="1"/>
  <c r="E31" i="10" s="1"/>
  <c r="E32" i="10" s="1"/>
  <c r="E33" i="10" s="1"/>
  <c r="E34" i="10" s="1"/>
  <c r="Q161" i="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<sst xmlns="http://schemas.openxmlformats.org/spreadsheetml/2006/main" count="2536" uniqueCount="563">
  <si>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</si>
  <si>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</si>
  <si>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</si>
  <si>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</si>
  <si>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</si>
  <si>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</si>
  <si>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</si>
  <si>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</si>
  <si>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</si>
  <si>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</si>
  <si>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</si>
  <si>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</si>
  <si>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</si>
  <si>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</si>
  <si>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</si>
  <si>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</si>
  <si>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</si>
  <si>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</si>
  <si>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</si>
  <si>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</si>
  <si>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</si>
  <si>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</si>
  <si>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</si>
  <si>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</si>
  <si>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</si>
  <si>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</si>
  <si>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</si>
  <si>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</si>
  <si>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</si>
  <si>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</si>
  <si>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</si>
  <si>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</si>
  <si>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</si>
  <si>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</si>
  <si>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</si>
  <si>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</si>
  <si>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</si>
  <si>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</si>
  <si>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</si>
  <si>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</si>
  <si>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</si>
  <si>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</si>
  <si>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</si>
  <si>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</si>
  <si>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</si>
  <si>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</si>
  <si>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</si>
  <si>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</si>
  <si>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</si>
  <si>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</si>
  <si>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</si>
  <si>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</si>
  <si>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</si>
  <si>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</si>
  <si>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</si>
  <si>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</si>
  <si>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</si>
  <si>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</si>
  <si>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</si>
  <si>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</si>
  <si>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</si>
  <si>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</si>
  <si>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</si>
  <si>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</si>
  <si>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</si>
  <si>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</si>
  <si>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</si>
  <si>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</si>
  <si>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</si>
  <si>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</si>
  <si>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</si>
  <si>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</si>
  <si>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</si>
  <si>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</si>
  <si>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</si>
  <si>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</si>
  <si>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</si>
  <si>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</si>
  <si>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</si>
  <si>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</si>
  <si>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</si>
  <si>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</si>
  <si>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</si>
  <si>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</si>
  <si>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</si>
  <si>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</si>
  <si>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</si>
  <si>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</si>
  <si>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</si>
  <si>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</si>
  <si>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</si>
  <si>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</si>
  <si>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</si>
  <si>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</si>
  <si>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</si>
  <si>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</si>
  <si>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</si>
  <si>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</si>
  <si>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</si>
  <si>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</si>
  <si>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</si>
  <si>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</si>
  <si>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</si>
  <si>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</si>
  <si>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</si>
  <si>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</si>
  <si>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</si>
  <si>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</si>
  <si>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</si>
  <si>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</si>
  <si>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</si>
  <si>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</si>
  <si>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</si>
  <si>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</si>
  <si>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</si>
  <si>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</si>
  <si>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</si>
  <si>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</si>
  <si>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</si>
  <si>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</si>
  <si>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</si>
  <si>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</si>
  <si>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</si>
  <si>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</si>
  <si>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</si>
  <si>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</si>
  <si>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</si>
  <si>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</si>
  <si>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</si>
  <si>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</si>
  <si>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</si>
  <si>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</si>
  <si>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</si>
  <si>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</si>
  <si>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</si>
  <si>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</si>
  <si>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</si>
  <si>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</si>
  <si>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</si>
  <si>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</si>
  <si>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</si>
  <si>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</si>
  <si>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</si>
  <si>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</si>
  <si>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</si>
  <si>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</si>
  <si>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</si>
  <si>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</si>
  <si>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</si>
  <si>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</si>
  <si>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</si>
  <si>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</si>
  <si>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</si>
  <si>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</si>
  <si>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</si>
  <si>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</si>
  <si>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</si>
  <si>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</si>
  <si>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</si>
  <si>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</si>
  <si>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</si>
  <si>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</si>
  <si>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</si>
  <si>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</si>
  <si>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</si>
  <si>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</si>
  <si>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</si>
  <si>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</si>
  <si>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</si>
  <si>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</si>
  <si>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</si>
  <si>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</si>
  <si>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</si>
  <si>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</si>
  <si>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</si>
  <si>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</si>
  <si>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</si>
  <si>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</si>
  <si>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</si>
  <si>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</si>
  <si>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</si>
  <si>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</si>
  <si>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</si>
  <si>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</si>
  <si>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</si>
  <si>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</si>
  <si>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</si>
  <si>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</si>
  <si>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</si>
  <si>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</si>
  <si>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</si>
  <si>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</si>
  <si>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</si>
  <si>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</si>
  <si>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</si>
  <si>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</si>
  <si>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</si>
  <si>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</si>
  <si>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</si>
  <si>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</si>
  <si>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</si>
  <si>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</si>
  <si>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</si>
  <si>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</si>
  <si>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</si>
  <si>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</si>
  <si>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</si>
  <si>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</si>
  <si>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</si>
  <si>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</si>
  <si>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</si>
  <si>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</si>
  <si>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</si>
  <si>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</si>
  <si>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</si>
  <si>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</si>
  <si>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</si>
  <si>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</si>
  <si>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</si>
  <si>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</si>
  <si>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</si>
  <si>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</si>
  <si>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</si>
  <si>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</si>
  <si>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</si>
  <si>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</si>
  <si>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</si>
  <si>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</si>
  <si>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</si>
  <si>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</si>
  <si>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</si>
  <si>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</si>
  <si>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</si>
  <si>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</si>
  <si>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</si>
  <si>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</si>
  <si>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</si>
  <si>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</si>
  <si>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</si>
  <si>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</si>
  <si>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</si>
  <si>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</si>
  <si>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</si>
  <si>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</si>
  <si>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</si>
  <si>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</si>
  <si>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</si>
  <si>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</si>
  <si>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</si>
  <si>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</si>
  <si>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</si>
  <si>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</si>
  <si>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</si>
  <si>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</si>
  <si>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</si>
  <si>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</si>
  <si>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</si>
  <si>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</si>
  <si>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</si>
  <si>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</si>
  <si>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</si>
  <si>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</si>
  <si>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</si>
  <si>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</si>
  <si>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</si>
  <si>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</si>
  <si>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</si>
  <si>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</si>
  <si>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</si>
  <si>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</si>
  <si>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</si>
  <si>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</si>
  <si>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</si>
  <si>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</si>
  <si>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</si>
  <si>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</si>
  <si>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</si>
  <si>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</si>
  <si>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</si>
  <si>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</si>
  <si>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</si>
  <si>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</si>
  <si>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</si>
  <si>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</si>
  <si>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</si>
  <si>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</si>
  <si>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</si>
  <si>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</si>
  <si>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</si>
  <si>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</si>
  <si>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</si>
  <si>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</si>
  <si>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</si>
  <si>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</si>
  <si>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</si>
  <si>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</si>
  <si>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</si>
  <si>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</si>
  <si>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</si>
  <si>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</si>
  <si>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</si>
  <si>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</si>
  <si>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</si>
  <si>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</si>
  <si>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</si>
  <si>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</si>
  <si>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</si>
  <si>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</si>
  <si>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</si>
  <si>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</si>
  <si>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</si>
  <si>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</si>
  <si>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</si>
  <si>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</si>
  <si>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</si>
  <si>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</si>
  <si>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</si>
  <si>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</si>
  <si>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</si>
  <si>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</si>
  <si>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</si>
  <si>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</si>
  <si>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</si>
  <si>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</si>
  <si>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</si>
  <si>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</si>
  <si>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</si>
  <si>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</si>
  <si>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</si>
  <si>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</si>
  <si>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</si>
  <si>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</si>
  <si>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</si>
  <si>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</si>
  <si>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</si>
  <si>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</si>
  <si>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</si>
  <si>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</si>
  <si>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</si>
  <si>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</si>
  <si>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</si>
  <si>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</si>
  <si>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</si>
  <si>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</si>
  <si>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</si>
  <si>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</si>
  <si>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</si>
  <si>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</si>
  <si>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</si>
  <si>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</si>
  <si>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</si>
  <si>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</si>
  <si>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</si>
  <si>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</si>
  <si>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</si>
  <si>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</si>
  <si>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</si>
  <si>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</si>
  <si>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</si>
  <si>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</si>
  <si>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</si>
  <si>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</si>
  <si>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</si>
  <si>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</si>
  <si>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</si>
  <si>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</si>
  <si>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</si>
  <si>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</si>
  <si>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</si>
  <si>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</si>
  <si>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</si>
  <si>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</si>
  <si>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</si>
  <si>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</si>
  <si>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</si>
  <si>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</si>
  <si>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</si>
  <si>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</si>
  <si>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</si>
  <si>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</si>
  <si>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</si>
  <si>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</si>
  <si>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</si>
  <si>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</si>
  <si>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</si>
  <si>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</si>
  <si>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</si>
  <si>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</si>
  <si>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</si>
  <si>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</si>
  <si>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</si>
  <si>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</si>
  <si>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</si>
  <si>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</si>
  <si>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</si>
  <si>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</si>
  <si>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</si>
  <si>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</si>
  <si>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</si>
  <si>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</si>
  <si>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</si>
  <si>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</si>
  <si>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</si>
  <si>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</si>
  <si>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</si>
  <si>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</si>
  <si>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</si>
  <si>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</si>
  <si>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</si>
  <si>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</si>
  <si>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</si>
  <si>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</si>
  <si>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</si>
  <si>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</si>
  <si>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</si>
  <si>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</si>
  <si>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</si>
  <si>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</si>
  <si>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</si>
  <si>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</si>
  <si>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</si>
  <si>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</si>
  <si>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</si>
  <si>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</si>
  <si>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</si>
  <si>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</si>
  <si>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</si>
  <si>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</si>
  <si>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</si>
  <si>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</si>
  <si>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</si>
  <si>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</si>
  <si>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</si>
  <si>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</si>
  <si>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</si>
  <si>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</si>
  <si>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</si>
  <si>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</si>
  <si>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</si>
  <si>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</si>
  <si>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</si>
  <si>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</si>
  <si>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</si>
  <si>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</si>
  <si>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</si>
  <si>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</si>
  <si>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</si>
  <si>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</si>
  <si>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</si>
  <si>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</si>
  <si>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</si>
  <si>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</si>
  <si>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</si>
  <si>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</si>
  <si>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</si>
  <si>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</si>
  <si>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</si>
  <si>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</si>
  <si>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</si>
  <si>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</si>
  <si>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</si>
  <si>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</si>
  <si>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</si>
  <si>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</si>
  <si>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</si>
  <si>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</si>
  <si>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</si>
  <si>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</si>
  <si>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</si>
  <si>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</si>
  <si>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</si>
  <si>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</si>
  <si>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</si>
  <si>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</si>
  <si>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</si>
  <si>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</si>
  <si>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</si>
  <si>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</si>
  <si>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</si>
  <si>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</si>
  <si>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</si>
  <si>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</si>
  <si>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</si>
  <si>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</si>
  <si>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</si>
  <si>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</si>
  <si>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</si>
  <si>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</si>
  <si>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</si>
  <si>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</si>
  <si>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</si>
  <si>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</si>
  <si>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</si>
  <si>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</si>
  <si>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</si>
  <si>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</si>
  <si>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</si>
  <si>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</si>
  <si>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</si>
  <si>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</si>
  <si>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</si>
  <si>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</si>
  <si>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</si>
  <si>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</si>
  <si>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</si>
  <si>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</si>
  <si>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</si>
  <si>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</si>
  <si>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</si>
  <si>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</si>
  <si>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</si>
  <si>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</si>
  <si>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</si>
  <si>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</si>
  <si>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</si>
  <si>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</si>
  <si>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</si>
  <si>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</si>
  <si>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</si>
  <si>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</si>
  <si>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</si>
  <si>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</si>
  <si>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</si>
  <si>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</si>
  <si>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</si>
  <si>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</si>
  <si>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</si>
  <si>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</si>
  <si>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</si>
  <si>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</si>
  <si>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</si>
  <si>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</si>
  <si>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</si>
  <si>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</si>
  <si>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</si>
  <si>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</si>
  <si>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</si>
  <si>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</si>
  <si>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</si>
  <si>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</si>
  <si>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</si>
  <si>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</si>
  <si>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</si>
  <si>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</si>
  <si>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</si>
  <si>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</si>
  <si>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</si>
  <si>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</si>
  <si>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</si>
  <si>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</si>
  <si>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</si>
  <si>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</si>
  <si>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Categórico</t>
  </si>
  <si>
    <t>Numérico (discreto)</t>
  </si>
  <si>
    <t>Cualitativo (nominal)</t>
  </si>
  <si>
    <t>Cuantitativo (intervalo)</t>
  </si>
  <si>
    <t>Total general</t>
  </si>
  <si>
    <t>Covariance</t>
  </si>
  <si>
    <t>Correlation coefficient</t>
  </si>
  <si>
    <t>Cuenta de Customer ID</t>
  </si>
  <si>
    <t>Relative frequency</t>
  </si>
  <si>
    <t>Cumulative frequency</t>
  </si>
  <si>
    <t>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</si>
</sst>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19">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73">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0" fontId="7" fillId="4" borderId="0" xfId="0" applyFont="1" applyFill="1" applyAlignment="1"/>
    <xf numFmtId="0" fontId="2" fillId="4" borderId="2" xfId="0" applyFont="1" applyFill="1" applyBorder="1" applyAlignment="1">
      <alignment horizontal="center"/>
    </xf>
    <xf numFmtId="0" fontId="0" fillId="0" borderId="0" xfId="0"/>
    <xf numFmtId="2" fontId="2" fillId="4" borderId="0" xfId="0" applyNumberFormat="1" applyFont="1" applyFill="1" applyAlignment="1"/>
    <xf numFmtId="0" fontId="8" fillId="4" borderId="0" xfId="0" applyFont="1" applyFill="1" applyAlignment="1"/>
    <xf numFmtId="0" fontId="0" fillId="0" borderId="0" xfId="0" applyAlignment="1">
      <alignment horizontal="left"/>
    </xf>
    <xf numFmtId="0" fontId="0" fillId="0" borderId="0" xfId="0" applyNumberFormat="1"/>
    <xf numFmtId="0" fontId="0" fillId="0" borderId="0" xfId="0" pivotButton="1"/>
    <xf numFmtId="10" fontId="2" fillId="4" borderId="2" xfId="0" applyNumberFormat="1" applyFont="1" applyFill="1" applyBorder="1" applyAlignment="1">
      <alignment horizontal="center"/>
    </xf>
    <xf numFmtId="0" fontId="9" fillId="6" borderId="0" xfId="0" applyFont="1" applyFill="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2" fillId="4" borderId="6" xfId="0" applyFont="1" applyFill="1" applyBorder="1" applyAlignment="1">
      <alignment horizontal="center"/>
    </xf>
    <xf numFmtId="10" fontId="2" fillId="4" borderId="7" xfId="0" applyNumberFormat="1"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10" fontId="2" fillId="4" borderId="9" xfId="0" applyNumberFormat="1" applyFont="1" applyFill="1" applyBorder="1" applyAlignment="1">
      <alignment horizontal="center"/>
    </xf>
    <xf numFmtId="10" fontId="2" fillId="4" borderId="10" xfId="0" applyNumberFormat="1" applyFont="1" applyFill="1" applyBorder="1" applyAlignment="1">
      <alignment horizontal="center"/>
    </xf>
    <xf numFmtId="0" fontId="10" fillId="4" borderId="0"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15" xfId="0" applyFont="1" applyFill="1" applyBorder="1" applyAlignment="1">
      <alignment horizontal="center" vertical="center"/>
    </xf>
    <xf numFmtId="0" fontId="2" fillId="4" borderId="17" xfId="0" applyFont="1" applyFill="1" applyBorder="1" applyAlignment="1">
      <alignment horizontal="center"/>
    </xf>
    <xf numFmtId="0" fontId="2" fillId="4" borderId="18" xfId="0" applyFont="1" applyFill="1" applyBorder="1" applyAlignment="1">
      <alignment horizont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4" xfId="0" applyFont="1" applyFill="1" applyBorder="1" applyAlignment="1">
      <alignment horizontal="center" vertical="center"/>
    </xf>
    <xf numFmtId="0" fontId="5" fillId="4" borderId="16" xfId="0" applyFont="1" applyFill="1" applyBorder="1" applyAlignment="1">
      <alignment horizont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26467191601051"/>
          <c:y val="2.5252973211321646E-2"/>
          <c:w val="0.75926194225721788"/>
          <c:h val="0.84276652828908616"/>
        </c:manualLayout>
      </c:layout>
      <c:scatterChart>
        <c:scatterStyle val="lineMarker"/>
        <c:varyColors val="0"/>
        <c:ser>
          <c:idx val="0"/>
          <c:order val="0"/>
          <c:tx>
            <c:strRef>
              <c:f>'365RE'!$I$5</c:f>
              <c:strCache>
                <c:ptCount val="1"/>
                <c:pt idx="0">
                  <c:v>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ECA5-4226-A801-3B880D2B4E95}"/>
            </c:ext>
          </c:extLst>
        </c:ser>
        <c:dLbls>
          <c:showLegendKey val="0"/>
          <c:showVal val="0"/>
          <c:showCatName val="0"/>
          <c:showSerName val="0"/>
          <c:showPercent val="0"/>
          <c:showBubbleSize val="0"/>
        </c:dLbls>
        <c:axId val="1195806864"/>
        <c:axId val="1195816432"/>
      </c:scatterChart>
      <c:valAx>
        <c:axId val="11958068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195816432"/>
        <c:crosses val="autoZero"/>
        <c:crossBetween val="midCat"/>
      </c:valAx>
      <c:valAx>
        <c:axId val="119581643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195806864"/>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'Tasks 6,7'!$C$26</c:f>
              <c:strCache>
                <c:ptCount val="1"/>
                <c:pt idx="0">
                  <c:v>Cuenta de Customer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6,7'!$C$27:$C$34</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F87E-427F-BC59-D44DB156E03B}"/>
            </c:ext>
          </c:extLst>
        </c:ser>
        <c:dLbls>
          <c:showLegendKey val="0"/>
          <c:showVal val="0"/>
          <c:showCatName val="0"/>
          <c:showSerName val="0"/>
          <c:showPercent val="0"/>
          <c:showBubbleSize val="0"/>
        </c:dLbls>
        <c:gapWidth val="219"/>
        <c:overlap val="-27"/>
        <c:axId val="1958756847"/>
        <c:axId val="1958745199"/>
      </c:barChart>
      <c:lineChart>
        <c:grouping val="standard"/>
        <c:varyColors val="0"/>
        <c:ser>
          <c:idx val="1"/>
          <c:order val="1"/>
          <c:tx>
            <c:strRef>
              <c:f>'Tasks 6,7'!$E$26</c:f>
              <c:strCache>
                <c:ptCount val="1"/>
                <c:pt idx="0">
                  <c:v>Cumulative frequency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6,7'!$E$27:$E$34</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F87E-427F-BC59-D44DB156E03B}"/>
            </c:ext>
          </c:extLst>
        </c:ser>
        <c:dLbls>
          <c:showLegendKey val="0"/>
          <c:showVal val="0"/>
          <c:showCatName val="0"/>
          <c:showSerName val="0"/>
          <c:showPercent val="0"/>
          <c:showBubbleSize val="0"/>
        </c:dLbls>
        <c:marker val="1"/>
        <c:smooth val="0"/>
        <c:axId val="1958774735"/>
        <c:axId val="1958772655"/>
      </c:lineChart>
      <c:catAx>
        <c:axId val="1958756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58745199"/>
        <c:crosses val="autoZero"/>
        <c:auto val="1"/>
        <c:lblAlgn val="ctr"/>
        <c:lblOffset val="100"/>
        <c:noMultiLvlLbl val="0"/>
      </c:catAx>
      <c:valAx>
        <c:axId val="1958745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58756847"/>
        <c:crosses val="autoZero"/>
        <c:crossBetween val="between"/>
      </c:valAx>
      <c:valAx>
        <c:axId val="195877265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58774735"/>
        <c:crosses val="max"/>
        <c:crossBetween val="between"/>
      </c:valAx>
      <c:catAx>
        <c:axId val="1958774735"/>
        <c:scaling>
          <c:orientation val="minMax"/>
        </c:scaling>
        <c:delete val="1"/>
        <c:axPos val="b"/>
        <c:numFmt formatCode="General" sourceLinked="1"/>
        <c:majorTickMark val="none"/>
        <c:minorTickMark val="none"/>
        <c:tickLblPos val="nextTo"/>
        <c:crossAx val="19587726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manualLayout>
          <c:layoutTarget val="inner"/>
          <c:xMode val="edge"/>
          <c:yMode val="edge"/>
          <c:x val="0.36255354921517929"/>
          <c:y val="1.8446706850297621E-2"/>
          <c:w val="0.47897730346973028"/>
          <c:h val="0.49129547723411149"/>
        </c:manualLayout>
      </c:layout>
      <c:barChart>
        <c:barDir val="col"/>
        <c:grouping val="clustered"/>
        <c:varyColors val="0"/>
        <c:ser>
          <c:idx val="0"/>
          <c:order val="0"/>
          <c:tx>
            <c:strRef>
              <c:f>'Tasks 6,7'!$C$26</c:f>
              <c:strCache>
                <c:ptCount val="1"/>
                <c:pt idx="0">
                  <c:v>Cuenta de Customer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6,7'!$C$27:$C$34</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20C2-494C-AE3E-77F1BF2A6CE2}"/>
            </c:ext>
          </c:extLst>
        </c:ser>
        <c:dLbls>
          <c:showLegendKey val="0"/>
          <c:showVal val="1"/>
          <c:showCatName val="0"/>
          <c:showSerName val="0"/>
          <c:showPercent val="0"/>
          <c:showBubbleSize val="0"/>
        </c:dLbls>
        <c:gapWidth val="219"/>
        <c:overlap val="-27"/>
        <c:axId val="1958756847"/>
        <c:axId val="1958745199"/>
      </c:barChart>
      <c:lineChart>
        <c:grouping val="standard"/>
        <c:varyColors val="0"/>
        <c:ser>
          <c:idx val="1"/>
          <c:order val="1"/>
          <c:tx>
            <c:strRef>
              <c:f>'Tasks 6,7'!$E$26</c:f>
              <c:strCache>
                <c:ptCount val="1"/>
                <c:pt idx="0">
                  <c:v>Cumulative frequency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6,7'!$E$27:$E$34</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20C2-494C-AE3E-77F1BF2A6CE2}"/>
            </c:ext>
          </c:extLst>
        </c:ser>
        <c:dLbls>
          <c:showLegendKey val="0"/>
          <c:showVal val="1"/>
          <c:showCatName val="0"/>
          <c:showSerName val="0"/>
          <c:showPercent val="0"/>
          <c:showBubbleSize val="0"/>
        </c:dLbls>
        <c:marker val="1"/>
        <c:smooth val="0"/>
        <c:axId val="1958774735"/>
        <c:axId val="1958772655"/>
      </c:lineChart>
      <c:catAx>
        <c:axId val="1958756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58745199"/>
        <c:crosses val="autoZero"/>
        <c:auto val="1"/>
        <c:lblAlgn val="ctr"/>
        <c:lblOffset val="100"/>
        <c:noMultiLvlLbl val="0"/>
      </c:catAx>
      <c:valAx>
        <c:axId val="1958745199"/>
        <c:scaling>
          <c:orientation val="minMax"/>
          <c:max val="18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58756847"/>
        <c:crosses val="autoZero"/>
        <c:crossBetween val="between"/>
      </c:valAx>
      <c:valAx>
        <c:axId val="1958772655"/>
        <c:scaling>
          <c:orientation val="minMax"/>
          <c:max val="1"/>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958774735"/>
        <c:crosses val="max"/>
        <c:crossBetween val="between"/>
      </c:valAx>
      <c:catAx>
        <c:axId val="1958774735"/>
        <c:scaling>
          <c:orientation val="minMax"/>
        </c:scaling>
        <c:delete val="1"/>
        <c:axPos val="b"/>
        <c:numFmt formatCode="General" sourceLinked="1"/>
        <c:majorTickMark val="none"/>
        <c:minorTickMark val="none"/>
        <c:tickLblPos val="nextTo"/>
        <c:crossAx val="1958772655"/>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161925</xdr:colOff>
      <xdr:row>8</xdr:row>
      <xdr:rowOff>142875</xdr:rowOff>
    </xdr:from>
    <xdr:to>
      <xdr:col>11</xdr:col>
      <xdr:colOff>495300</xdr:colOff>
      <xdr:row>25</xdr:row>
      <xdr:rowOff>57150</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581025</xdr:colOff>
      <xdr:row>7</xdr:row>
      <xdr:rowOff>0</xdr:rowOff>
    </xdr:from>
    <xdr:to>
      <xdr:col>11</xdr:col>
      <xdr:colOff>552450</xdr:colOff>
      <xdr:row>20</xdr:row>
      <xdr:rowOff>171450</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458920</xdr:colOff>
      <xdr:row>7</xdr:row>
      <xdr:rowOff>137711</xdr:rowOff>
    </xdr:from>
    <xdr:to>
      <xdr:col>31</xdr:col>
      <xdr:colOff>22951</xdr:colOff>
      <xdr:row>27</xdr:row>
      <xdr:rowOff>95020</xdr:rowOff>
    </xdr:to>
    <xdr:graphicFrame macro="">
      <xdr:nvGraphicFramePr>
        <xdr:cNvPr id="7" name="Gráfico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Libro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MARULANDA CORREA" refreshedDate="44790.445389814813" createdVersion="6" refreshedVersion="6" minRefreshableVersion="3" recordCount="195" xr:uid="{00000000-000A-0000-FFFF-FFFF2C000000}">
  <cacheSource type="worksheet">
    <worksheetSource ref="A1:J196" sheet="Hoja1" r:id="rId2"/>
  </cacheSource>
  <cacheFields count="11">
    <cacheField name="Customer ID" numFmtId="0">
      <sharedItems/>
    </cacheField>
    <cacheField name="Entity" numFmtId="0">
      <sharedItems/>
    </cacheField>
    <cacheField name="Name" numFmtId="0">
      <sharedItems/>
    </cacheField>
    <cacheField name="Surname" numFmtId="0">
      <sharedItems/>
    </cacheField>
    <cacheField name="Age at time of purchase" numFmtId="0">
      <sharedItems containsMixedTypes="1" containsNumber="1" containsInteger="1" minValue="19" maxValue="76"/>
    </cacheField>
    <cacheField name="Interval" numFmtId="0">
      <sharedItems/>
    </cacheField>
    <cacheField name="Y" numFmtId="0">
      <sharedItems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0">
      <sharedItems/>
    </cacheField>
    <cacheField name="Country" numFmtId="0">
      <sharedItems count="8">
        <s v="USA"/>
        <s v="Belgium"/>
        <s v="Russia"/>
        <s v="Denmark"/>
        <s v="Canada"/>
        <s v="Mexico"/>
        <s v="UK"/>
        <s v="German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5">
  <r>
    <s v="C0001"/>
    <s v="Firm"/>
    <s v="Kamd"/>
    <s v="Co"/>
    <s v="N/A"/>
    <s v="N/A"/>
    <s v="N/A"/>
    <m/>
    <m/>
    <s v="N/A"/>
    <x v="0"/>
  </r>
  <r>
    <s v="C0002"/>
    <s v="Individual"/>
    <s v="Jack"/>
    <s v="Anderson"/>
    <n v="57"/>
    <s v="56-65"/>
    <n v="1947"/>
    <n v="2"/>
    <n v="13"/>
    <s v="M"/>
    <x v="0"/>
  </r>
  <r>
    <s v="C0003"/>
    <s v="Individual"/>
    <s v="Avah"/>
    <s v="Huang"/>
    <n v="56"/>
    <s v="56-65"/>
    <n v="1948"/>
    <n v="4"/>
    <n v="23"/>
    <s v="F"/>
    <x v="0"/>
  </r>
  <r>
    <s v="C0004"/>
    <s v="Individual"/>
    <s v="Nora"/>
    <s v="Lynch"/>
    <n v="56"/>
    <s v="56-65"/>
    <n v="1948"/>
    <n v="4"/>
    <n v="23"/>
    <s v="F"/>
    <x v="0"/>
  </r>
  <r>
    <s v="C0005"/>
    <s v="Individual"/>
    <s v="Rodolfo"/>
    <s v="Gibson"/>
    <n v="67"/>
    <s v="65+"/>
    <n v="1937"/>
    <n v="1"/>
    <n v="20"/>
    <s v="M"/>
    <x v="0"/>
  </r>
  <r>
    <s v="C0006"/>
    <s v="Individual"/>
    <s v="Laci"/>
    <s v="Guerra"/>
    <n v="48"/>
    <s v="46-55"/>
    <n v="1956"/>
    <n v="6"/>
    <n v="17"/>
    <s v="F"/>
    <x v="0"/>
  </r>
  <r>
    <s v="C0007"/>
    <s v="Individual"/>
    <s v="Jaelyn"/>
    <s v="Berger"/>
    <n v="34"/>
    <s v="26-35"/>
    <n v="1970"/>
    <n v="5"/>
    <n v="5"/>
    <s v="F"/>
    <x v="0"/>
  </r>
  <r>
    <s v="C0008"/>
    <s v="Individual"/>
    <s v="Arthur"/>
    <s v="Bray"/>
    <n v="55"/>
    <s v="46-55"/>
    <n v="1949"/>
    <n v="7.0000000000000009"/>
    <n v="14"/>
    <s v="M"/>
    <x v="0"/>
  </r>
  <r>
    <s v="C0009"/>
    <s v="Individual"/>
    <s v="Arabella"/>
    <s v="Ferrell"/>
    <n v="28"/>
    <s v="26-35"/>
    <n v="1976"/>
    <n v="8"/>
    <n v="17"/>
    <s v="F"/>
    <x v="0"/>
  </r>
  <r>
    <s v="C0010"/>
    <s v="Individual"/>
    <s v="Trystan"/>
    <s v="Oconnor"/>
    <n v="42"/>
    <s v="36-45"/>
    <n v="1962"/>
    <n v="11"/>
    <n v="26"/>
    <s v="M"/>
    <x v="0"/>
  </r>
  <r>
    <s v="C0011"/>
    <s v="Individual"/>
    <s v="Davion"/>
    <s v="Stout"/>
    <n v="39"/>
    <s v="36-45"/>
    <n v="1965"/>
    <n v="7.0000000000000009"/>
    <n v="20"/>
    <s v="M"/>
    <x v="0"/>
  </r>
  <r>
    <s v="C0012"/>
    <s v="Firm"/>
    <s v="Bridger CAL"/>
    <s v="Co"/>
    <s v="N/A"/>
    <s v="N/A"/>
    <s v="N/A"/>
    <m/>
    <m/>
    <s v="N/A"/>
    <x v="0"/>
  </r>
  <r>
    <s v="C0012"/>
    <s v="Firm"/>
    <s v="Bridger CAL"/>
    <s v="Co"/>
    <s v="N/A"/>
    <s v="N/A"/>
    <s v="N/A"/>
    <m/>
    <m/>
    <s v="N/A"/>
    <x v="0"/>
  </r>
  <r>
    <s v="C0013"/>
    <s v="Individual"/>
    <s v="Franklin"/>
    <s v="Mack"/>
    <n v="61"/>
    <s v="56-65"/>
    <n v="1943"/>
    <n v="6"/>
    <n v="18"/>
    <s v="M"/>
    <x v="0"/>
  </r>
  <r>
    <s v="C0014"/>
    <s v="Individual"/>
    <s v="Alessandra"/>
    <s v="Perry"/>
    <n v="25"/>
    <s v="18-25"/>
    <n v="1979"/>
    <n v="5"/>
    <n v="15"/>
    <s v="F"/>
    <x v="0"/>
  </r>
  <r>
    <s v="C0015"/>
    <s v="Individual"/>
    <s v="Lauryn"/>
    <s v="Patrick"/>
    <n v="36"/>
    <s v="36-45"/>
    <n v="1969"/>
    <n v="10"/>
    <n v="30"/>
    <s v="F"/>
    <x v="1"/>
  </r>
  <r>
    <s v="C0016"/>
    <s v="Individual"/>
    <s v="Harley"/>
    <s v="Lucero"/>
    <n v="43"/>
    <s v="36-45"/>
    <n v="1962"/>
    <n v="8"/>
    <n v="10"/>
    <s v="M"/>
    <x v="0"/>
  </r>
  <r>
    <s v="C0017"/>
    <s v="Individual"/>
    <s v="Memphis"/>
    <s v="Mcconnell"/>
    <n v="37"/>
    <s v="36-45"/>
    <n v="1968"/>
    <n v="8"/>
    <n v="25"/>
    <s v="M"/>
    <x v="0"/>
  </r>
  <r>
    <s v="C0018"/>
    <s v="Individual"/>
    <s v="Rodrigo"/>
    <s v="Ramirez"/>
    <n v="33"/>
    <s v="26-35"/>
    <n v="1972"/>
    <n v="3"/>
    <n v="26"/>
    <s v="M"/>
    <x v="0"/>
  </r>
  <r>
    <s v="C0019"/>
    <s v="Individual"/>
    <s v="Victor"/>
    <s v="Jensen"/>
    <n v="32"/>
    <s v="26-35"/>
    <n v="1973"/>
    <n v="9"/>
    <n v="1"/>
    <s v="M"/>
    <x v="0"/>
  </r>
  <r>
    <s v="C0020"/>
    <s v="Individual"/>
    <s v="Grant"/>
    <s v="Weber"/>
    <n v="37"/>
    <s v="36-45"/>
    <n v="1968"/>
    <n v="9"/>
    <n v="8"/>
    <s v="M"/>
    <x v="0"/>
  </r>
  <r>
    <s v="C0021"/>
    <s v="Individual"/>
    <s v="Kaylin"/>
    <s v="Villarreal"/>
    <n v="73"/>
    <s v="65+"/>
    <n v="1932"/>
    <n v="6"/>
    <n v="13"/>
    <s v="F"/>
    <x v="2"/>
  </r>
  <r>
    <s v="C0022"/>
    <s v="Individual"/>
    <s v="Zain"/>
    <s v="Horne"/>
    <n v="38"/>
    <s v="36-45"/>
    <n v="1967"/>
    <n v="4"/>
    <n v="13"/>
    <s v="M"/>
    <x v="0"/>
  </r>
  <r>
    <s v="C0023"/>
    <s v="Individual"/>
    <s v="Bennett"/>
    <s v="Chen"/>
    <n v="55"/>
    <s v="46-55"/>
    <n v="1950"/>
    <n v="7.0000000000000009"/>
    <n v="18"/>
    <s v="M"/>
    <x v="0"/>
  </r>
  <r>
    <s v="C0024"/>
    <s v="Individual"/>
    <s v="Irvin"/>
    <s v="Ellis"/>
    <n v="56"/>
    <s v="56-65"/>
    <n v="1949"/>
    <n v="11"/>
    <n v="14"/>
    <s v="M"/>
    <x v="0"/>
  </r>
  <r>
    <s v="C0025"/>
    <s v="Firm"/>
    <s v="Abdiel"/>
    <s v="Co"/>
    <s v="N/A"/>
    <s v="N/A"/>
    <s v="N/A"/>
    <m/>
    <m/>
    <s v="N/A"/>
    <x v="0"/>
  </r>
  <r>
    <s v="C0027"/>
    <s v="Individual"/>
    <s v="Lara"/>
    <s v="Carrillo"/>
    <n v="22"/>
    <s v="18-25"/>
    <n v="1983"/>
    <n v="2"/>
    <n v="23.999999999999996"/>
    <s v="F"/>
    <x v="0"/>
  </r>
  <r>
    <s v="C0028"/>
    <s v="Individual"/>
    <s v="Madalyn"/>
    <s v="Mercer"/>
    <n v="19"/>
    <s v="18-25"/>
    <n v="1986"/>
    <n v="6"/>
    <n v="21"/>
    <s v="F"/>
    <x v="0"/>
  </r>
  <r>
    <s v="C0029"/>
    <s v="Firm"/>
    <s v="Kenyon"/>
    <s v="Co"/>
    <s v="N/A"/>
    <s v="N/A"/>
    <s v="N/A"/>
    <m/>
    <m/>
    <s v="N/A"/>
    <x v="0"/>
  </r>
  <r>
    <s v="C0029"/>
    <s v="Firm"/>
    <s v="Kenyon"/>
    <s v="Co"/>
    <s v="N/A"/>
    <s v="N/A"/>
    <s v="N/A"/>
    <m/>
    <m/>
    <s v="N/A"/>
    <x v="0"/>
  </r>
  <r>
    <s v="C0030"/>
    <s v="Individual"/>
    <s v="Aiyana"/>
    <s v="Christensen"/>
    <n v="56"/>
    <s v="56-65"/>
    <n v="1949"/>
    <n v="1"/>
    <n v="16"/>
    <s v="F"/>
    <x v="0"/>
  </r>
  <r>
    <s v="C0031"/>
    <s v="Individual"/>
    <s v="Cedric"/>
    <s v="Goodwin"/>
    <n v="57"/>
    <s v="56-65"/>
    <n v="1948"/>
    <n v="2"/>
    <n v="20"/>
    <s v="M"/>
    <x v="0"/>
  </r>
  <r>
    <s v="C0032"/>
    <s v="Individual"/>
    <s v="Olivia"/>
    <s v="Oconnell"/>
    <n v="67"/>
    <s v="65+"/>
    <n v="1939"/>
    <n v="9"/>
    <n v="2.9999999999999996"/>
    <s v="F"/>
    <x v="0"/>
  </r>
  <r>
    <s v="C0033"/>
    <s v="Individual"/>
    <s v="Alanna"/>
    <s v="Hess"/>
    <n v="54"/>
    <s v="46-55"/>
    <n v="1952"/>
    <n v="6"/>
    <n v="19"/>
    <s v="F"/>
    <x v="0"/>
  </r>
  <r>
    <s v="C0034"/>
    <s v="Individual"/>
    <s v="Kole"/>
    <s v="Shannon"/>
    <n v="27"/>
    <s v="26-35"/>
    <n v="1979"/>
    <n v="6"/>
    <n v="27"/>
    <s v="M"/>
    <x v="0"/>
  </r>
  <r>
    <s v="C0035"/>
    <s v="Individual"/>
    <s v="Emilie"/>
    <s v="Morrison"/>
    <n v="49"/>
    <s v="46-55"/>
    <n v="1957"/>
    <n v="10"/>
    <n v="28.999999999999996"/>
    <s v="F"/>
    <x v="0"/>
  </r>
  <r>
    <s v="C0036"/>
    <s v="Individual"/>
    <s v="Jair"/>
    <s v="Johns"/>
    <n v="66"/>
    <s v="65+"/>
    <n v="1940"/>
    <n v="3"/>
    <n v="5"/>
    <s v="M"/>
    <x v="0"/>
  </r>
  <r>
    <s v="C0037"/>
    <s v="Individual"/>
    <s v="Tyler"/>
    <s v="Carr"/>
    <n v="32"/>
    <s v="26-35"/>
    <n v="1974"/>
    <n v="3"/>
    <n v="27"/>
    <s v="M"/>
    <x v="0"/>
  </r>
  <r>
    <s v="C0038"/>
    <s v="Individual"/>
    <s v="Mohammad"/>
    <s v="Irwin"/>
    <n v="35"/>
    <s v="26-35"/>
    <n v="1971"/>
    <n v="12"/>
    <n v="2"/>
    <s v="M"/>
    <x v="0"/>
  </r>
  <r>
    <s v="C0039"/>
    <s v="Individual"/>
    <s v="Derick"/>
    <s v="Li"/>
    <n v="49"/>
    <s v="46-55"/>
    <n v="1957"/>
    <n v="3"/>
    <n v="20"/>
    <s v="M"/>
    <x v="0"/>
  </r>
  <r>
    <s v="C0040"/>
    <s v="Individual"/>
    <s v="Gianni"/>
    <s v="Fritz"/>
    <n v="33"/>
    <s v="26-35"/>
    <n v="1973"/>
    <n v="9"/>
    <n v="15"/>
    <s v="M"/>
    <x v="0"/>
  </r>
  <r>
    <s v="C0041"/>
    <s v="Individual"/>
    <s v="Christian"/>
    <s v="Costa"/>
    <n v="26"/>
    <s v="26-35"/>
    <n v="1980"/>
    <n v="9"/>
    <n v="14"/>
    <s v="M"/>
    <x v="0"/>
  </r>
  <r>
    <s v="C0042"/>
    <s v="Individual"/>
    <s v="Michael"/>
    <s v="Juarez"/>
    <n v="30"/>
    <s v="26-35"/>
    <n v="1976"/>
    <n v="12"/>
    <n v="25"/>
    <s v="M"/>
    <x v="0"/>
  </r>
  <r>
    <s v="C0043"/>
    <s v="Individual"/>
    <s v="Kayley"/>
    <s v="Nielsen"/>
    <n v="59"/>
    <s v="56-65"/>
    <n v="1947"/>
    <n v="4"/>
    <n v="27"/>
    <s v="F"/>
    <x v="0"/>
  </r>
  <r>
    <s v="C0044"/>
    <s v="Individual"/>
    <s v="Ramiro"/>
    <s v="Oneill"/>
    <n v="52"/>
    <s v="46-55"/>
    <n v="1954"/>
    <n v="9"/>
    <n v="28.999999999999996"/>
    <s v="M"/>
    <x v="0"/>
  </r>
  <r>
    <s v="C0045"/>
    <s v="Individual"/>
    <s v="Matilda"/>
    <s v="Madden"/>
    <n v="65"/>
    <s v="56-65"/>
    <n v="1941"/>
    <n v="3"/>
    <n v="2.9999999999999996"/>
    <s v="F"/>
    <x v="0"/>
  </r>
  <r>
    <s v="C0047"/>
    <s v="Individual"/>
    <s v="Alejandra"/>
    <s v="Greer"/>
    <n v="41"/>
    <s v="36-45"/>
    <n v="1965"/>
    <n v="1"/>
    <n v="11"/>
    <s v="F"/>
    <x v="3"/>
  </r>
  <r>
    <s v="C0048"/>
    <s v="Individual"/>
    <s v="Adriana"/>
    <s v="Shaffer"/>
    <n v="34"/>
    <s v="26-35"/>
    <n v="1972"/>
    <n v="7.0000000000000009"/>
    <n v="11"/>
    <s v="F"/>
    <x v="0"/>
  </r>
  <r>
    <s v="C0048"/>
    <s v="Individual"/>
    <s v="Adriana"/>
    <s v="Shaffer"/>
    <n v="47"/>
    <s v="46-55"/>
    <n v="1959"/>
    <n v="9"/>
    <n v="28"/>
    <s v="F"/>
    <x v="0"/>
  </r>
  <r>
    <s v="C0049"/>
    <s v="Individual"/>
    <s v="Trey"/>
    <s v="Strong"/>
    <n v="48"/>
    <s v="46-55"/>
    <n v="1958"/>
    <n v="12"/>
    <n v="20"/>
    <s v="M"/>
    <x v="0"/>
  </r>
  <r>
    <s v="C0049"/>
    <s v="Individual"/>
    <s v="Trey"/>
    <s v="Strong"/>
    <n v="48"/>
    <s v="46-55"/>
    <n v="1958"/>
    <n v="12"/>
    <n v="20"/>
    <s v="M"/>
    <x v="0"/>
  </r>
  <r>
    <s v="C0051"/>
    <s v="Individual"/>
    <s v="Conner"/>
    <s v="Huff"/>
    <n v="31"/>
    <s v="26-35"/>
    <n v="1975"/>
    <n v="3"/>
    <n v="22"/>
    <s v="M"/>
    <x v="0"/>
  </r>
  <r>
    <s v="C0051"/>
    <s v="Individual"/>
    <s v="Conner"/>
    <s v="Huff"/>
    <n v="50"/>
    <s v="46-55"/>
    <n v="1956"/>
    <n v="3"/>
    <n v="13"/>
    <s v="M"/>
    <x v="0"/>
  </r>
  <r>
    <s v="C0052"/>
    <s v="Individual"/>
    <s v="Tristian"/>
    <s v="Fuller"/>
    <n v="50"/>
    <s v="46-55"/>
    <n v="1956"/>
    <n v="3"/>
    <n v="13"/>
    <s v="M"/>
    <x v="0"/>
  </r>
  <r>
    <s v="C0052"/>
    <s v="Individual"/>
    <s v="Tristian"/>
    <s v="Fuller"/>
    <n v="50"/>
    <s v="46-55"/>
    <n v="1956"/>
    <n v="3"/>
    <n v="13"/>
    <s v="M"/>
    <x v="0"/>
  </r>
  <r>
    <s v="C0053"/>
    <s v="Individual"/>
    <s v="Scarlet"/>
    <s v="Hendricks"/>
    <n v="44"/>
    <s v="36-45"/>
    <n v="1962"/>
    <n v="1"/>
    <n v="20"/>
    <s v="F"/>
    <x v="0"/>
  </r>
  <r>
    <s v="C0054"/>
    <s v="Individual"/>
    <s v="Erik"/>
    <s v="Mora"/>
    <n v="42"/>
    <s v="36-45"/>
    <n v="1964"/>
    <n v="12"/>
    <n v="7"/>
    <s v="M"/>
    <x v="0"/>
  </r>
  <r>
    <s v="C0055"/>
    <s v="Firm"/>
    <s v="Kylax"/>
    <s v="Co"/>
    <s v="N/A"/>
    <s v="N/A"/>
    <s v="N/A"/>
    <m/>
    <m/>
    <s v="N/A"/>
    <x v="0"/>
  </r>
  <r>
    <s v="C0056"/>
    <s v="Individual"/>
    <s v="Emely"/>
    <s v="Watts"/>
    <n v="42"/>
    <s v="36-45"/>
    <n v="1964"/>
    <n v="11"/>
    <n v="30"/>
    <s v="F"/>
    <x v="0"/>
  </r>
  <r>
    <s v="C0057"/>
    <s v="Individual"/>
    <s v="Michelle"/>
    <s v="Cameron"/>
    <n v="29"/>
    <s v="26-35"/>
    <n v="1978"/>
    <n v="6"/>
    <n v="4"/>
    <s v="F"/>
    <x v="0"/>
  </r>
  <r>
    <s v="C0058"/>
    <s v="Individual"/>
    <s v="Johanna"/>
    <s v="Fisher"/>
    <n v="45"/>
    <s v="36-45"/>
    <n v="1962"/>
    <n v="8"/>
    <n v="25"/>
    <s v="F"/>
    <x v="0"/>
  </r>
  <r>
    <s v="C0059"/>
    <s v="Individual"/>
    <s v="Elena"/>
    <s v="Petrova"/>
    <n v="57"/>
    <s v="56-65"/>
    <n v="1949"/>
    <n v="6"/>
    <n v="22"/>
    <s v="F"/>
    <x v="2"/>
  </r>
  <r>
    <s v="C0060"/>
    <s v="Individual"/>
    <s v="Valentina"/>
    <s v="Simpson"/>
    <n v="41"/>
    <s v="36-45"/>
    <n v="1965"/>
    <n v="1"/>
    <n v="23.999999999999996"/>
    <s v="F"/>
    <x v="0"/>
  </r>
  <r>
    <s v="C0061"/>
    <s v="Individual"/>
    <s v="Enrique"/>
    <s v="Cardenas"/>
    <n v="29"/>
    <s v="26-35"/>
    <n v="1977"/>
    <n v="6"/>
    <n v="10"/>
    <s v="M"/>
    <x v="0"/>
  </r>
  <r>
    <s v="C0062"/>
    <s v="Individual"/>
    <s v="Jaylen"/>
    <s v="Turner"/>
    <n v="43"/>
    <s v="36-45"/>
    <n v="1963"/>
    <n v="7.0000000000000009"/>
    <n v="15"/>
    <s v="F"/>
    <x v="0"/>
  </r>
  <r>
    <s v="C0063"/>
    <s v="Individual"/>
    <s v="Piotr"/>
    <s v="Aleksandrov"/>
    <n v="51"/>
    <s v="46-55"/>
    <n v="1955"/>
    <n v="12"/>
    <n v="2"/>
    <s v="M"/>
    <x v="2"/>
  </r>
  <r>
    <s v="C0064"/>
    <s v="Individual"/>
    <s v="Joaquin"/>
    <s v="Mullins"/>
    <n v="31"/>
    <s v="26-35"/>
    <n v="1975"/>
    <n v="10"/>
    <n v="5"/>
    <s v="M"/>
    <x v="0"/>
  </r>
  <r>
    <s v="C0064"/>
    <s v="Individual"/>
    <s v="Joaquin"/>
    <s v="Mullins"/>
    <n v="31"/>
    <s v="26-35"/>
    <n v="1975"/>
    <n v="10"/>
    <n v="5"/>
    <s v="M"/>
    <x v="0"/>
  </r>
  <r>
    <s v="C0065"/>
    <s v="Individual"/>
    <s v="Mara"/>
    <s v="Franco"/>
    <n v="34"/>
    <s v="26-35"/>
    <n v="1973"/>
    <n v="6"/>
    <n v="7"/>
    <s v="F"/>
    <x v="0"/>
  </r>
  <r>
    <s v="C0066"/>
    <s v="Individual"/>
    <s v="Helen"/>
    <s v="Williamson"/>
    <n v="41"/>
    <s v="36-45"/>
    <n v="1966"/>
    <n v="2"/>
    <n v="26"/>
    <s v="F"/>
    <x v="0"/>
  </r>
  <r>
    <s v="C0067"/>
    <s v="Individual"/>
    <s v="Jacqueline"/>
    <s v="Grant"/>
    <n v="48"/>
    <s v="46-55"/>
    <n v="1959"/>
    <n v="11"/>
    <n v="13"/>
    <s v="F"/>
    <x v="0"/>
  </r>
  <r>
    <s v="C0068"/>
    <s v="Individual"/>
    <s v="Nicolas"/>
    <s v="Navarro"/>
    <n v="41"/>
    <s v="36-45"/>
    <n v="1966"/>
    <n v="6"/>
    <n v="17"/>
    <s v="M"/>
    <x v="0"/>
  </r>
  <r>
    <s v="C0069"/>
    <s v="Individual"/>
    <s v="Alonso"/>
    <s v="Terrell"/>
    <n v="44"/>
    <s v="36-45"/>
    <n v="1963"/>
    <n v="11"/>
    <n v="5"/>
    <s v="M"/>
    <x v="0"/>
  </r>
  <r>
    <s v="C0069"/>
    <s v="Individual"/>
    <s v="Alonso"/>
    <s v="Terrell"/>
    <n v="44"/>
    <s v="36-45"/>
    <n v="1963"/>
    <n v="11"/>
    <n v="5"/>
    <s v="M"/>
    <x v="0"/>
  </r>
  <r>
    <s v="C0069"/>
    <s v="Individual"/>
    <s v="Alonso"/>
    <s v="Terrell"/>
    <n v="44"/>
    <s v="36-45"/>
    <n v="1963"/>
    <n v="11"/>
    <n v="5"/>
    <s v="M"/>
    <x v="0"/>
  </r>
  <r>
    <s v="C0070"/>
    <s v="Individual"/>
    <s v="Aleksandra"/>
    <s v="Karenina"/>
    <n v="40"/>
    <s v="36-45"/>
    <n v="1967"/>
    <n v="6"/>
    <n v="13"/>
    <s v="F"/>
    <x v="2"/>
  </r>
  <r>
    <s v="C0071"/>
    <s v="Individual"/>
    <s v="Cole"/>
    <s v="Taylor"/>
    <n v="49"/>
    <s v="46-55"/>
    <n v="1958"/>
    <n v="12"/>
    <n v="5.9999999999999991"/>
    <s v="M"/>
    <x v="0"/>
  </r>
  <r>
    <s v="C0072"/>
    <s v="Individual"/>
    <s v="Dayton"/>
    <s v="Hatfield"/>
    <n v="38"/>
    <s v="36-45"/>
    <n v="1969"/>
    <n v="4"/>
    <n v="19"/>
    <s v="M"/>
    <x v="0"/>
  </r>
  <r>
    <s v="C0073"/>
    <s v="Individual"/>
    <s v="Kevin"/>
    <s v="Mata"/>
    <n v="39"/>
    <s v="36-45"/>
    <n v="1968"/>
    <n v="10"/>
    <n v="11.999999999999998"/>
    <s v="M"/>
    <x v="0"/>
  </r>
  <r>
    <s v="C0074"/>
    <s v="Individual"/>
    <s v="Jaylynn"/>
    <s v="Hickman"/>
    <n v="66"/>
    <s v="65+"/>
    <n v="1941"/>
    <n v="8"/>
    <n v="19"/>
    <s v="F"/>
    <x v="0"/>
  </r>
  <r>
    <s v="C0075"/>
    <s v="Individual"/>
    <s v="Sincere"/>
    <s v="Hansen"/>
    <n v="40"/>
    <s v="36-45"/>
    <n v="1967"/>
    <n v="1"/>
    <n v="19"/>
    <s v="F"/>
    <x v="0"/>
  </r>
  <r>
    <s v="C0076"/>
    <s v="Individual"/>
    <s v="Luke"/>
    <s v="Lynn"/>
    <n v="40"/>
    <s v="36-45"/>
    <n v="1967"/>
    <n v="2"/>
    <n v="7"/>
    <s v="M"/>
    <x v="0"/>
  </r>
  <r>
    <s v="C0077"/>
    <s v="Individual"/>
    <s v="Hazel"/>
    <s v="Ayers"/>
    <n v="44"/>
    <s v="36-45"/>
    <n v="1963"/>
    <n v="2"/>
    <n v="1"/>
    <s v="M"/>
    <x v="0"/>
  </r>
  <r>
    <s v="C0078"/>
    <s v="Individual"/>
    <s v="Zaiden"/>
    <s v="Merritt"/>
    <n v="59"/>
    <s v="56-65"/>
    <n v="1948"/>
    <n v="2"/>
    <n v="23"/>
    <s v="M"/>
    <x v="0"/>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80"/>
    <s v="Individual"/>
    <s v="Janelle"/>
    <s v="Espinoza"/>
    <n v="33"/>
    <s v="26-35"/>
    <n v="1974"/>
    <n v="12"/>
    <n v="25"/>
    <s v="F"/>
    <x v="0"/>
  </r>
  <r>
    <s v="C0081"/>
    <s v="Individual"/>
    <s v="Jordyn"/>
    <s v="Park"/>
    <n v="42"/>
    <s v="36-45"/>
    <n v="1965"/>
    <n v="4"/>
    <n v="4"/>
    <s v="M"/>
    <x v="0"/>
  </r>
  <r>
    <s v="C0082"/>
    <s v="Individual"/>
    <s v="Violet"/>
    <s v="Nixon"/>
    <n v="48"/>
    <s v="46-55"/>
    <n v="1959"/>
    <n v="1"/>
    <n v="1"/>
    <s v="F"/>
    <x v="0"/>
  </r>
  <r>
    <s v="C0083"/>
    <s v="Individual"/>
    <s v="Julio"/>
    <s v="Leonard"/>
    <n v="33"/>
    <s v="26-35"/>
    <n v="1974"/>
    <n v="7.0000000000000009"/>
    <n v="18"/>
    <s v="M"/>
    <x v="0"/>
  </r>
  <r>
    <s v="C0084"/>
    <s v="Individual"/>
    <s v="Diego"/>
    <s v="Mendez"/>
    <n v="42"/>
    <s v="36-45"/>
    <n v="1965"/>
    <n v="5"/>
    <n v="12"/>
    <s v="M"/>
    <x v="5"/>
  </r>
  <r>
    <s v="C0085"/>
    <s v="Individual"/>
    <s v="Melanie"/>
    <s v="Holland"/>
    <n v="33"/>
    <s v="26-35"/>
    <n v="1974"/>
    <n v="12"/>
    <n v="25"/>
    <s v="F"/>
    <x v="0"/>
  </r>
  <r>
    <s v="C0086"/>
    <s v="Individual"/>
    <s v="Jace"/>
    <s v="Riggs"/>
    <n v="37"/>
    <s v="36-45"/>
    <n v="1971"/>
    <n v="8"/>
    <n v="20"/>
    <s v="F"/>
    <x v="0"/>
  </r>
  <r>
    <s v="C0087"/>
    <s v="Individual"/>
    <s v="Warren"/>
    <s v="Pugh"/>
    <n v="35"/>
    <s v="26-35"/>
    <n v="1973"/>
    <n v="7"/>
    <n v="17"/>
    <s v="M"/>
    <x v="0"/>
  </r>
  <r>
    <s v="C0088"/>
    <s v="Individual"/>
    <s v="Yurem"/>
    <s v="Wright"/>
    <n v="51"/>
    <s v="46-55"/>
    <n v="1957"/>
    <n v="3"/>
    <n v="6"/>
    <s v="M"/>
    <x v="0"/>
  </r>
  <r>
    <s v="C0089"/>
    <s v="Individual"/>
    <s v="Amanda"/>
    <s v="Simon"/>
    <n v="29"/>
    <s v="26-35"/>
    <n v="1978"/>
    <n v="12"/>
    <n v="2.9999999999999996"/>
    <s v="F"/>
    <x v="0"/>
  </r>
  <r>
    <s v="C0090"/>
    <s v="Individual"/>
    <s v="Case"/>
    <s v="Sanchez"/>
    <n v="41"/>
    <s v="36-45"/>
    <n v="1966"/>
    <n v="5"/>
    <n v="26"/>
    <s v="F"/>
    <x v="0"/>
  </r>
  <r>
    <s v="C0091"/>
    <s v="Individual"/>
    <s v="Gordon"/>
    <s v="Brown"/>
    <n v="33"/>
    <s v="26-35"/>
    <n v="1974"/>
    <n v="2"/>
    <n v="10"/>
    <s v="M"/>
    <x v="6"/>
  </r>
  <r>
    <s v="C0093"/>
    <s v="Individual"/>
    <s v="Antonio"/>
    <s v="Porter"/>
    <n v="30"/>
    <s v="26-35"/>
    <n v="1977"/>
    <n v="1"/>
    <n v="8"/>
    <s v="M"/>
    <x v="0"/>
  </r>
  <r>
    <s v="C0093"/>
    <s v="Individual"/>
    <s v="Antonio"/>
    <s v="Porter"/>
    <n v="30"/>
    <s v="26-35"/>
    <n v="1977"/>
    <n v="1"/>
    <n v="8"/>
    <s v="M"/>
    <x v="0"/>
  </r>
  <r>
    <s v="C0094"/>
    <s v="Individual"/>
    <s v="Luis"/>
    <s v="Crane"/>
    <n v="51"/>
    <s v="46-55"/>
    <n v="1959"/>
    <n v="4"/>
    <n v="20"/>
    <s v="M"/>
    <x v="0"/>
  </r>
  <r>
    <s v="C0095"/>
    <s v="Individual"/>
    <s v="Rodrigo"/>
    <s v="Robinson"/>
    <n v="41"/>
    <s v="36-45"/>
    <n v="1966"/>
    <n v="8"/>
    <n v="11"/>
    <s v="M"/>
    <x v="0"/>
  </r>
  <r>
    <s v="C0096"/>
    <s v="Individual"/>
    <s v="Kael"/>
    <s v="Hurley"/>
    <n v="34"/>
    <s v="26-35"/>
    <n v="1973"/>
    <n v="12"/>
    <n v="15"/>
    <s v="M"/>
    <x v="0"/>
  </r>
  <r>
    <s v="C0098"/>
    <s v="Individual"/>
    <s v="Oswaldo"/>
    <s v="Palmer"/>
    <n v="47"/>
    <s v="46-55"/>
    <n v="1960"/>
    <n v="6"/>
    <n v="16"/>
    <s v="M"/>
    <x v="0"/>
  </r>
  <r>
    <s v="C0099"/>
    <s v="Individual"/>
    <s v="Frank"/>
    <s v="Meyer"/>
    <n v="43"/>
    <s v="36-45"/>
    <n v="1964"/>
    <n v="3"/>
    <n v="16"/>
    <s v="M"/>
    <x v="0"/>
  </r>
  <r>
    <s v="C0099"/>
    <s v="Individual"/>
    <s v="Frank"/>
    <s v="Meyer"/>
    <n v="43"/>
    <s v="36-45"/>
    <n v="1964"/>
    <n v="3"/>
    <n v="16"/>
    <s v="M"/>
    <x v="0"/>
  </r>
  <r>
    <s v="C0100"/>
    <s v="Individual"/>
    <s v="Simon"/>
    <s v="Bennett"/>
    <n v="54"/>
    <s v="46-55"/>
    <n v="1953"/>
    <n v="6"/>
    <n v="9"/>
    <s v="M"/>
    <x v="0"/>
  </r>
  <r>
    <s v="C0101"/>
    <s v="Individual"/>
    <s v="Ava"/>
    <s v="Phelps"/>
    <n v="49"/>
    <s v="46-55"/>
    <n v="1958"/>
    <n v="4"/>
    <n v="15"/>
    <s v="F"/>
    <x v="0"/>
  </r>
  <r>
    <s v="C0103"/>
    <s v="Individual"/>
    <s v="Jamal"/>
    <s v="Mueller"/>
    <n v="71"/>
    <s v="65+"/>
    <n v="1936"/>
    <n v="8"/>
    <n v="13"/>
    <s v="M"/>
    <x v="0"/>
  </r>
  <r>
    <s v="C0103"/>
    <s v="Individual"/>
    <s v="Jamal"/>
    <s v="Mueller"/>
    <n v="71"/>
    <s v="65+"/>
    <n v="1936"/>
    <n v="8"/>
    <n v="13"/>
    <s v="M"/>
    <x v="0"/>
  </r>
  <r>
    <s v="C0104"/>
    <s v="Individual"/>
    <s v="Diana"/>
    <s v="Hunt"/>
    <n v="76"/>
    <s v="65+"/>
    <n v="1931"/>
    <n v="2"/>
    <n v="13"/>
    <s v="F"/>
    <x v="0"/>
  </r>
  <r>
    <s v="C0105"/>
    <s v="Individual"/>
    <s v="Myla"/>
    <s v="Ewing"/>
    <n v="40"/>
    <s v="36-45"/>
    <n v="1967"/>
    <n v="2"/>
    <n v="2.9999999999999996"/>
    <s v="F"/>
    <x v="0"/>
  </r>
  <r>
    <s v="C0106"/>
    <s v="Individual"/>
    <s v="Ruben"/>
    <s v="Melton"/>
    <n v="68"/>
    <s v="65+"/>
    <n v="1939"/>
    <n v="3"/>
    <n v="5"/>
    <s v="M"/>
    <x v="0"/>
  </r>
  <r>
    <s v="C0107"/>
    <s v="Individual"/>
    <s v="Curtis"/>
    <s v="Howard"/>
    <n v="45"/>
    <s v="36-45"/>
    <n v="1962"/>
    <n v="9"/>
    <n v="11"/>
    <s v="M"/>
    <x v="0"/>
  </r>
  <r>
    <s v="C0108"/>
    <s v="Individual"/>
    <s v="Van"/>
    <s v="Charles"/>
    <n v="55"/>
    <s v="46-55"/>
    <n v="1952"/>
    <n v="5"/>
    <n v="15"/>
    <s v="M"/>
    <x v="0"/>
  </r>
  <r>
    <s v="C0109"/>
    <s v="Individual"/>
    <s v="Rachel"/>
    <s v="Cross"/>
    <n v="55"/>
    <s v="46-55"/>
    <n v="1952"/>
    <n v="6"/>
    <n v="18"/>
    <s v="F"/>
    <x v="0"/>
  </r>
  <r>
    <s v="C0110"/>
    <s v="Individual"/>
    <s v="Kareem"/>
    <s v="Liu"/>
    <n v="39"/>
    <s v="36-45"/>
    <n v="1968"/>
    <n v="5"/>
    <n v="11"/>
    <s v="F"/>
    <x v="0"/>
  </r>
  <r>
    <s v="C0111"/>
    <s v="Individual"/>
    <s v="Grace"/>
    <s v="Stein"/>
    <n v="39"/>
    <s v="36-45"/>
    <n v="1968"/>
    <n v="12"/>
    <n v="20"/>
    <s v="F"/>
    <x v="0"/>
  </r>
  <r>
    <s v="C0112"/>
    <s v="Individual"/>
    <s v="Donavan"/>
    <s v="Flowers"/>
    <n v="22"/>
    <s v="18-25"/>
    <n v="1985"/>
    <n v="12"/>
    <n v="27"/>
    <s v="M"/>
    <x v="0"/>
  </r>
  <r>
    <s v="C0113"/>
    <s v="Individual"/>
    <s v="Anya"/>
    <s v="Stephenson"/>
    <n v="48"/>
    <s v="46-55"/>
    <n v="1959"/>
    <n v="6"/>
    <n v="11"/>
    <s v="F"/>
    <x v="0"/>
  </r>
  <r>
    <s v="C0114"/>
    <s v="Individual"/>
    <s v="Jakobe"/>
    <s v="Bailey"/>
    <n v="43"/>
    <s v="36-45"/>
    <n v="1964"/>
    <n v="10"/>
    <n v="5.9999999999999991"/>
    <s v="M"/>
    <x v="6"/>
  </r>
  <r>
    <s v="C0115"/>
    <s v="Individual"/>
    <s v="Issac"/>
    <s v="Edwards"/>
    <n v="69"/>
    <s v="65+"/>
    <n v="1938"/>
    <n v="10"/>
    <n v="28.999999999999996"/>
    <s v="M"/>
    <x v="0"/>
  </r>
  <r>
    <s v="C0115"/>
    <s v="Individual"/>
    <s v="Issac"/>
    <s v="Edwards"/>
    <n v="69"/>
    <s v="65+"/>
    <n v="1938"/>
    <n v="10"/>
    <n v="28.999999999999996"/>
    <s v="M"/>
    <x v="0"/>
  </r>
  <r>
    <s v="C0118"/>
    <s v="Individual"/>
    <s v="Dangelo"/>
    <s v="Shea"/>
    <n v="53"/>
    <s v="46-55"/>
    <n v="1954"/>
    <n v="2"/>
    <n v="27"/>
    <s v="M"/>
    <x v="1"/>
  </r>
  <r>
    <s v="C0119"/>
    <s v="Individual"/>
    <s v="Miguel"/>
    <s v="Walter"/>
    <n v="53"/>
    <s v="46-55"/>
    <n v="1954"/>
    <n v="1"/>
    <n v="7"/>
    <s v="M"/>
    <x v="0"/>
  </r>
  <r>
    <s v="C0120"/>
    <s v="Individual"/>
    <s v="Jack"/>
    <s v="Hanson"/>
    <n v="66"/>
    <s v="65+"/>
    <n v="1941"/>
    <n v="12"/>
    <n v="1"/>
    <s v="M"/>
    <x v="0"/>
  </r>
  <r>
    <s v="C0120"/>
    <s v="Individual"/>
    <s v="Jack"/>
    <s v="Hanson"/>
    <n v="66"/>
    <s v="65+"/>
    <n v="1941"/>
    <n v="12"/>
    <n v="1"/>
    <s v="M"/>
    <x v="0"/>
  </r>
  <r>
    <s v="C0121"/>
    <s v="Firm"/>
    <s v="Esther"/>
    <s v="Co"/>
    <s v="N/A"/>
    <s v="N/A"/>
    <s v="N/A"/>
    <m/>
    <m/>
    <s v="N/A"/>
    <x v="0"/>
  </r>
  <r>
    <s v="C0122"/>
    <s v="Individual"/>
    <s v="Brock"/>
    <s v="Fischer"/>
    <n v="36"/>
    <s v="36-45"/>
    <n v="1971"/>
    <n v="5"/>
    <n v="28.999999999999996"/>
    <s v="M"/>
    <x v="0"/>
  </r>
  <r>
    <s v="C0123"/>
    <s v="Individual"/>
    <s v="Lydia"/>
    <s v="Tate"/>
    <n v="39"/>
    <s v="36-45"/>
    <n v="1968"/>
    <n v="8"/>
    <n v="14"/>
    <s v="F"/>
    <x v="0"/>
  </r>
  <r>
    <s v="C0124"/>
    <s v="Individual"/>
    <s v="Sonia"/>
    <s v="Choi"/>
    <n v="59"/>
    <s v="56-65"/>
    <n v="1948"/>
    <n v="11"/>
    <n v="9"/>
    <s v="F"/>
    <x v="0"/>
  </r>
  <r>
    <s v="C0125"/>
    <s v="Individual"/>
    <s v="Kaitlin"/>
    <s v="Owen"/>
    <n v="26"/>
    <s v="26-35"/>
    <n v="1981"/>
    <n v="12"/>
    <n v="26"/>
    <s v="F"/>
    <x v="0"/>
  </r>
  <r>
    <s v="C0125"/>
    <s v="Individual"/>
    <s v="Kaitlin"/>
    <s v="Owen"/>
    <n v="26"/>
    <s v="26-35"/>
    <n v="1981"/>
    <n v="12"/>
    <n v="26"/>
    <s v="F"/>
    <x v="0"/>
  </r>
  <r>
    <s v="C0126"/>
    <s v="Individual"/>
    <s v="Crystal"/>
    <s v="Wyatt"/>
    <n v="67"/>
    <s v="65+"/>
    <n v="1939"/>
    <n v="6"/>
    <n v="30"/>
    <s v="F"/>
    <x v="0"/>
  </r>
  <r>
    <s v="C0127"/>
    <s v="Individual"/>
    <s v="Maia"/>
    <s v="Chandler"/>
    <n v="32"/>
    <s v="26-35"/>
    <n v="1975"/>
    <n v="8"/>
    <n v="11.999999999999998"/>
    <s v="F"/>
    <x v="0"/>
  </r>
  <r>
    <s v="C0128"/>
    <s v="Individual"/>
    <s v="Kyla"/>
    <s v="Walker"/>
    <n v="31"/>
    <s v="26-35"/>
    <n v="1976"/>
    <n v="2"/>
    <n v="26"/>
    <s v="F"/>
    <x v="0"/>
  </r>
  <r>
    <s v="C0129"/>
    <s v="Individual"/>
    <s v="Jesus"/>
    <s v="Obrien"/>
    <n v="69"/>
    <s v="65+"/>
    <n v="1938"/>
    <n v="6"/>
    <n v="9"/>
    <s v="M"/>
    <x v="0"/>
  </r>
  <r>
    <s v="C0129"/>
    <s v="Individual"/>
    <s v="Jesus"/>
    <s v="Obrien"/>
    <n v="69"/>
    <s v="65+"/>
    <n v="1938"/>
    <n v="6"/>
    <n v="9"/>
    <s v="M"/>
    <x v="0"/>
  </r>
  <r>
    <s v="C0130"/>
    <s v="Individual"/>
    <s v="Ezra"/>
    <s v="Lozano"/>
    <n v="47"/>
    <s v="46-55"/>
    <n v="1958"/>
    <n v="2"/>
    <n v="24"/>
    <s v="M"/>
    <x v="0"/>
  </r>
  <r>
    <s v="C0131"/>
    <s v="Individual"/>
    <s v="Kamila"/>
    <s v="Collier"/>
    <n v="45"/>
    <s v="36-45"/>
    <n v="1962"/>
    <n v="1"/>
    <n v="21"/>
    <s v="F"/>
    <x v="0"/>
  </r>
  <r>
    <s v="C0132"/>
    <s v="Individual"/>
    <s v="Kale"/>
    <s v="Gay"/>
    <n v="48"/>
    <s v="46-55"/>
    <n v="1959"/>
    <n v="4"/>
    <n v="7"/>
    <s v="M"/>
    <x v="0"/>
  </r>
  <r>
    <s v="C0133"/>
    <s v="Individual"/>
    <s v="Ivan"/>
    <s v="Bright"/>
    <n v="54"/>
    <s v="46-55"/>
    <n v="1953"/>
    <n v="9"/>
    <n v="15"/>
    <s v="M"/>
    <x v="0"/>
  </r>
  <r>
    <s v="C0134"/>
    <s v="Individual"/>
    <s v="Yesenia"/>
    <s v="Marquez"/>
    <n v="65"/>
    <s v="56-65"/>
    <n v="1942"/>
    <n v="7.0000000000000009"/>
    <n v="23"/>
    <s v="F"/>
    <x v="0"/>
  </r>
  <r>
    <s v="C0135"/>
    <s v="Individual"/>
    <s v="Morgan"/>
    <s v="Glass"/>
    <n v="40"/>
    <s v="36-45"/>
    <n v="1967"/>
    <n v="5"/>
    <n v="11.999999999999998"/>
    <s v="M"/>
    <x v="0"/>
  </r>
  <r>
    <s v="C0136"/>
    <s v="Individual"/>
    <s v="Annabel"/>
    <s v="Robles"/>
    <n v="38"/>
    <s v="36-45"/>
    <n v="1969"/>
    <n v="10"/>
    <n v="14"/>
    <s v="F"/>
    <x v="0"/>
  </r>
  <r>
    <s v="C0137"/>
    <s v="Individual"/>
    <s v="Russell"/>
    <s v="Gross"/>
    <n v="48"/>
    <s v="46-55"/>
    <n v="1959"/>
    <n v="11"/>
    <n v="25"/>
    <s v="M"/>
    <x v="0"/>
  </r>
  <r>
    <s v="C0137"/>
    <s v="Individual"/>
    <s v="Russell"/>
    <s v="Gross"/>
    <n v="48"/>
    <s v="46-55"/>
    <n v="1959"/>
    <n v="11"/>
    <n v="25"/>
    <s v="M"/>
    <x v="0"/>
  </r>
  <r>
    <s v="C0138"/>
    <s v="Individual"/>
    <s v="Colin"/>
    <s v="Campos"/>
    <n v="65"/>
    <s v="56-65"/>
    <n v="1942"/>
    <n v="4"/>
    <n v="14"/>
    <s v="M"/>
    <x v="0"/>
  </r>
  <r>
    <s v="C0139"/>
    <s v="Individual"/>
    <s v="Logan"/>
    <s v="Simmons"/>
    <n v="61"/>
    <s v="56-65"/>
    <n v="1946"/>
    <n v="9"/>
    <n v="14"/>
    <s v="M"/>
    <x v="0"/>
  </r>
  <r>
    <s v="C0140"/>
    <s v="Individual"/>
    <s v="Aniya"/>
    <s v="Miller"/>
    <n v="57"/>
    <s v="56-65"/>
    <n v="1950"/>
    <n v="15"/>
    <n v="2"/>
    <s v="F"/>
    <x v="0"/>
  </r>
  <r>
    <s v="C0141"/>
    <s v="Individual"/>
    <s v="Melany"/>
    <s v="Glover"/>
    <n v="47"/>
    <s v="46-55"/>
    <n v="1960"/>
    <n v="10"/>
    <n v="1"/>
    <s v="F"/>
    <x v="0"/>
  </r>
  <r>
    <s v="C0142"/>
    <s v="Individual"/>
    <s v="Kassidy"/>
    <s v="Vega"/>
    <n v="35"/>
    <s v="26-35"/>
    <n v="1972"/>
    <n v="5"/>
    <n v="7"/>
    <s v="F"/>
    <x v="0"/>
  </r>
  <r>
    <s v="C0144"/>
    <s v="Individual"/>
    <s v="Joseph"/>
    <s v="Reeves"/>
    <n v="45"/>
    <s v="36-45"/>
    <n v="1962"/>
    <n v="9"/>
    <n v="23"/>
    <s v="M"/>
    <x v="0"/>
  </r>
  <r>
    <s v="C0144"/>
    <s v="Individual"/>
    <s v="Joseph"/>
    <s v="Reeves"/>
    <n v="45"/>
    <s v="36-45"/>
    <n v="1962"/>
    <n v="9"/>
    <n v="23"/>
    <s v="M"/>
    <x v="0"/>
  </r>
  <r>
    <s v="C0145"/>
    <s v="Individual"/>
    <s v="Augustus"/>
    <s v="Hinton"/>
    <n v="55"/>
    <s v="46-55"/>
    <n v="1953"/>
    <n v="2"/>
    <n v="3"/>
    <s v="M"/>
    <x v="0"/>
  </r>
  <r>
    <s v="C0145"/>
    <s v="Individual"/>
    <s v="Augustus"/>
    <s v="Hinton"/>
    <n v="55"/>
    <s v="46-55"/>
    <n v="1953"/>
    <n v="2"/>
    <n v="3"/>
    <s v="M"/>
    <x v="0"/>
  </r>
  <r>
    <s v="C0146"/>
    <s v="Individual"/>
    <s v="Nyla"/>
    <s v="Blake"/>
    <n v="49"/>
    <s v="46-55"/>
    <n v="1959"/>
    <n v="6"/>
    <n v="5"/>
    <s v="F"/>
    <x v="0"/>
  </r>
  <r>
    <s v="C0147"/>
    <s v="Individual"/>
    <s v="Parker"/>
    <s v="Poole"/>
    <n v="56"/>
    <s v="56-65"/>
    <n v="1951"/>
    <n v="11"/>
    <n v="10"/>
    <s v="M"/>
    <x v="0"/>
  </r>
  <r>
    <s v="C0148"/>
    <s v="Individual"/>
    <s v="Myah"/>
    <s v="Roman"/>
    <n v="73"/>
    <s v="65+"/>
    <n v="1933"/>
    <n v="5"/>
    <n v="5"/>
    <s v="F"/>
    <x v="0"/>
  </r>
  <r>
    <s v="C0149"/>
    <s v="Individual"/>
    <s v="Kayden"/>
    <s v="Olsen"/>
    <n v="38"/>
    <s v="36-45"/>
    <n v="1969"/>
    <n v="10"/>
    <n v="17"/>
    <s v="F"/>
    <x v="0"/>
  </r>
  <r>
    <s v="C0150"/>
    <s v="Individual"/>
    <s v="Emmett"/>
    <s v="Estes"/>
    <n v="37"/>
    <s v="36-45"/>
    <n v="1969"/>
    <n v="6"/>
    <n v="5"/>
    <s v="M"/>
    <x v="0"/>
  </r>
  <r>
    <s v="C0151"/>
    <s v="Individual"/>
    <s v="Iris"/>
    <s v="Larsen"/>
    <n v="41"/>
    <s v="36-45"/>
    <n v="1966"/>
    <n v="9"/>
    <n v="14"/>
    <s v="M"/>
    <x v="0"/>
  </r>
  <r>
    <s v="C0153"/>
    <s v="Individual"/>
    <s v="Camille"/>
    <s v="Sharp"/>
    <n v="40"/>
    <s v="36-45"/>
    <n v="1967"/>
    <n v="10"/>
    <n v="17"/>
    <s v="F"/>
    <x v="0"/>
  </r>
  <r>
    <s v="C0154"/>
    <s v="Individual"/>
    <s v="Sidney"/>
    <s v="Cline"/>
    <n v="64"/>
    <s v="56-65"/>
    <n v="1943"/>
    <n v="7"/>
    <n v="24"/>
    <s v="F"/>
    <x v="0"/>
  </r>
  <r>
    <s v="C0155"/>
    <s v="Individual"/>
    <s v="Laurel"/>
    <s v="Benitez"/>
    <n v="48"/>
    <s v="46-55"/>
    <n v="1959"/>
    <n v="8"/>
    <n v="5.9999999999999991"/>
    <s v="M"/>
    <x v="0"/>
  </r>
  <r>
    <s v="C0156"/>
    <s v="Individual"/>
    <s v="Isis"/>
    <s v="Rios"/>
    <n v="37"/>
    <s v="36-45"/>
    <n v="1970"/>
    <n v="4"/>
    <n v="1"/>
    <s v="M"/>
    <x v="0"/>
  </r>
  <r>
    <s v="C0157"/>
    <s v="Individual"/>
    <s v="Erika"/>
    <s v="Steward"/>
    <n v="52"/>
    <s v="46-55"/>
    <n v="1955"/>
    <n v="8"/>
    <n v="7"/>
    <s v="F"/>
    <x v="0"/>
  </r>
  <r>
    <s v="C0158"/>
    <s v="Individual"/>
    <s v="Erika"/>
    <s v="Gallagher"/>
    <n v="65"/>
    <s v="56-65"/>
    <n v="1942"/>
    <n v="7.0000000000000009"/>
    <n v="19"/>
    <s v="F"/>
    <x v="0"/>
  </r>
  <r>
    <s v="C0159"/>
    <s v="Individual"/>
    <s v="Kamden"/>
    <s v="Stewart"/>
    <n v="29"/>
    <s v="26-35"/>
    <n v="1978"/>
    <n v="9"/>
    <n v="14"/>
    <s v="M"/>
    <x v="0"/>
  </r>
  <r>
    <s v="C0160"/>
    <s v="Individual"/>
    <s v="Darien"/>
    <s v="Dorsey"/>
    <n v="22"/>
    <s v="18-25"/>
    <n v="1985"/>
    <n v="12"/>
    <n v="27"/>
    <s v="M"/>
    <x v="0"/>
  </r>
  <r>
    <s v="C0162"/>
    <s v="Individual"/>
    <s v="Araceli"/>
    <s v="Nelson"/>
    <n v="41"/>
    <s v="36-45"/>
    <n v="1966"/>
    <n v="9"/>
    <n v="14"/>
    <s v="M"/>
    <x v="7"/>
  </r>
  <r>
    <s v="C0163"/>
    <s v="Individual"/>
    <s v="Aniyah"/>
    <s v="Ali"/>
    <n v="48"/>
    <s v="46-55"/>
    <n v="1959"/>
    <n v="11"/>
    <n v="2.9999999999999996"/>
    <s v="F"/>
    <x v="0"/>
  </r>
  <r>
    <s v="C0164"/>
    <s v="Individual"/>
    <s v="Belinda"/>
    <s v="Hogan"/>
    <n v="34"/>
    <s v="26-35"/>
    <n v="1973"/>
    <n v="8"/>
    <n v="18"/>
    <s v="F"/>
    <x v="0"/>
  </r>
  <r>
    <s v="C0165"/>
    <s v="Individual"/>
    <s v="Anahi"/>
    <s v="Curry"/>
    <n v="51"/>
    <s v="46-55"/>
    <n v="1957"/>
    <n v="9"/>
    <n v="9"/>
    <s v="M"/>
    <x v="0"/>
  </r>
  <r>
    <s v="C0166"/>
    <s v="Individual"/>
    <s v="Terry"/>
    <s v="Forbes"/>
    <n v="26"/>
    <s v="26-35"/>
    <n v="1982"/>
    <n v="5"/>
    <n v="27"/>
    <s v="M"/>
    <x v="0"/>
  </r>
  <r>
    <s v="C0168"/>
    <s v="Individual"/>
    <s v="Brisa"/>
    <s v="Mckee"/>
    <n v="44"/>
    <s v="36-45"/>
    <n v="1964"/>
    <n v="9"/>
    <n v="24"/>
    <s v="F"/>
    <x v="0"/>
  </r>
  <r>
    <s v="C0169"/>
    <s v="Individual"/>
    <s v="Mason"/>
    <s v="Gilbert"/>
    <n v="37"/>
    <s v="36-45"/>
    <n v="1970"/>
    <n v="7"/>
    <n v="31"/>
    <s v="M"/>
    <x v="0"/>
  </r>
  <r>
    <s v="C0170"/>
    <s v="Individual"/>
    <s v="Emmy"/>
    <s v="Singh"/>
    <n v="27"/>
    <s v="26-35"/>
    <n v="1979"/>
    <n v="12"/>
    <n v="3"/>
    <s v="F"/>
    <x v="0"/>
  </r>
  <r>
    <s v="C0171"/>
    <s v="Individual"/>
    <s v="Skylar"/>
    <s v="Buchanan"/>
    <n v="29"/>
    <s v="26-35"/>
    <n v="1977"/>
    <n v="12"/>
    <n v="25"/>
    <s v="M"/>
    <x v="0"/>
  </r>
  <r>
    <s v="C0172"/>
    <s v="Individual"/>
    <s v="Henry"/>
    <s v="Kennedy"/>
    <n v="73"/>
    <s v="65+"/>
    <n v="1933"/>
    <n v="6"/>
    <n v="8"/>
    <s v="M"/>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5"/>
    <s v="Individual"/>
    <s v="Madeline"/>
    <s v="Michael"/>
    <n v="54"/>
    <s v="46-55"/>
    <n v="1953"/>
    <n v="7"/>
    <n v="30"/>
    <s v="F"/>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aDinámica14"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untry">
  <location ref="B11:C20" firstHeaderRow="1" firstDataRow="1" firstDataCol="1"/>
  <pivotFields count="11">
    <pivotField dataField="1" showAll="0"/>
    <pivotField showAll="0"/>
    <pivotField showAll="0"/>
    <pivotField showAll="0"/>
    <pivotField showAll="0"/>
    <pivotField showAll="0"/>
    <pivotField showAll="0"/>
    <pivotField showAll="0"/>
    <pivotField showAll="0"/>
    <pivotField showAll="0"/>
    <pivotField axis="axisRow" showAll="0">
      <items count="9">
        <item x="1"/>
        <item x="4"/>
        <item x="3"/>
        <item x="7"/>
        <item x="5"/>
        <item x="2"/>
        <item x="6"/>
        <item x="0"/>
        <item t="default"/>
      </items>
    </pivotField>
  </pivotFields>
  <rowFields count="1">
    <field x="10"/>
  </rowFields>
  <rowItems count="9">
    <i>
      <x/>
    </i>
    <i>
      <x v="1"/>
    </i>
    <i>
      <x v="2"/>
    </i>
    <i>
      <x v="3"/>
    </i>
    <i>
      <x v="4"/>
    </i>
    <i>
      <x v="5"/>
    </i>
    <i>
      <x v="6"/>
    </i>
    <i>
      <x v="7"/>
    </i>
    <i t="grand">
      <x/>
    </i>
  </rowItems>
  <colItems count="1">
    <i/>
  </colItems>
  <dataFields count="1">
    <dataField name="Cuenta de Custom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L23" sqref="L23"/>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20" width="3" style="14" bestFit="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53" t="s">
        <v>528</v>
      </c>
      <c r="C4" s="53"/>
      <c r="D4" s="53"/>
      <c r="E4" s="53"/>
      <c r="F4" s="53"/>
      <c r="G4" s="53"/>
      <c r="H4" s="53"/>
      <c r="I4" s="53"/>
      <c r="J4" s="53"/>
      <c r="L4" s="53" t="s">
        <v>529</v>
      </c>
      <c r="M4" s="53"/>
      <c r="N4" s="53"/>
      <c r="O4" s="53"/>
      <c r="P4" s="53"/>
      <c r="Q4" s="53"/>
      <c r="R4" s="53"/>
      <c r="S4" s="53"/>
      <c r="T4" s="53"/>
      <c r="U4" s="53"/>
      <c r="V4" s="53"/>
      <c r="W4" s="53"/>
      <c r="X4" s="53"/>
      <c r="Y4" s="53"/>
      <c r="Z4" s="53"/>
      <c r="AA4" s="53"/>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9"/>
  <sheetViews>
    <sheetView zoomScale="150" zoomScaleNormal="150" workbookViewId="0">
      <selection activeCell="C13" sqref="C13"/>
    </sheetView>
  </sheetViews>
  <sheetFormatPr baseColWidth="10" defaultColWidth="8.85546875" defaultRowHeight="12" x14ac:dyDescent="0.2"/>
  <cols>
    <col min="1" max="1" width="2" style="32" customWidth="1"/>
    <col min="2" max="2" width="11" style="32" customWidth="1"/>
    <col min="3" max="3" width="16.7109375" style="32" bestFit="1" customWidth="1"/>
    <col min="4" max="4" width="20.8554687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x14ac:dyDescent="0.2">
      <c r="B6" s="26"/>
      <c r="C6" s="29"/>
      <c r="D6" s="30"/>
    </row>
    <row r="7" spans="2:4" ht="12.75" thickBot="1" x14ac:dyDescent="0.25">
      <c r="B7" s="41"/>
      <c r="C7" s="63"/>
      <c r="D7" s="63"/>
    </row>
    <row r="8" spans="2:4" x14ac:dyDescent="0.2">
      <c r="B8" s="70" t="s">
        <v>551</v>
      </c>
      <c r="C8" s="68" t="s">
        <v>552</v>
      </c>
      <c r="D8" s="69" t="s">
        <v>562</v>
      </c>
    </row>
    <row r="9" spans="2:4" x14ac:dyDescent="0.2">
      <c r="B9" s="71" t="s">
        <v>37</v>
      </c>
      <c r="C9" s="64" t="s">
        <v>552</v>
      </c>
      <c r="D9" s="65" t="s">
        <v>554</v>
      </c>
    </row>
    <row r="10" spans="2:4" ht="12.75" thickBot="1" x14ac:dyDescent="0.25">
      <c r="B10" s="72" t="s">
        <v>26</v>
      </c>
      <c r="C10" s="66" t="s">
        <v>553</v>
      </c>
      <c r="D10" s="67" t="s">
        <v>555</v>
      </c>
    </row>
    <row r="19" spans="2:2" x14ac:dyDescent="0.2">
      <c r="B19" s="26"/>
    </row>
  </sheetData>
  <dataValidations count="1">
    <dataValidation allowBlank="1" showErrorMessage="1" sqref="B1:B2" xr:uid="{00000000-0002-0000-0100-000000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316"/>
  <sheetViews>
    <sheetView zoomScale="67" workbookViewId="0">
      <selection activeCell="I42" sqref="I42:K47"/>
    </sheetView>
  </sheetViews>
  <sheetFormatPr baseColWidth="10" defaultColWidth="8.85546875" defaultRowHeight="12" x14ac:dyDescent="0.2"/>
  <cols>
    <col min="1" max="1" width="2" style="32" customWidth="1"/>
    <col min="2" max="2" width="7.28515625" style="32" customWidth="1"/>
    <col min="3" max="3" width="24.5703125" style="32" customWidth="1"/>
    <col min="4" max="4" width="14.85546875" style="32" customWidth="1"/>
    <col min="5" max="6" width="8.85546875" style="32"/>
    <col min="7" max="7" width="24.5703125" style="32" bestFit="1" customWidth="1"/>
    <col min="8" max="16384" width="8.85546875" style="32"/>
  </cols>
  <sheetData>
    <row r="1" spans="2:4" ht="15.75" x14ac:dyDescent="0.2">
      <c r="B1" s="24" t="s">
        <v>527</v>
      </c>
    </row>
    <row r="2" spans="2:4" x14ac:dyDescent="0.2">
      <c r="B2" s="25" t="s">
        <v>535</v>
      </c>
    </row>
    <row r="4" spans="2:4" x14ac:dyDescent="0.2">
      <c r="B4" s="33" t="s">
        <v>546</v>
      </c>
    </row>
    <row r="5" spans="2:4" x14ac:dyDescent="0.2">
      <c r="B5" s="33" t="s">
        <v>542</v>
      </c>
      <c r="C5" s="39"/>
      <c r="D5" s="39"/>
    </row>
    <row r="6" spans="2:4" x14ac:dyDescent="0.2">
      <c r="B6" s="44" t="s">
        <v>547</v>
      </c>
      <c r="C6" s="29"/>
      <c r="D6" s="30"/>
    </row>
    <row r="7" spans="2:4" x14ac:dyDescent="0.2">
      <c r="B7" s="33" t="s">
        <v>543</v>
      </c>
      <c r="C7" s="29"/>
      <c r="D7" s="30"/>
    </row>
    <row r="8" spans="2:4" x14ac:dyDescent="0.2">
      <c r="B8" s="26"/>
      <c r="C8" s="28"/>
      <c r="D8" s="27"/>
    </row>
    <row r="56" spans="3:5" ht="15" x14ac:dyDescent="0.25">
      <c r="C56"/>
      <c r="D56"/>
      <c r="E56"/>
    </row>
    <row r="57" spans="3:5" ht="15" x14ac:dyDescent="0.25">
      <c r="C57"/>
      <c r="D57"/>
      <c r="E57"/>
    </row>
    <row r="58" spans="3:5" ht="15" x14ac:dyDescent="0.25">
      <c r="C58"/>
      <c r="D58"/>
      <c r="E58"/>
    </row>
    <row r="59" spans="3:5" ht="15" x14ac:dyDescent="0.25">
      <c r="C59"/>
      <c r="D59"/>
      <c r="E59"/>
    </row>
    <row r="60" spans="3:5" ht="15" x14ac:dyDescent="0.25">
      <c r="C60"/>
      <c r="D60"/>
      <c r="E60"/>
    </row>
    <row r="61" spans="3:5" ht="15" x14ac:dyDescent="0.25">
      <c r="C61"/>
      <c r="D61"/>
      <c r="E61"/>
    </row>
    <row r="62" spans="3:5" ht="15" x14ac:dyDescent="0.25">
      <c r="C62"/>
      <c r="D62"/>
      <c r="E62"/>
    </row>
    <row r="63" spans="3:5" ht="15" x14ac:dyDescent="0.25">
      <c r="C63"/>
      <c r="D63"/>
      <c r="E63"/>
    </row>
    <row r="64" spans="3:5" ht="15" x14ac:dyDescent="0.25">
      <c r="C64"/>
      <c r="D64"/>
      <c r="E64"/>
    </row>
    <row r="65" spans="3:5" ht="15" x14ac:dyDescent="0.25">
      <c r="C65"/>
      <c r="D65"/>
      <c r="E65"/>
    </row>
    <row r="66" spans="3:5" ht="15" x14ac:dyDescent="0.25">
      <c r="C66"/>
      <c r="D66"/>
      <c r="E66"/>
    </row>
    <row r="67" spans="3:5" ht="15" x14ac:dyDescent="0.25">
      <c r="C67"/>
      <c r="D67"/>
    </row>
    <row r="68" spans="3:5" ht="15" x14ac:dyDescent="0.25">
      <c r="C68"/>
      <c r="D68"/>
    </row>
    <row r="69" spans="3:5" ht="15" x14ac:dyDescent="0.25">
      <c r="C69"/>
      <c r="D69"/>
    </row>
    <row r="70" spans="3:5" ht="15" x14ac:dyDescent="0.25">
      <c r="C70"/>
      <c r="D70"/>
    </row>
    <row r="71" spans="3:5" ht="15" x14ac:dyDescent="0.25">
      <c r="C71"/>
      <c r="D71"/>
    </row>
    <row r="72" spans="3:5" ht="15" x14ac:dyDescent="0.25">
      <c r="C72"/>
      <c r="D72"/>
    </row>
    <row r="73" spans="3:5" ht="15" x14ac:dyDescent="0.25">
      <c r="C73"/>
      <c r="D73"/>
    </row>
    <row r="74" spans="3:5" ht="15" x14ac:dyDescent="0.25">
      <c r="C74"/>
      <c r="D74"/>
    </row>
    <row r="75" spans="3:5" ht="15" x14ac:dyDescent="0.25">
      <c r="C75"/>
      <c r="D75"/>
    </row>
    <row r="76" spans="3:5" ht="15" x14ac:dyDescent="0.25">
      <c r="C76"/>
      <c r="D76"/>
    </row>
    <row r="77" spans="3:5" ht="15" x14ac:dyDescent="0.25">
      <c r="C77"/>
      <c r="D77"/>
    </row>
    <row r="78" spans="3:5" ht="15" x14ac:dyDescent="0.25">
      <c r="C78"/>
      <c r="D78"/>
    </row>
    <row r="79" spans="3:5" ht="15" x14ac:dyDescent="0.25">
      <c r="C79"/>
      <c r="D79"/>
    </row>
    <row r="80" spans="3:5" ht="15" x14ac:dyDescent="0.25">
      <c r="C80"/>
      <c r="D80"/>
    </row>
    <row r="81" spans="3:4" ht="15" x14ac:dyDescent="0.25">
      <c r="C81"/>
      <c r="D81"/>
    </row>
    <row r="82" spans="3:4" ht="15" x14ac:dyDescent="0.25">
      <c r="C82"/>
      <c r="D82"/>
    </row>
    <row r="83" spans="3:4" ht="15" x14ac:dyDescent="0.25">
      <c r="C83"/>
      <c r="D83"/>
    </row>
    <row r="84" spans="3:4" ht="15" x14ac:dyDescent="0.25">
      <c r="C84"/>
      <c r="D84"/>
    </row>
    <row r="85" spans="3:4" ht="15" x14ac:dyDescent="0.25">
      <c r="D85"/>
    </row>
    <row r="86" spans="3:4" ht="15" x14ac:dyDescent="0.25">
      <c r="C86"/>
      <c r="D86"/>
    </row>
    <row r="87" spans="3:4" ht="15" x14ac:dyDescent="0.25">
      <c r="C87"/>
      <c r="D87"/>
    </row>
    <row r="88" spans="3:4" ht="15" x14ac:dyDescent="0.25">
      <c r="C88" s="46"/>
      <c r="D88"/>
    </row>
    <row r="89" spans="3:4" ht="15" x14ac:dyDescent="0.25">
      <c r="C89"/>
      <c r="D89"/>
    </row>
    <row r="90" spans="3:4" ht="15" x14ac:dyDescent="0.25">
      <c r="C90"/>
      <c r="D90"/>
    </row>
    <row r="91" spans="3:4" ht="15" x14ac:dyDescent="0.25">
      <c r="C91"/>
      <c r="D91"/>
    </row>
    <row r="92" spans="3:4" ht="15" x14ac:dyDescent="0.25">
      <c r="C92"/>
      <c r="D92"/>
    </row>
    <row r="93" spans="3:4" ht="15" x14ac:dyDescent="0.25">
      <c r="C93"/>
      <c r="D93"/>
    </row>
    <row r="94" spans="3:4" ht="15" x14ac:dyDescent="0.25">
      <c r="C94"/>
      <c r="D94"/>
    </row>
    <row r="95" spans="3:4" ht="15" x14ac:dyDescent="0.25">
      <c r="C95"/>
      <c r="D95"/>
    </row>
    <row r="96" spans="3:4" ht="15" x14ac:dyDescent="0.25">
      <c r="C96"/>
      <c r="D96"/>
    </row>
    <row r="97" spans="3:4" ht="15" x14ac:dyDescent="0.25">
      <c r="C97"/>
      <c r="D97"/>
    </row>
    <row r="98" spans="3:4" ht="15" x14ac:dyDescent="0.25">
      <c r="C98"/>
      <c r="D98"/>
    </row>
    <row r="99" spans="3:4" ht="15" x14ac:dyDescent="0.25">
      <c r="C99"/>
      <c r="D99"/>
    </row>
    <row r="100" spans="3:4" ht="15" x14ac:dyDescent="0.25">
      <c r="C100"/>
      <c r="D100"/>
    </row>
    <row r="101" spans="3:4" ht="15" x14ac:dyDescent="0.25">
      <c r="C101"/>
      <c r="D101"/>
    </row>
    <row r="102" spans="3:4" ht="15" x14ac:dyDescent="0.25">
      <c r="C102"/>
      <c r="D102"/>
    </row>
    <row r="103" spans="3:4" ht="15" x14ac:dyDescent="0.25">
      <c r="C103"/>
      <c r="D103"/>
    </row>
    <row r="104" spans="3:4" ht="15" x14ac:dyDescent="0.25">
      <c r="C104"/>
      <c r="D104"/>
    </row>
    <row r="105" spans="3:4" ht="15" x14ac:dyDescent="0.25">
      <c r="C105"/>
      <c r="D105"/>
    </row>
    <row r="106" spans="3:4" ht="15" x14ac:dyDescent="0.25">
      <c r="C106"/>
      <c r="D106"/>
    </row>
    <row r="107" spans="3:4" ht="15" x14ac:dyDescent="0.25">
      <c r="C107"/>
      <c r="D107"/>
    </row>
    <row r="108" spans="3:4" ht="15" x14ac:dyDescent="0.25">
      <c r="C108"/>
      <c r="D108"/>
    </row>
    <row r="109" spans="3:4" ht="15" x14ac:dyDescent="0.25">
      <c r="C109"/>
      <c r="D109"/>
    </row>
    <row r="110" spans="3:4" ht="15" x14ac:dyDescent="0.25">
      <c r="C110"/>
      <c r="D110"/>
    </row>
    <row r="111" spans="3:4" ht="15" x14ac:dyDescent="0.25">
      <c r="C111"/>
      <c r="D111"/>
    </row>
    <row r="112" spans="3:4" ht="15" x14ac:dyDescent="0.25">
      <c r="C112"/>
      <c r="D112"/>
    </row>
    <row r="113" spans="3:4" ht="15" x14ac:dyDescent="0.25">
      <c r="C113"/>
      <c r="D113"/>
    </row>
    <row r="114" spans="3:4" ht="15" x14ac:dyDescent="0.25">
      <c r="C114"/>
      <c r="D114"/>
    </row>
    <row r="115" spans="3:4" ht="15" x14ac:dyDescent="0.25">
      <c r="C115"/>
      <c r="D115"/>
    </row>
    <row r="116" spans="3:4" ht="15" x14ac:dyDescent="0.25">
      <c r="C116"/>
      <c r="D116"/>
    </row>
    <row r="117" spans="3:4" ht="15" x14ac:dyDescent="0.25">
      <c r="C117"/>
      <c r="D117"/>
    </row>
    <row r="118" spans="3:4" ht="15" x14ac:dyDescent="0.25">
      <c r="C118"/>
      <c r="D118"/>
    </row>
    <row r="119" spans="3:4" ht="15" x14ac:dyDescent="0.25">
      <c r="C119"/>
      <c r="D119"/>
    </row>
    <row r="120" spans="3:4" ht="15" x14ac:dyDescent="0.25">
      <c r="C120"/>
      <c r="D120"/>
    </row>
    <row r="121" spans="3:4" ht="15" x14ac:dyDescent="0.25">
      <c r="C121"/>
      <c r="D121"/>
    </row>
    <row r="122" spans="3:4" ht="15" x14ac:dyDescent="0.25">
      <c r="C122"/>
      <c r="D122"/>
    </row>
    <row r="123" spans="3:4" ht="15" x14ac:dyDescent="0.25">
      <c r="C123"/>
      <c r="D123"/>
    </row>
    <row r="124" spans="3:4" ht="15" x14ac:dyDescent="0.25">
      <c r="C124"/>
      <c r="D124"/>
    </row>
    <row r="125" spans="3:4" ht="15" x14ac:dyDescent="0.25">
      <c r="C125"/>
      <c r="D125"/>
    </row>
    <row r="126" spans="3:4" ht="15" x14ac:dyDescent="0.25">
      <c r="C126"/>
      <c r="D126"/>
    </row>
    <row r="127" spans="3:4" ht="15" x14ac:dyDescent="0.25">
      <c r="C127"/>
      <c r="D127"/>
    </row>
    <row r="128" spans="3:4" ht="15" x14ac:dyDescent="0.25">
      <c r="C128"/>
      <c r="D128"/>
    </row>
    <row r="129" spans="3:4" ht="15" x14ac:dyDescent="0.25">
      <c r="C129"/>
      <c r="D129"/>
    </row>
    <row r="130" spans="3:4" ht="15" x14ac:dyDescent="0.25">
      <c r="C130"/>
      <c r="D130"/>
    </row>
    <row r="131" spans="3:4" ht="15" x14ac:dyDescent="0.25">
      <c r="C131"/>
      <c r="D131"/>
    </row>
    <row r="132" spans="3:4" ht="15" x14ac:dyDescent="0.25">
      <c r="C132"/>
      <c r="D132"/>
    </row>
    <row r="133" spans="3:4" ht="15" x14ac:dyDescent="0.25">
      <c r="C133"/>
      <c r="D133"/>
    </row>
    <row r="134" spans="3:4" ht="15" x14ac:dyDescent="0.25">
      <c r="C134"/>
      <c r="D134"/>
    </row>
    <row r="135" spans="3:4" ht="15" x14ac:dyDescent="0.25">
      <c r="C135"/>
      <c r="D135"/>
    </row>
    <row r="136" spans="3:4" ht="15" x14ac:dyDescent="0.25">
      <c r="C136"/>
      <c r="D136"/>
    </row>
    <row r="137" spans="3:4" ht="15" x14ac:dyDescent="0.25">
      <c r="C137"/>
      <c r="D137"/>
    </row>
    <row r="138" spans="3:4" ht="15" x14ac:dyDescent="0.25">
      <c r="C138"/>
      <c r="D138"/>
    </row>
    <row r="139" spans="3:4" ht="15" x14ac:dyDescent="0.25">
      <c r="C139"/>
      <c r="D139"/>
    </row>
    <row r="140" spans="3:4" ht="15" x14ac:dyDescent="0.25">
      <c r="C140"/>
      <c r="D140"/>
    </row>
    <row r="141" spans="3:4" ht="15" x14ac:dyDescent="0.25">
      <c r="C141"/>
      <c r="D141"/>
    </row>
    <row r="142" spans="3:4" ht="15" x14ac:dyDescent="0.25">
      <c r="C142"/>
      <c r="D142"/>
    </row>
    <row r="143" spans="3:4" ht="15" x14ac:dyDescent="0.25">
      <c r="C143"/>
      <c r="D143"/>
    </row>
    <row r="144" spans="3:4" ht="15" x14ac:dyDescent="0.25">
      <c r="C144"/>
      <c r="D144"/>
    </row>
    <row r="145" spans="3:4" ht="15" x14ac:dyDescent="0.25">
      <c r="C145"/>
      <c r="D145"/>
    </row>
    <row r="146" spans="3:4" ht="15" x14ac:dyDescent="0.25">
      <c r="C146"/>
      <c r="D146"/>
    </row>
    <row r="147" spans="3:4" ht="15" x14ac:dyDescent="0.25">
      <c r="C147"/>
      <c r="D147"/>
    </row>
    <row r="148" spans="3:4" ht="15" x14ac:dyDescent="0.25">
      <c r="C148"/>
      <c r="D148"/>
    </row>
    <row r="149" spans="3:4" ht="15" x14ac:dyDescent="0.25">
      <c r="C149"/>
      <c r="D149"/>
    </row>
    <row r="150" spans="3:4" ht="15" x14ac:dyDescent="0.25">
      <c r="C150"/>
      <c r="D150"/>
    </row>
    <row r="151" spans="3:4" ht="15" x14ac:dyDescent="0.25">
      <c r="C151"/>
      <c r="D151"/>
    </row>
    <row r="152" spans="3:4" ht="15" x14ac:dyDescent="0.25">
      <c r="C152"/>
      <c r="D152"/>
    </row>
    <row r="153" spans="3:4" ht="15" x14ac:dyDescent="0.25">
      <c r="C153"/>
      <c r="D153"/>
    </row>
    <row r="154" spans="3:4" ht="15" x14ac:dyDescent="0.25">
      <c r="C154"/>
      <c r="D154"/>
    </row>
    <row r="155" spans="3:4" ht="15" x14ac:dyDescent="0.25">
      <c r="C155"/>
      <c r="D155"/>
    </row>
    <row r="156" spans="3:4" ht="15" x14ac:dyDescent="0.25">
      <c r="C156"/>
      <c r="D156"/>
    </row>
    <row r="157" spans="3:4" ht="15" x14ac:dyDescent="0.25">
      <c r="C157"/>
      <c r="D157"/>
    </row>
    <row r="158" spans="3:4" ht="15" x14ac:dyDescent="0.25">
      <c r="C158"/>
      <c r="D158"/>
    </row>
    <row r="159" spans="3:4" ht="15" x14ac:dyDescent="0.25">
      <c r="C159"/>
      <c r="D159"/>
    </row>
    <row r="160" spans="3:4" ht="15" x14ac:dyDescent="0.25">
      <c r="C160"/>
      <c r="D160"/>
    </row>
    <row r="161" spans="3:4" ht="15" x14ac:dyDescent="0.25">
      <c r="C161"/>
      <c r="D161"/>
    </row>
    <row r="162" spans="3:4" ht="15" x14ac:dyDescent="0.25">
      <c r="C162"/>
      <c r="D162"/>
    </row>
    <row r="163" spans="3:4" ht="15" x14ac:dyDescent="0.25">
      <c r="C163"/>
      <c r="D163"/>
    </row>
    <row r="164" spans="3:4" ht="15" x14ac:dyDescent="0.25">
      <c r="C164"/>
      <c r="D164"/>
    </row>
    <row r="165" spans="3:4" ht="15" x14ac:dyDescent="0.25">
      <c r="C165"/>
      <c r="D165"/>
    </row>
    <row r="166" spans="3:4" ht="15" x14ac:dyDescent="0.25">
      <c r="C166"/>
      <c r="D166"/>
    </row>
    <row r="167" spans="3:4" ht="15" x14ac:dyDescent="0.25">
      <c r="C167"/>
      <c r="D167"/>
    </row>
    <row r="168" spans="3:4" ht="15" x14ac:dyDescent="0.25">
      <c r="C168"/>
      <c r="D168"/>
    </row>
    <row r="169" spans="3:4" ht="15" x14ac:dyDescent="0.25">
      <c r="C169"/>
      <c r="D169"/>
    </row>
    <row r="170" spans="3:4" ht="15" x14ac:dyDescent="0.25">
      <c r="C170"/>
      <c r="D170"/>
    </row>
    <row r="171" spans="3:4" ht="15" x14ac:dyDescent="0.25">
      <c r="C171"/>
      <c r="D171"/>
    </row>
    <row r="172" spans="3:4" ht="15" x14ac:dyDescent="0.25">
      <c r="C172"/>
      <c r="D172"/>
    </row>
    <row r="173" spans="3:4" ht="15" x14ac:dyDescent="0.25">
      <c r="C173"/>
      <c r="D173"/>
    </row>
    <row r="174" spans="3:4" ht="15" x14ac:dyDescent="0.25">
      <c r="C174"/>
      <c r="D174"/>
    </row>
    <row r="175" spans="3:4" ht="15" x14ac:dyDescent="0.25">
      <c r="C175"/>
      <c r="D175"/>
    </row>
    <row r="176" spans="3:4" ht="15" x14ac:dyDescent="0.25">
      <c r="C176"/>
      <c r="D176"/>
    </row>
    <row r="177" spans="3:4" ht="15" x14ac:dyDescent="0.25">
      <c r="C177"/>
      <c r="D177"/>
    </row>
    <row r="178" spans="3:4" ht="15" x14ac:dyDescent="0.25">
      <c r="C178"/>
      <c r="D178"/>
    </row>
    <row r="179" spans="3:4" ht="15" x14ac:dyDescent="0.25">
      <c r="C179"/>
      <c r="D179"/>
    </row>
    <row r="180" spans="3:4" ht="15" x14ac:dyDescent="0.25">
      <c r="C180"/>
      <c r="D180"/>
    </row>
    <row r="181" spans="3:4" ht="15" x14ac:dyDescent="0.25">
      <c r="C181"/>
      <c r="D181"/>
    </row>
    <row r="182" spans="3:4" ht="15" x14ac:dyDescent="0.25">
      <c r="C182"/>
      <c r="D182"/>
    </row>
    <row r="183" spans="3:4" ht="15" x14ac:dyDescent="0.25">
      <c r="C183"/>
      <c r="D183"/>
    </row>
    <row r="184" spans="3:4" ht="15" x14ac:dyDescent="0.25">
      <c r="C184"/>
      <c r="D184"/>
    </row>
    <row r="185" spans="3:4" ht="15" x14ac:dyDescent="0.25">
      <c r="C185"/>
      <c r="D185"/>
    </row>
    <row r="186" spans="3:4" ht="15" x14ac:dyDescent="0.25">
      <c r="C186"/>
      <c r="D186"/>
    </row>
    <row r="187" spans="3:4" ht="15" x14ac:dyDescent="0.25">
      <c r="C187"/>
      <c r="D187"/>
    </row>
    <row r="188" spans="3:4" ht="15" x14ac:dyDescent="0.25">
      <c r="C188"/>
      <c r="D188"/>
    </row>
    <row r="189" spans="3:4" ht="15" x14ac:dyDescent="0.25">
      <c r="C189"/>
      <c r="D189"/>
    </row>
    <row r="190" spans="3:4" ht="15" x14ac:dyDescent="0.25">
      <c r="C190"/>
      <c r="D190"/>
    </row>
    <row r="191" spans="3:4" ht="15" x14ac:dyDescent="0.25">
      <c r="C191"/>
      <c r="D191"/>
    </row>
    <row r="192" spans="3:4" ht="15" x14ac:dyDescent="0.25">
      <c r="C192"/>
      <c r="D192"/>
    </row>
    <row r="193" spans="3:4" ht="15" x14ac:dyDescent="0.25">
      <c r="C193"/>
      <c r="D193"/>
    </row>
    <row r="194" spans="3:4" ht="15" x14ac:dyDescent="0.25">
      <c r="C194"/>
      <c r="D194"/>
    </row>
    <row r="195" spans="3:4" ht="15" x14ac:dyDescent="0.25">
      <c r="C195"/>
      <c r="D195"/>
    </row>
    <row r="196" spans="3:4" ht="15" x14ac:dyDescent="0.25">
      <c r="C196"/>
      <c r="D196"/>
    </row>
    <row r="197" spans="3:4" ht="15" x14ac:dyDescent="0.25">
      <c r="C197"/>
      <c r="D197"/>
    </row>
    <row r="198" spans="3:4" ht="15" x14ac:dyDescent="0.25">
      <c r="C198"/>
      <c r="D198"/>
    </row>
    <row r="199" spans="3:4" ht="15" x14ac:dyDescent="0.25">
      <c r="C199"/>
      <c r="D199"/>
    </row>
    <row r="200" spans="3:4" ht="15" x14ac:dyDescent="0.25">
      <c r="C200"/>
      <c r="D200"/>
    </row>
    <row r="201" spans="3:4" ht="15" x14ac:dyDescent="0.25">
      <c r="C201"/>
      <c r="D201"/>
    </row>
    <row r="202" spans="3:4" ht="15" x14ac:dyDescent="0.25">
      <c r="C202"/>
      <c r="D202"/>
    </row>
    <row r="203" spans="3:4" ht="15" x14ac:dyDescent="0.25">
      <c r="C203"/>
      <c r="D203"/>
    </row>
    <row r="204" spans="3:4" ht="15" x14ac:dyDescent="0.25">
      <c r="C204"/>
      <c r="D204"/>
    </row>
    <row r="205" spans="3:4" ht="15" x14ac:dyDescent="0.25">
      <c r="C205"/>
      <c r="D205"/>
    </row>
    <row r="206" spans="3:4" ht="15" x14ac:dyDescent="0.25">
      <c r="C206"/>
      <c r="D206"/>
    </row>
    <row r="207" spans="3:4" ht="15" x14ac:dyDescent="0.25">
      <c r="C207"/>
      <c r="D207"/>
    </row>
    <row r="208" spans="3:4" ht="15" x14ac:dyDescent="0.25">
      <c r="C208"/>
      <c r="D208"/>
    </row>
    <row r="209" spans="3:4" ht="15" x14ac:dyDescent="0.25">
      <c r="C209"/>
      <c r="D209"/>
    </row>
    <row r="210" spans="3:4" ht="15" x14ac:dyDescent="0.25">
      <c r="C210"/>
      <c r="D210"/>
    </row>
    <row r="211" spans="3:4" ht="15" x14ac:dyDescent="0.25">
      <c r="C211"/>
      <c r="D211"/>
    </row>
    <row r="212" spans="3:4" ht="15" x14ac:dyDescent="0.25">
      <c r="C212"/>
      <c r="D212"/>
    </row>
    <row r="213" spans="3:4" ht="15" x14ac:dyDescent="0.25">
      <c r="C213"/>
      <c r="D213"/>
    </row>
    <row r="214" spans="3:4" ht="15" x14ac:dyDescent="0.25">
      <c r="C214"/>
      <c r="D214"/>
    </row>
    <row r="215" spans="3:4" ht="15" x14ac:dyDescent="0.25">
      <c r="C215"/>
      <c r="D215"/>
    </row>
    <row r="216" spans="3:4" ht="15" x14ac:dyDescent="0.25">
      <c r="C216"/>
      <c r="D216"/>
    </row>
    <row r="217" spans="3:4" ht="15" x14ac:dyDescent="0.25">
      <c r="C217"/>
      <c r="D217"/>
    </row>
    <row r="218" spans="3:4" ht="15" x14ac:dyDescent="0.25">
      <c r="C218"/>
      <c r="D218"/>
    </row>
    <row r="219" spans="3:4" ht="15" x14ac:dyDescent="0.25">
      <c r="C219"/>
      <c r="D219"/>
    </row>
    <row r="220" spans="3:4" ht="15" x14ac:dyDescent="0.25">
      <c r="C220"/>
      <c r="D220"/>
    </row>
    <row r="221" spans="3:4" ht="15" x14ac:dyDescent="0.25">
      <c r="C221"/>
      <c r="D221"/>
    </row>
    <row r="222" spans="3:4" ht="15" x14ac:dyDescent="0.25">
      <c r="C222"/>
      <c r="D222"/>
    </row>
    <row r="223" spans="3:4" ht="15" x14ac:dyDescent="0.25">
      <c r="C223"/>
      <c r="D223"/>
    </row>
    <row r="224" spans="3:4" ht="15" x14ac:dyDescent="0.25">
      <c r="C224"/>
      <c r="D224"/>
    </row>
    <row r="225" spans="3:4" ht="15" x14ac:dyDescent="0.25">
      <c r="C225"/>
      <c r="D225"/>
    </row>
    <row r="226" spans="3:4" ht="15" x14ac:dyDescent="0.25">
      <c r="C226"/>
      <c r="D226"/>
    </row>
    <row r="227" spans="3:4" ht="15" x14ac:dyDescent="0.25">
      <c r="C227"/>
      <c r="D227"/>
    </row>
    <row r="228" spans="3:4" ht="15" x14ac:dyDescent="0.25">
      <c r="C228"/>
      <c r="D228"/>
    </row>
    <row r="229" spans="3:4" ht="15" x14ac:dyDescent="0.25">
      <c r="C229"/>
      <c r="D229"/>
    </row>
    <row r="230" spans="3:4" ht="15" x14ac:dyDescent="0.25">
      <c r="C230"/>
      <c r="D230"/>
    </row>
    <row r="231" spans="3:4" ht="15" x14ac:dyDescent="0.25">
      <c r="C231"/>
      <c r="D231"/>
    </row>
    <row r="232" spans="3:4" ht="15" x14ac:dyDescent="0.25">
      <c r="C232"/>
      <c r="D232"/>
    </row>
    <row r="233" spans="3:4" ht="15" x14ac:dyDescent="0.25">
      <c r="C233"/>
      <c r="D233"/>
    </row>
    <row r="234" spans="3:4" ht="15" x14ac:dyDescent="0.25">
      <c r="C234"/>
      <c r="D234"/>
    </row>
    <row r="235" spans="3:4" ht="15" x14ac:dyDescent="0.25">
      <c r="C235"/>
      <c r="D235"/>
    </row>
    <row r="236" spans="3:4" ht="15" x14ac:dyDescent="0.25">
      <c r="C236"/>
      <c r="D236"/>
    </row>
    <row r="237" spans="3:4" ht="15" x14ac:dyDescent="0.25">
      <c r="C237"/>
      <c r="D237"/>
    </row>
    <row r="238" spans="3:4" ht="15" x14ac:dyDescent="0.25">
      <c r="C238"/>
      <c r="D238"/>
    </row>
    <row r="239" spans="3:4" ht="15" x14ac:dyDescent="0.25">
      <c r="C239"/>
      <c r="D239"/>
    </row>
    <row r="240" spans="3:4" ht="15" x14ac:dyDescent="0.25">
      <c r="C240"/>
      <c r="D240"/>
    </row>
    <row r="241" spans="3:4" ht="15" x14ac:dyDescent="0.25">
      <c r="C241"/>
      <c r="D241"/>
    </row>
    <row r="242" spans="3:4" ht="15" x14ac:dyDescent="0.25">
      <c r="C242"/>
      <c r="D242"/>
    </row>
    <row r="243" spans="3:4" ht="15" x14ac:dyDescent="0.25">
      <c r="C243"/>
      <c r="D243"/>
    </row>
    <row r="244" spans="3:4" ht="15" x14ac:dyDescent="0.25">
      <c r="C244"/>
      <c r="D244"/>
    </row>
    <row r="245" spans="3:4" ht="15" x14ac:dyDescent="0.25">
      <c r="C245"/>
      <c r="D245"/>
    </row>
    <row r="246" spans="3:4" ht="15" x14ac:dyDescent="0.25">
      <c r="C246"/>
      <c r="D246"/>
    </row>
    <row r="247" spans="3:4" ht="15" x14ac:dyDescent="0.25">
      <c r="C247"/>
      <c r="D247"/>
    </row>
    <row r="248" spans="3:4" ht="15" x14ac:dyDescent="0.25">
      <c r="C248"/>
      <c r="D248"/>
    </row>
    <row r="249" spans="3:4" ht="15" x14ac:dyDescent="0.25">
      <c r="C249"/>
      <c r="D249"/>
    </row>
    <row r="250" spans="3:4" ht="15" x14ac:dyDescent="0.25">
      <c r="C250"/>
      <c r="D250"/>
    </row>
    <row r="251" spans="3:4" ht="15" x14ac:dyDescent="0.25">
      <c r="C251"/>
      <c r="D251"/>
    </row>
    <row r="252" spans="3:4" ht="15" x14ac:dyDescent="0.25">
      <c r="C252"/>
      <c r="D252"/>
    </row>
    <row r="253" spans="3:4" ht="15" x14ac:dyDescent="0.25">
      <c r="C253"/>
      <c r="D253"/>
    </row>
    <row r="254" spans="3:4" ht="15" x14ac:dyDescent="0.25">
      <c r="C254"/>
      <c r="D254"/>
    </row>
    <row r="255" spans="3:4" ht="15" x14ac:dyDescent="0.25">
      <c r="C255"/>
      <c r="D255"/>
    </row>
    <row r="256" spans="3:4" ht="15" x14ac:dyDescent="0.25">
      <c r="C256"/>
      <c r="D256"/>
    </row>
    <row r="257" spans="3:4" ht="15" x14ac:dyDescent="0.25">
      <c r="C257"/>
      <c r="D257"/>
    </row>
    <row r="258" spans="3:4" ht="15" x14ac:dyDescent="0.25">
      <c r="C258"/>
      <c r="D258"/>
    </row>
    <row r="259" spans="3:4" ht="15" x14ac:dyDescent="0.25">
      <c r="C259"/>
      <c r="D259"/>
    </row>
    <row r="260" spans="3:4" ht="15" x14ac:dyDescent="0.25">
      <c r="C260"/>
      <c r="D260"/>
    </row>
    <row r="261" spans="3:4" ht="15" x14ac:dyDescent="0.25">
      <c r="C261"/>
      <c r="D261"/>
    </row>
    <row r="262" spans="3:4" ht="15" x14ac:dyDescent="0.25">
      <c r="C262"/>
      <c r="D262"/>
    </row>
    <row r="263" spans="3:4" ht="15" x14ac:dyDescent="0.25">
      <c r="C263"/>
      <c r="D263"/>
    </row>
    <row r="264" spans="3:4" ht="15" x14ac:dyDescent="0.25">
      <c r="C264"/>
      <c r="D264"/>
    </row>
    <row r="265" spans="3:4" ht="15" x14ac:dyDescent="0.25">
      <c r="C265"/>
      <c r="D265"/>
    </row>
    <row r="266" spans="3:4" ht="15" x14ac:dyDescent="0.25">
      <c r="C266"/>
      <c r="D266"/>
    </row>
    <row r="267" spans="3:4" ht="15" x14ac:dyDescent="0.25">
      <c r="C267"/>
      <c r="D267"/>
    </row>
    <row r="268" spans="3:4" ht="15" x14ac:dyDescent="0.25">
      <c r="C268"/>
      <c r="D268"/>
    </row>
    <row r="269" spans="3:4" ht="15" x14ac:dyDescent="0.25">
      <c r="C269"/>
      <c r="D269"/>
    </row>
    <row r="270" spans="3:4" ht="15" x14ac:dyDescent="0.25">
      <c r="C270"/>
      <c r="D270"/>
    </row>
    <row r="271" spans="3:4" ht="15" x14ac:dyDescent="0.25">
      <c r="C271"/>
      <c r="D271"/>
    </row>
    <row r="272" spans="3:4" ht="15" x14ac:dyDescent="0.25">
      <c r="C272"/>
      <c r="D272"/>
    </row>
    <row r="273" spans="3:4" ht="15" x14ac:dyDescent="0.25">
      <c r="C273"/>
      <c r="D273"/>
    </row>
    <row r="274" spans="3:4" ht="15" x14ac:dyDescent="0.25">
      <c r="C274"/>
      <c r="D274"/>
    </row>
    <row r="275" spans="3:4" ht="15" x14ac:dyDescent="0.25">
      <c r="C275"/>
      <c r="D275"/>
    </row>
    <row r="276" spans="3:4" ht="15" x14ac:dyDescent="0.25">
      <c r="C276"/>
      <c r="D276"/>
    </row>
    <row r="277" spans="3:4" ht="15" x14ac:dyDescent="0.25">
      <c r="C277"/>
      <c r="D277"/>
    </row>
    <row r="278" spans="3:4" ht="15" x14ac:dyDescent="0.25">
      <c r="C278"/>
      <c r="D278"/>
    </row>
    <row r="279" spans="3:4" ht="15" x14ac:dyDescent="0.25">
      <c r="C279"/>
      <c r="D279"/>
    </row>
    <row r="280" spans="3:4" ht="15" x14ac:dyDescent="0.25">
      <c r="C280"/>
      <c r="D280"/>
    </row>
    <row r="281" spans="3:4" ht="15" x14ac:dyDescent="0.25">
      <c r="C281"/>
      <c r="D281"/>
    </row>
    <row r="282" spans="3:4" ht="15" x14ac:dyDescent="0.25">
      <c r="C282"/>
      <c r="D282"/>
    </row>
    <row r="283" spans="3:4" ht="15" x14ac:dyDescent="0.25">
      <c r="C283"/>
      <c r="D283"/>
    </row>
    <row r="284" spans="3:4" ht="15" x14ac:dyDescent="0.25">
      <c r="C284"/>
      <c r="D284"/>
    </row>
    <row r="285" spans="3:4" ht="15" x14ac:dyDescent="0.25">
      <c r="C285"/>
      <c r="D285"/>
    </row>
    <row r="286" spans="3:4" ht="15" x14ac:dyDescent="0.25">
      <c r="C286"/>
      <c r="D286"/>
    </row>
    <row r="287" spans="3:4" ht="15" x14ac:dyDescent="0.25">
      <c r="C287"/>
      <c r="D287"/>
    </row>
    <row r="288" spans="3:4" ht="15" x14ac:dyDescent="0.25">
      <c r="C288"/>
      <c r="D288"/>
    </row>
    <row r="289" spans="3:4" ht="15" x14ac:dyDescent="0.25">
      <c r="C289"/>
      <c r="D289"/>
    </row>
    <row r="290" spans="3:4" ht="15" x14ac:dyDescent="0.25">
      <c r="C290"/>
      <c r="D290"/>
    </row>
    <row r="291" spans="3:4" ht="15" x14ac:dyDescent="0.25">
      <c r="C291"/>
      <c r="D291"/>
    </row>
    <row r="292" spans="3:4" ht="15" x14ac:dyDescent="0.25">
      <c r="C292"/>
      <c r="D292"/>
    </row>
    <row r="293" spans="3:4" ht="15" x14ac:dyDescent="0.25">
      <c r="C293"/>
      <c r="D293"/>
    </row>
    <row r="294" spans="3:4" ht="15" x14ac:dyDescent="0.25">
      <c r="C294"/>
      <c r="D294"/>
    </row>
    <row r="295" spans="3:4" ht="15" x14ac:dyDescent="0.25">
      <c r="C295"/>
      <c r="D295"/>
    </row>
    <row r="296" spans="3:4" ht="15" x14ac:dyDescent="0.25">
      <c r="C296"/>
      <c r="D296"/>
    </row>
    <row r="297" spans="3:4" ht="15" x14ac:dyDescent="0.25">
      <c r="C297"/>
      <c r="D297"/>
    </row>
    <row r="298" spans="3:4" ht="15" x14ac:dyDescent="0.25">
      <c r="C298"/>
      <c r="D298"/>
    </row>
    <row r="299" spans="3:4" ht="15" x14ac:dyDescent="0.25">
      <c r="C299"/>
      <c r="D299"/>
    </row>
    <row r="300" spans="3:4" ht="15" x14ac:dyDescent="0.25">
      <c r="C300"/>
      <c r="D300"/>
    </row>
    <row r="301" spans="3:4" ht="15" x14ac:dyDescent="0.25">
      <c r="C301"/>
      <c r="D301"/>
    </row>
    <row r="302" spans="3:4" ht="15" x14ac:dyDescent="0.25">
      <c r="C302"/>
      <c r="D302"/>
    </row>
    <row r="303" spans="3:4" ht="15" x14ac:dyDescent="0.25">
      <c r="C303"/>
      <c r="D303"/>
    </row>
    <row r="304" spans="3:4" ht="15" x14ac:dyDescent="0.25">
      <c r="C304"/>
      <c r="D304"/>
    </row>
    <row r="305" spans="3:4" ht="15" x14ac:dyDescent="0.25">
      <c r="C305"/>
      <c r="D305"/>
    </row>
    <row r="306" spans="3:4" ht="15" x14ac:dyDescent="0.25">
      <c r="C306"/>
      <c r="D306"/>
    </row>
    <row r="307" spans="3:4" ht="15" x14ac:dyDescent="0.25">
      <c r="C307"/>
      <c r="D307"/>
    </row>
    <row r="308" spans="3:4" ht="15" x14ac:dyDescent="0.25">
      <c r="C308"/>
      <c r="D308"/>
    </row>
    <row r="309" spans="3:4" ht="15" x14ac:dyDescent="0.25">
      <c r="C309"/>
      <c r="D309"/>
    </row>
    <row r="310" spans="3:4" ht="15" x14ac:dyDescent="0.25">
      <c r="C310"/>
      <c r="D310"/>
    </row>
    <row r="311" spans="3:4" ht="15" x14ac:dyDescent="0.25">
      <c r="C311"/>
      <c r="D311"/>
    </row>
    <row r="312" spans="3:4" ht="15" x14ac:dyDescent="0.25">
      <c r="C312"/>
      <c r="D312"/>
    </row>
    <row r="313" spans="3:4" ht="15" x14ac:dyDescent="0.25">
      <c r="C313"/>
      <c r="D313"/>
    </row>
    <row r="314" spans="3:4" ht="15" x14ac:dyDescent="0.25">
      <c r="C314"/>
      <c r="D314"/>
    </row>
    <row r="315" spans="3:4" ht="15" x14ac:dyDescent="0.25">
      <c r="C315"/>
      <c r="D315"/>
    </row>
    <row r="316" spans="3:4" ht="15" x14ac:dyDescent="0.25">
      <c r="C316"/>
      <c r="D316"/>
    </row>
  </sheetData>
  <dataValidations count="1">
    <dataValidation allowBlank="1" showErrorMessage="1" sqref="B1:B2" xr:uid="{00000000-0002-0000-0200-00000000000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6"/>
  <sheetViews>
    <sheetView topLeftCell="B4" workbookViewId="0">
      <selection activeCell="C36" sqref="C36"/>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548</v>
      </c>
    </row>
    <row r="5" spans="2:4" x14ac:dyDescent="0.2">
      <c r="B5" s="33"/>
      <c r="C5" s="39"/>
      <c r="D5" s="39"/>
    </row>
    <row r="36" spans="3:3" x14ac:dyDescent="0.2">
      <c r="C36" s="47"/>
    </row>
  </sheetData>
  <dataValidations count="1">
    <dataValidation allowBlank="1" showErrorMessage="1" sqref="B1:B2" xr:uid="{00000000-0002-0000-0300-000000000000}"/>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69"/>
  <sheetViews>
    <sheetView topLeftCell="A4" zoomScale="78" zoomScaleNormal="100" workbookViewId="0">
      <selection activeCell="E30" sqref="E30"/>
    </sheetView>
  </sheetViews>
  <sheetFormatPr baseColWidth="10" defaultColWidth="8.85546875" defaultRowHeight="12" x14ac:dyDescent="0.2"/>
  <cols>
    <col min="1" max="1" width="2" style="32" customWidth="1"/>
    <col min="2" max="2" width="13.85546875" style="32" customWidth="1"/>
    <col min="3" max="3" width="24" style="32" customWidth="1"/>
    <col min="4" max="4" width="20.7109375" style="32" bestFit="1" customWidth="1"/>
    <col min="5" max="5" width="23.28515625" style="32" bestFit="1" customWidth="1"/>
    <col min="6" max="16384" width="8.85546875" style="32"/>
  </cols>
  <sheetData>
    <row r="1" spans="2:9" ht="15.75" x14ac:dyDescent="0.2">
      <c r="B1" s="24" t="s">
        <v>527</v>
      </c>
    </row>
    <row r="2" spans="2:9" x14ac:dyDescent="0.2">
      <c r="B2" s="25" t="s">
        <v>537</v>
      </c>
    </row>
    <row r="4" spans="2:9" x14ac:dyDescent="0.2">
      <c r="B4" s="33" t="s">
        <v>545</v>
      </c>
    </row>
    <row r="5" spans="2:9" x14ac:dyDescent="0.2">
      <c r="B5" s="33" t="s">
        <v>538</v>
      </c>
      <c r="C5" s="39"/>
      <c r="D5" s="39"/>
    </row>
    <row r="6" spans="2:9" x14ac:dyDescent="0.2">
      <c r="B6" s="33"/>
      <c r="C6" s="39"/>
      <c r="D6" s="39"/>
    </row>
    <row r="7" spans="2:9" ht="15" x14ac:dyDescent="0.25">
      <c r="I7" s="31"/>
    </row>
    <row r="8" spans="2:9" ht="15" x14ac:dyDescent="0.25">
      <c r="I8" s="31"/>
    </row>
    <row r="9" spans="2:9" ht="15" x14ac:dyDescent="0.25">
      <c r="I9" s="31"/>
    </row>
    <row r="10" spans="2:9" ht="15" x14ac:dyDescent="0.25">
      <c r="I10" s="31"/>
    </row>
    <row r="11" spans="2:9" ht="15" x14ac:dyDescent="0.25">
      <c r="B11" s="51" t="s">
        <v>25</v>
      </c>
      <c r="C11" s="46" t="s">
        <v>559</v>
      </c>
      <c r="I11" s="31"/>
    </row>
    <row r="12" spans="2:9" ht="15" x14ac:dyDescent="0.25">
      <c r="B12" s="49" t="s">
        <v>7</v>
      </c>
      <c r="C12" s="50">
        <v>2</v>
      </c>
      <c r="I12" s="31"/>
    </row>
    <row r="13" spans="2:9" ht="15" x14ac:dyDescent="0.25">
      <c r="B13" s="49" t="s">
        <v>490</v>
      </c>
      <c r="C13" s="50">
        <v>7</v>
      </c>
      <c r="I13" s="31"/>
    </row>
    <row r="14" spans="2:9" ht="15" x14ac:dyDescent="0.25">
      <c r="B14" s="49" t="s">
        <v>8</v>
      </c>
      <c r="C14" s="50">
        <v>1</v>
      </c>
      <c r="I14" s="31"/>
    </row>
    <row r="15" spans="2:9" ht="15" x14ac:dyDescent="0.25">
      <c r="B15" s="49" t="s">
        <v>10</v>
      </c>
      <c r="C15" s="50">
        <v>1</v>
      </c>
      <c r="I15" s="31"/>
    </row>
    <row r="16" spans="2:9" ht="15" x14ac:dyDescent="0.25">
      <c r="B16" s="49" t="s">
        <v>11</v>
      </c>
      <c r="C16" s="50">
        <v>1</v>
      </c>
      <c r="I16" s="31"/>
    </row>
    <row r="17" spans="2:9" ht="15" x14ac:dyDescent="0.25">
      <c r="B17" s="49" t="s">
        <v>6</v>
      </c>
      <c r="C17" s="50">
        <v>4</v>
      </c>
      <c r="I17" s="31"/>
    </row>
    <row r="18" spans="2:9" ht="15" x14ac:dyDescent="0.25">
      <c r="B18" s="49" t="s">
        <v>9</v>
      </c>
      <c r="C18" s="50">
        <v>2</v>
      </c>
      <c r="I18" s="31"/>
    </row>
    <row r="19" spans="2:9" ht="15" x14ac:dyDescent="0.25">
      <c r="B19" s="49" t="s">
        <v>5</v>
      </c>
      <c r="C19" s="50">
        <v>177</v>
      </c>
      <c r="I19" s="31"/>
    </row>
    <row r="20" spans="2:9" ht="15" x14ac:dyDescent="0.25">
      <c r="B20" s="49" t="s">
        <v>556</v>
      </c>
      <c r="C20" s="50">
        <v>195</v>
      </c>
      <c r="I20" s="31"/>
    </row>
    <row r="21" spans="2:9" ht="15" x14ac:dyDescent="0.25">
      <c r="I21" s="31"/>
    </row>
    <row r="22" spans="2:9" ht="15" x14ac:dyDescent="0.25">
      <c r="I22" s="31"/>
    </row>
    <row r="23" spans="2:9" ht="15" x14ac:dyDescent="0.25">
      <c r="I23" s="31"/>
    </row>
    <row r="24" spans="2:9" ht="15" x14ac:dyDescent="0.25">
      <c r="B24" s="25"/>
      <c r="I24" s="31"/>
    </row>
    <row r="25" spans="2:9" ht="15.75" thickBot="1" x14ac:dyDescent="0.3">
      <c r="B25" s="25"/>
      <c r="I25" s="31"/>
    </row>
    <row r="26" spans="2:9" ht="15" x14ac:dyDescent="0.25">
      <c r="B26" s="54" t="s">
        <v>25</v>
      </c>
      <c r="C26" s="55" t="s">
        <v>559</v>
      </c>
      <c r="D26" s="55" t="s">
        <v>560</v>
      </c>
      <c r="E26" s="56" t="s">
        <v>561</v>
      </c>
      <c r="I26" s="31"/>
    </row>
    <row r="27" spans="2:9" ht="15" x14ac:dyDescent="0.25">
      <c r="B27" s="57" t="s">
        <v>5</v>
      </c>
      <c r="C27" s="45">
        <v>177</v>
      </c>
      <c r="D27" s="52">
        <f>+C27/GETPIVOTDATA("Customer ID",$B$11)</f>
        <v>0.90769230769230769</v>
      </c>
      <c r="E27" s="58">
        <f>+D27</f>
        <v>0.90769230769230769</v>
      </c>
      <c r="I27" s="31"/>
    </row>
    <row r="28" spans="2:9" ht="15" x14ac:dyDescent="0.25">
      <c r="B28" s="57" t="s">
        <v>490</v>
      </c>
      <c r="C28" s="45">
        <v>7</v>
      </c>
      <c r="D28" s="52">
        <f>+C28/GETPIVOTDATA("Customer ID",$B$11)</f>
        <v>3.5897435897435895E-2</v>
      </c>
      <c r="E28" s="58">
        <f t="shared" ref="E28:E34" si="0">+E27+D28</f>
        <v>0.94358974358974357</v>
      </c>
      <c r="I28" s="31"/>
    </row>
    <row r="29" spans="2:9" ht="15" x14ac:dyDescent="0.25">
      <c r="B29" s="57" t="s">
        <v>6</v>
      </c>
      <c r="C29" s="45">
        <v>4</v>
      </c>
      <c r="D29" s="52">
        <f>+C29/GETPIVOTDATA("Customer ID",$B$11)</f>
        <v>2.0512820512820513E-2</v>
      </c>
      <c r="E29" s="58">
        <f t="shared" si="0"/>
        <v>0.96410256410256412</v>
      </c>
      <c r="I29" s="31"/>
    </row>
    <row r="30" spans="2:9" ht="15" x14ac:dyDescent="0.25">
      <c r="B30" s="57" t="s">
        <v>7</v>
      </c>
      <c r="C30" s="45">
        <v>2</v>
      </c>
      <c r="D30" s="52">
        <f>+C30/GETPIVOTDATA("Customer ID",$B$11)</f>
        <v>1.0256410256410256E-2</v>
      </c>
      <c r="E30" s="58">
        <f t="shared" si="0"/>
        <v>0.97435897435897434</v>
      </c>
      <c r="I30" s="31"/>
    </row>
    <row r="31" spans="2:9" ht="15" x14ac:dyDescent="0.25">
      <c r="B31" s="57" t="s">
        <v>9</v>
      </c>
      <c r="C31" s="45">
        <v>2</v>
      </c>
      <c r="D31" s="52">
        <f>+C31/GETPIVOTDATA("Customer ID",$B$11)</f>
        <v>1.0256410256410256E-2</v>
      </c>
      <c r="E31" s="58">
        <f t="shared" si="0"/>
        <v>0.98461538461538456</v>
      </c>
      <c r="I31" s="31"/>
    </row>
    <row r="32" spans="2:9" ht="15" x14ac:dyDescent="0.25">
      <c r="B32" s="57" t="s">
        <v>8</v>
      </c>
      <c r="C32" s="45">
        <v>1</v>
      </c>
      <c r="D32" s="52">
        <f>+C32/GETPIVOTDATA("Customer ID",$B$11)</f>
        <v>5.1282051282051282E-3</v>
      </c>
      <c r="E32" s="58">
        <f t="shared" si="0"/>
        <v>0.98974358974358967</v>
      </c>
      <c r="I32" s="31"/>
    </row>
    <row r="33" spans="2:9" ht="15" x14ac:dyDescent="0.25">
      <c r="B33" s="57" t="s">
        <v>10</v>
      </c>
      <c r="C33" s="45">
        <v>1</v>
      </c>
      <c r="D33" s="52">
        <f>+C33/GETPIVOTDATA("Customer ID",$B$11)</f>
        <v>5.1282051282051282E-3</v>
      </c>
      <c r="E33" s="58">
        <f t="shared" si="0"/>
        <v>0.99487179487179478</v>
      </c>
      <c r="I33" s="31"/>
    </row>
    <row r="34" spans="2:9" ht="15.75" thickBot="1" x14ac:dyDescent="0.3">
      <c r="B34" s="59" t="s">
        <v>11</v>
      </c>
      <c r="C34" s="60">
        <v>1</v>
      </c>
      <c r="D34" s="61">
        <f>+C34/GETPIVOTDATA("Customer ID",$B$11)</f>
        <v>5.1282051282051282E-3</v>
      </c>
      <c r="E34" s="62">
        <f t="shared" si="0"/>
        <v>0.99999999999999989</v>
      </c>
      <c r="I34" s="31"/>
    </row>
    <row r="35" spans="2:9" ht="15" x14ac:dyDescent="0.25">
      <c r="I35" s="31"/>
    </row>
    <row r="36" spans="2:9" ht="15" x14ac:dyDescent="0.25">
      <c r="I36" s="31"/>
    </row>
    <row r="37" spans="2:9" ht="15" x14ac:dyDescent="0.25">
      <c r="I37" s="31"/>
    </row>
    <row r="38" spans="2:9" ht="15" x14ac:dyDescent="0.25">
      <c r="I38" s="31"/>
    </row>
    <row r="39" spans="2:9" ht="15" x14ac:dyDescent="0.25">
      <c r="I39" s="31"/>
    </row>
    <row r="40" spans="2:9" ht="15" x14ac:dyDescent="0.25">
      <c r="I40" s="31"/>
    </row>
    <row r="41" spans="2:9" ht="15" x14ac:dyDescent="0.25">
      <c r="I41" s="31"/>
    </row>
    <row r="42" spans="2:9" ht="15" x14ac:dyDescent="0.25">
      <c r="I42" s="31"/>
    </row>
    <row r="43" spans="2:9" ht="15" x14ac:dyDescent="0.25">
      <c r="I43" s="31"/>
    </row>
    <row r="44" spans="2:9" ht="15" x14ac:dyDescent="0.25">
      <c r="I44" s="31"/>
    </row>
    <row r="45" spans="2:9" ht="15" x14ac:dyDescent="0.25">
      <c r="I45" s="31"/>
    </row>
    <row r="46" spans="2:9" ht="15" x14ac:dyDescent="0.25">
      <c r="I46" s="31"/>
    </row>
    <row r="47" spans="2:9" ht="15" x14ac:dyDescent="0.25">
      <c r="I47" s="31"/>
    </row>
    <row r="48" spans="2:9" ht="15" x14ac:dyDescent="0.25">
      <c r="I48" s="31"/>
    </row>
    <row r="49" spans="9:9" ht="15" x14ac:dyDescent="0.25">
      <c r="I49" s="31"/>
    </row>
    <row r="50" spans="9:9" ht="15" x14ac:dyDescent="0.25">
      <c r="I50" s="31"/>
    </row>
    <row r="51" spans="9:9" ht="15" x14ac:dyDescent="0.25">
      <c r="I51" s="31"/>
    </row>
    <row r="52" spans="9:9" ht="15" x14ac:dyDescent="0.25">
      <c r="I52" s="31"/>
    </row>
    <row r="53" spans="9:9" ht="15" x14ac:dyDescent="0.25">
      <c r="I53" s="31"/>
    </row>
    <row r="54" spans="9:9" ht="15" x14ac:dyDescent="0.25">
      <c r="I54" s="31"/>
    </row>
    <row r="55" spans="9:9" ht="15" x14ac:dyDescent="0.25">
      <c r="I55" s="31"/>
    </row>
    <row r="56" spans="9:9" ht="15" x14ac:dyDescent="0.25">
      <c r="I56" s="31"/>
    </row>
    <row r="57" spans="9:9" ht="15" x14ac:dyDescent="0.25">
      <c r="I57" s="31"/>
    </row>
    <row r="58" spans="9:9" ht="15" x14ac:dyDescent="0.25">
      <c r="I58" s="31"/>
    </row>
    <row r="59" spans="9:9" ht="15" x14ac:dyDescent="0.25">
      <c r="I59" s="31"/>
    </row>
    <row r="60" spans="9:9" ht="15" x14ac:dyDescent="0.25">
      <c r="I60" s="31"/>
    </row>
    <row r="61" spans="9:9" ht="15" x14ac:dyDescent="0.25">
      <c r="I61" s="31"/>
    </row>
    <row r="62" spans="9:9" ht="15" x14ac:dyDescent="0.25">
      <c r="I62" s="31"/>
    </row>
    <row r="63" spans="9:9" ht="15" x14ac:dyDescent="0.25">
      <c r="I63" s="31"/>
    </row>
    <row r="64" spans="9:9" ht="15" x14ac:dyDescent="0.25">
      <c r="I64" s="31"/>
    </row>
    <row r="65" spans="9:9" ht="15" x14ac:dyDescent="0.25">
      <c r="I65" s="31"/>
    </row>
    <row r="66" spans="9:9" ht="15" x14ac:dyDescent="0.25">
      <c r="I66" s="31"/>
    </row>
    <row r="67" spans="9:9" ht="15" x14ac:dyDescent="0.25">
      <c r="I67" s="31"/>
    </row>
    <row r="68" spans="9:9" ht="15" x14ac:dyDescent="0.25">
      <c r="I68" s="31"/>
    </row>
    <row r="69" spans="9:9" ht="15" x14ac:dyDescent="0.25">
      <c r="I69" s="31"/>
    </row>
    <row r="70" spans="9:9" ht="15" x14ac:dyDescent="0.25">
      <c r="I70" s="31"/>
    </row>
    <row r="71" spans="9:9" ht="15" x14ac:dyDescent="0.25">
      <c r="I71" s="31"/>
    </row>
    <row r="72" spans="9:9" ht="15" x14ac:dyDescent="0.25">
      <c r="I72" s="31"/>
    </row>
    <row r="73" spans="9:9" ht="15" x14ac:dyDescent="0.25">
      <c r="I73" s="31"/>
    </row>
    <row r="74" spans="9:9" ht="15" x14ac:dyDescent="0.25">
      <c r="I74" s="31"/>
    </row>
    <row r="75" spans="9:9" ht="15" x14ac:dyDescent="0.25">
      <c r="I75" s="31"/>
    </row>
    <row r="76" spans="9:9" ht="15" x14ac:dyDescent="0.25">
      <c r="I76" s="31"/>
    </row>
    <row r="77" spans="9:9" ht="15" x14ac:dyDescent="0.25">
      <c r="I77" s="31"/>
    </row>
    <row r="78" spans="9:9" ht="15" x14ac:dyDescent="0.25">
      <c r="I78" s="31"/>
    </row>
    <row r="79" spans="9:9" ht="15" x14ac:dyDescent="0.25">
      <c r="I79" s="31"/>
    </row>
    <row r="80" spans="9:9" ht="15" x14ac:dyDescent="0.25">
      <c r="I80" s="31"/>
    </row>
    <row r="81" spans="9:9" ht="15" x14ac:dyDescent="0.25">
      <c r="I81" s="31"/>
    </row>
    <row r="82" spans="9:9" ht="15" x14ac:dyDescent="0.25">
      <c r="I82" s="31"/>
    </row>
    <row r="83" spans="9:9" ht="15" x14ac:dyDescent="0.25">
      <c r="I83" s="31"/>
    </row>
    <row r="84" spans="9:9" ht="15" x14ac:dyDescent="0.25">
      <c r="I84" s="31"/>
    </row>
    <row r="85" spans="9:9" ht="15" x14ac:dyDescent="0.25">
      <c r="I85" s="31"/>
    </row>
    <row r="86" spans="9:9" ht="15" x14ac:dyDescent="0.25">
      <c r="I86" s="31"/>
    </row>
    <row r="87" spans="9:9" ht="15" x14ac:dyDescent="0.25">
      <c r="I87" s="31"/>
    </row>
    <row r="88" spans="9:9" ht="15" x14ac:dyDescent="0.25">
      <c r="I88" s="31"/>
    </row>
    <row r="89" spans="9:9" ht="15" x14ac:dyDescent="0.25">
      <c r="I89" s="31"/>
    </row>
    <row r="90" spans="9:9" ht="15" x14ac:dyDescent="0.25">
      <c r="I90" s="31"/>
    </row>
    <row r="91" spans="9:9" ht="15" x14ac:dyDescent="0.25">
      <c r="I91" s="31"/>
    </row>
    <row r="92" spans="9:9" ht="15" x14ac:dyDescent="0.25">
      <c r="I92" s="31"/>
    </row>
    <row r="93" spans="9:9" ht="15" x14ac:dyDescent="0.25">
      <c r="I93" s="31"/>
    </row>
    <row r="94" spans="9:9" ht="15" x14ac:dyDescent="0.25">
      <c r="I94" s="31"/>
    </row>
    <row r="95" spans="9:9" ht="15" x14ac:dyDescent="0.25">
      <c r="I95" s="31"/>
    </row>
    <row r="96" spans="9:9" ht="15" x14ac:dyDescent="0.25">
      <c r="I96" s="31"/>
    </row>
    <row r="97" spans="9:9" ht="15" x14ac:dyDescent="0.25">
      <c r="I97" s="31"/>
    </row>
    <row r="98" spans="9:9" ht="15" x14ac:dyDescent="0.25">
      <c r="I98" s="31"/>
    </row>
    <row r="99" spans="9:9" ht="15" x14ac:dyDescent="0.25">
      <c r="I99" s="31"/>
    </row>
    <row r="100" spans="9:9" ht="15" x14ac:dyDescent="0.25">
      <c r="I100" s="31"/>
    </row>
    <row r="101" spans="9:9" ht="15" x14ac:dyDescent="0.25">
      <c r="I101" s="31"/>
    </row>
    <row r="102" spans="9:9" ht="15" x14ac:dyDescent="0.25">
      <c r="I102" s="31"/>
    </row>
    <row r="103" spans="9:9" ht="15" x14ac:dyDescent="0.25">
      <c r="I103" s="31"/>
    </row>
    <row r="104" spans="9:9" ht="15" x14ac:dyDescent="0.25">
      <c r="I104" s="31"/>
    </row>
    <row r="105" spans="9:9" ht="15" x14ac:dyDescent="0.25">
      <c r="I105" s="31"/>
    </row>
    <row r="106" spans="9:9" ht="15" x14ac:dyDescent="0.25">
      <c r="I106" s="31"/>
    </row>
    <row r="107" spans="9:9" ht="15" x14ac:dyDescent="0.25">
      <c r="I107" s="31"/>
    </row>
    <row r="108" spans="9:9" ht="15" x14ac:dyDescent="0.25">
      <c r="I108" s="31"/>
    </row>
    <row r="109" spans="9:9" ht="15" x14ac:dyDescent="0.25">
      <c r="I109" s="31"/>
    </row>
    <row r="110" spans="9:9" ht="15" x14ac:dyDescent="0.25">
      <c r="I110" s="31"/>
    </row>
    <row r="111" spans="9:9" ht="15" x14ac:dyDescent="0.25">
      <c r="I111" s="31"/>
    </row>
    <row r="112" spans="9:9" ht="15" x14ac:dyDescent="0.25">
      <c r="I112" s="31"/>
    </row>
    <row r="113" spans="9:9" ht="15" x14ac:dyDescent="0.25">
      <c r="I113" s="31"/>
    </row>
    <row r="114" spans="9:9" ht="15" x14ac:dyDescent="0.25">
      <c r="I114" s="31"/>
    </row>
    <row r="115" spans="9:9" ht="15" x14ac:dyDescent="0.25">
      <c r="I115" s="31"/>
    </row>
    <row r="116" spans="9:9" ht="15" x14ac:dyDescent="0.25">
      <c r="I116" s="31"/>
    </row>
    <row r="117" spans="9:9" ht="15" x14ac:dyDescent="0.25">
      <c r="I117" s="31"/>
    </row>
    <row r="118" spans="9:9" ht="15" x14ac:dyDescent="0.25">
      <c r="I118" s="31"/>
    </row>
    <row r="119" spans="9:9" ht="15" x14ac:dyDescent="0.25">
      <c r="I119" s="31"/>
    </row>
    <row r="120" spans="9:9" ht="15" x14ac:dyDescent="0.25">
      <c r="I120" s="31"/>
    </row>
    <row r="121" spans="9:9" ht="15" x14ac:dyDescent="0.25">
      <c r="I121" s="31"/>
    </row>
    <row r="122" spans="9:9" ht="15" x14ac:dyDescent="0.25">
      <c r="I122" s="31"/>
    </row>
    <row r="123" spans="9:9" ht="15" x14ac:dyDescent="0.25">
      <c r="I123" s="31"/>
    </row>
    <row r="124" spans="9:9" ht="15" x14ac:dyDescent="0.25">
      <c r="I124" s="31"/>
    </row>
    <row r="125" spans="9:9" ht="15" x14ac:dyDescent="0.25">
      <c r="I125" s="31"/>
    </row>
    <row r="126" spans="9:9" ht="15" x14ac:dyDescent="0.25">
      <c r="I126" s="31"/>
    </row>
    <row r="127" spans="9:9" ht="15" x14ac:dyDescent="0.25">
      <c r="I127" s="31"/>
    </row>
    <row r="128" spans="9:9" ht="15" x14ac:dyDescent="0.25">
      <c r="I128" s="31"/>
    </row>
    <row r="129" spans="9:9" ht="15" x14ac:dyDescent="0.25">
      <c r="I129" s="31"/>
    </row>
    <row r="130" spans="9:9" ht="15" x14ac:dyDescent="0.25">
      <c r="I130" s="31"/>
    </row>
    <row r="131" spans="9:9" ht="15" x14ac:dyDescent="0.25">
      <c r="I131" s="31"/>
    </row>
    <row r="132" spans="9:9" ht="15" x14ac:dyDescent="0.25">
      <c r="I132" s="31"/>
    </row>
    <row r="133" spans="9:9" ht="15" x14ac:dyDescent="0.25">
      <c r="I133" s="31"/>
    </row>
    <row r="134" spans="9:9" ht="15" x14ac:dyDescent="0.25">
      <c r="I134" s="31"/>
    </row>
    <row r="135" spans="9:9" ht="15" x14ac:dyDescent="0.25">
      <c r="I135" s="31"/>
    </row>
    <row r="136" spans="9:9" ht="15" x14ac:dyDescent="0.25">
      <c r="I136" s="31"/>
    </row>
    <row r="137" spans="9:9" ht="15" x14ac:dyDescent="0.25">
      <c r="I137" s="31"/>
    </row>
    <row r="138" spans="9:9" ht="15" x14ac:dyDescent="0.25">
      <c r="I138" s="31"/>
    </row>
    <row r="139" spans="9:9" ht="15" x14ac:dyDescent="0.25">
      <c r="I139" s="31"/>
    </row>
    <row r="140" spans="9:9" ht="15" x14ac:dyDescent="0.25">
      <c r="I140" s="31"/>
    </row>
    <row r="141" spans="9:9" ht="15" x14ac:dyDescent="0.25">
      <c r="I141" s="31"/>
    </row>
    <row r="142" spans="9:9" ht="15" x14ac:dyDescent="0.25">
      <c r="I142" s="31"/>
    </row>
    <row r="143" spans="9:9" ht="15" x14ac:dyDescent="0.25">
      <c r="I143" s="31"/>
    </row>
    <row r="144" spans="9:9" ht="15" x14ac:dyDescent="0.25">
      <c r="I144" s="31"/>
    </row>
    <row r="145" spans="9:9" ht="15" x14ac:dyDescent="0.25">
      <c r="I145" s="31"/>
    </row>
    <row r="146" spans="9:9" ht="15" x14ac:dyDescent="0.25">
      <c r="I146" s="31"/>
    </row>
    <row r="147" spans="9:9" ht="15" x14ac:dyDescent="0.25">
      <c r="I147" s="31"/>
    </row>
    <row r="148" spans="9:9" ht="15" x14ac:dyDescent="0.25">
      <c r="I148" s="31"/>
    </row>
    <row r="149" spans="9:9" ht="15" x14ac:dyDescent="0.25">
      <c r="I149" s="31"/>
    </row>
    <row r="150" spans="9:9" ht="15" x14ac:dyDescent="0.25">
      <c r="I150" s="31"/>
    </row>
    <row r="151" spans="9:9" ht="15" x14ac:dyDescent="0.25">
      <c r="I151" s="31"/>
    </row>
    <row r="152" spans="9:9" ht="15" x14ac:dyDescent="0.25">
      <c r="I152" s="31"/>
    </row>
    <row r="153" spans="9:9" ht="15" x14ac:dyDescent="0.25">
      <c r="I153" s="31"/>
    </row>
    <row r="154" spans="9:9" ht="15" x14ac:dyDescent="0.25">
      <c r="I154" s="31"/>
    </row>
    <row r="155" spans="9:9" ht="15" x14ac:dyDescent="0.25">
      <c r="I155" s="31"/>
    </row>
    <row r="156" spans="9:9" ht="15" x14ac:dyDescent="0.25">
      <c r="I156" s="31"/>
    </row>
    <row r="157" spans="9:9" ht="15" x14ac:dyDescent="0.25">
      <c r="I157" s="31"/>
    </row>
    <row r="158" spans="9:9" ht="15" x14ac:dyDescent="0.25">
      <c r="I158" s="31"/>
    </row>
    <row r="159" spans="9:9" ht="15" x14ac:dyDescent="0.25">
      <c r="I159" s="31"/>
    </row>
    <row r="160" spans="9:9" ht="15" x14ac:dyDescent="0.25">
      <c r="I160" s="31"/>
    </row>
    <row r="161" spans="9:9" ht="15" x14ac:dyDescent="0.25">
      <c r="I161" s="31"/>
    </row>
    <row r="162" spans="9:9" ht="15" x14ac:dyDescent="0.25">
      <c r="I162" s="31"/>
    </row>
    <row r="163" spans="9:9" ht="15" x14ac:dyDescent="0.25">
      <c r="I163" s="31"/>
    </row>
    <row r="164" spans="9:9" ht="15" x14ac:dyDescent="0.25">
      <c r="I164" s="31"/>
    </row>
    <row r="165" spans="9:9" ht="15" x14ac:dyDescent="0.25">
      <c r="I165" s="31"/>
    </row>
    <row r="166" spans="9:9" ht="15" x14ac:dyDescent="0.25">
      <c r="I166" s="31"/>
    </row>
    <row r="167" spans="9:9" ht="15" x14ac:dyDescent="0.25">
      <c r="I167" s="31"/>
    </row>
    <row r="168" spans="9:9" ht="15" x14ac:dyDescent="0.25">
      <c r="I168" s="31"/>
    </row>
    <row r="169" spans="9:9" ht="15" x14ac:dyDescent="0.25">
      <c r="I169" s="31"/>
    </row>
  </sheetData>
  <autoFilter ref="B26:E34" xr:uid="{00000000-0009-0000-0000-000004000000}">
    <sortState ref="B26:F33">
      <sortCondition descending="1" ref="C25:C33"/>
    </sortState>
  </autoFilter>
  <dataValidations count="1">
    <dataValidation allowBlank="1" showErrorMessage="1" sqref="B1:B2 B24:B25" xr:uid="{00000000-0002-0000-0400-000000000000}"/>
  </dataValidation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88"/>
  <sheetViews>
    <sheetView tabSelected="1" workbookViewId="0">
      <selection activeCell="D13" sqref="D13"/>
    </sheetView>
  </sheetViews>
  <sheetFormatPr baseColWidth="10" defaultColWidth="8.85546875" defaultRowHeight="12" x14ac:dyDescent="0.2"/>
  <cols>
    <col min="1" max="1" width="3.42578125" style="32" customWidth="1"/>
    <col min="2" max="2" width="17" style="32" customWidth="1"/>
    <col min="3" max="3" width="11.85546875" style="32" bestFit="1" customWidth="1"/>
    <col min="4" max="4" width="120.42578125" style="32" customWidth="1"/>
    <col min="5" max="16384" width="8.85546875" style="32"/>
  </cols>
  <sheetData>
    <row r="1" spans="1:24" ht="15.75" x14ac:dyDescent="0.2">
      <c r="B1" s="24" t="s">
        <v>527</v>
      </c>
    </row>
    <row r="2" spans="1:24" x14ac:dyDescent="0.2">
      <c r="B2" s="25" t="s">
        <v>539</v>
      </c>
    </row>
    <row r="4" spans="1:24" x14ac:dyDescent="0.2">
      <c r="B4" s="40" t="s">
        <v>549</v>
      </c>
      <c r="C4" s="41"/>
      <c r="D4" s="41"/>
      <c r="E4" s="41"/>
      <c r="F4" s="41"/>
      <c r="G4" s="41"/>
      <c r="H4" s="41"/>
      <c r="I4" s="41"/>
      <c r="J4" s="41"/>
      <c r="K4" s="41"/>
      <c r="L4" s="41"/>
      <c r="M4" s="41"/>
      <c r="N4" s="41"/>
      <c r="O4" s="41"/>
      <c r="P4" s="41"/>
      <c r="Q4" s="41"/>
      <c r="R4" s="41"/>
      <c r="S4" s="41"/>
      <c r="T4" s="41"/>
      <c r="U4" s="41"/>
      <c r="V4" s="41"/>
      <c r="W4" s="41"/>
      <c r="X4" s="41"/>
    </row>
    <row r="5" spans="1:24" x14ac:dyDescent="0.2">
      <c r="B5" s="41" t="s">
        <v>540</v>
      </c>
      <c r="C5" s="41"/>
      <c r="D5" s="41"/>
      <c r="E5" s="41"/>
      <c r="F5" s="41"/>
      <c r="G5" s="41"/>
      <c r="H5" s="41"/>
      <c r="I5" s="41"/>
      <c r="J5" s="41"/>
      <c r="K5" s="41"/>
      <c r="L5" s="41"/>
      <c r="M5" s="41"/>
      <c r="N5" s="41"/>
      <c r="O5" s="41"/>
      <c r="P5" s="41"/>
      <c r="Q5" s="41"/>
      <c r="R5" s="41"/>
      <c r="S5" s="41"/>
      <c r="T5" s="41"/>
      <c r="U5" s="41"/>
      <c r="V5" s="41"/>
      <c r="W5" s="41"/>
      <c r="X5" s="41"/>
    </row>
    <row r="6" spans="1:24" x14ac:dyDescent="0.2">
      <c r="A6" s="41"/>
      <c r="B6" s="41"/>
      <c r="C6" s="41"/>
      <c r="D6" s="41"/>
      <c r="E6" s="41"/>
      <c r="F6" s="41"/>
      <c r="G6" s="41"/>
      <c r="H6" s="41"/>
      <c r="I6" s="41"/>
      <c r="J6" s="41"/>
      <c r="K6" s="41"/>
      <c r="L6" s="41"/>
      <c r="M6" s="41"/>
      <c r="N6" s="41"/>
      <c r="O6" s="41"/>
      <c r="P6" s="41"/>
      <c r="Q6" s="41"/>
      <c r="R6" s="41"/>
      <c r="S6" s="41"/>
    </row>
    <row r="7" spans="1:24" ht="15" x14ac:dyDescent="0.25">
      <c r="C7" s="31"/>
    </row>
    <row r="8" spans="1:24" ht="15" x14ac:dyDescent="0.25">
      <c r="C8" s="31"/>
    </row>
    <row r="9" spans="1:24" ht="15" x14ac:dyDescent="0.25">
      <c r="C9" s="31"/>
    </row>
    <row r="10" spans="1:24" ht="15" x14ac:dyDescent="0.25">
      <c r="C10" s="31"/>
    </row>
    <row r="11" spans="1:24" ht="15" x14ac:dyDescent="0.25">
      <c r="C11" s="31"/>
    </row>
    <row r="12" spans="1:24" ht="15" x14ac:dyDescent="0.25">
      <c r="C12" s="31"/>
    </row>
    <row r="13" spans="1:24" ht="15" x14ac:dyDescent="0.25">
      <c r="C13" s="31"/>
    </row>
    <row r="14" spans="1:24" ht="15" x14ac:dyDescent="0.25">
      <c r="C14" s="31"/>
    </row>
    <row r="15" spans="1:24" ht="15" x14ac:dyDescent="0.25">
      <c r="C15" s="31"/>
    </row>
    <row r="16" spans="1:24" ht="15" x14ac:dyDescent="0.25">
      <c r="C16" s="31"/>
    </row>
    <row r="17" spans="3:8" ht="15" x14ac:dyDescent="0.25">
      <c r="C17" s="31"/>
    </row>
    <row r="18" spans="3:8" ht="15" x14ac:dyDescent="0.25">
      <c r="H18" s="31"/>
    </row>
    <row r="19" spans="3:8" ht="15" x14ac:dyDescent="0.25">
      <c r="H19" s="31"/>
    </row>
    <row r="20" spans="3:8" ht="15" x14ac:dyDescent="0.25">
      <c r="H20" s="31"/>
    </row>
    <row r="21" spans="3:8" ht="15" x14ac:dyDescent="0.25">
      <c r="H21" s="31"/>
    </row>
    <row r="22" spans="3:8" ht="15" x14ac:dyDescent="0.25">
      <c r="H22" s="31"/>
    </row>
    <row r="23" spans="3:8" ht="15" x14ac:dyDescent="0.25">
      <c r="H23" s="31"/>
    </row>
    <row r="24" spans="3:8" ht="15" x14ac:dyDescent="0.25">
      <c r="H24" s="31"/>
    </row>
    <row r="25" spans="3:8" ht="15" x14ac:dyDescent="0.25">
      <c r="H25" s="31"/>
    </row>
    <row r="26" spans="3:8" ht="15" x14ac:dyDescent="0.25">
      <c r="H26" s="31"/>
    </row>
    <row r="27" spans="3:8" ht="15" x14ac:dyDescent="0.25">
      <c r="H27" s="31"/>
    </row>
    <row r="28" spans="3:8" ht="15" x14ac:dyDescent="0.25">
      <c r="H28" s="31"/>
    </row>
    <row r="29" spans="3:8" ht="15" x14ac:dyDescent="0.25">
      <c r="H29" s="31"/>
    </row>
    <row r="30" spans="3:8" ht="15" x14ac:dyDescent="0.25">
      <c r="H30" s="31"/>
    </row>
    <row r="31" spans="3:8" ht="15" x14ac:dyDescent="0.25">
      <c r="H31" s="31"/>
    </row>
    <row r="32" spans="3: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sheetData>
  <dataValidations count="1">
    <dataValidation allowBlank="1" showErrorMessage="1" sqref="B4 B1:B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23"/>
  <sheetViews>
    <sheetView workbookViewId="0">
      <selection activeCell="B10" sqref="B10"/>
    </sheetView>
  </sheetViews>
  <sheetFormatPr baseColWidth="10" defaultColWidth="8.85546875" defaultRowHeight="12" x14ac:dyDescent="0.2"/>
  <cols>
    <col min="1" max="1" width="2" style="32" customWidth="1"/>
    <col min="2" max="2" width="19" style="32" customWidth="1"/>
    <col min="3" max="3" width="14" style="32" customWidth="1"/>
    <col min="4" max="4" width="8.85546875" style="32"/>
    <col min="5" max="5" width="11.42578125" style="32" bestFit="1" customWidth="1"/>
    <col min="6" max="16384" width="8.85546875" style="32"/>
  </cols>
  <sheetData>
    <row r="1" spans="2:5" ht="15.75" x14ac:dyDescent="0.2">
      <c r="B1" s="24" t="s">
        <v>527</v>
      </c>
    </row>
    <row r="2" spans="2:5" x14ac:dyDescent="0.2">
      <c r="B2" s="25" t="s">
        <v>541</v>
      </c>
    </row>
    <row r="4" spans="2:5" x14ac:dyDescent="0.2">
      <c r="B4" s="42" t="s">
        <v>550</v>
      </c>
      <c r="C4" s="41"/>
    </row>
    <row r="5" spans="2:5" x14ac:dyDescent="0.2">
      <c r="B5" s="43"/>
      <c r="C5" s="41"/>
    </row>
    <row r="7" spans="2:5" x14ac:dyDescent="0.2">
      <c r="B7" s="42"/>
    </row>
    <row r="8" spans="2:5" x14ac:dyDescent="0.2">
      <c r="B8" s="48"/>
    </row>
    <row r="9" spans="2:5" x14ac:dyDescent="0.2">
      <c r="B9" s="33" t="s">
        <v>557</v>
      </c>
      <c r="C9" s="32">
        <f>+_xlfn.COVARIANCE.P('365RE'!I6:I272,'365RE'!H6:H272)</f>
        <v>24057280.820478722</v>
      </c>
      <c r="E9" s="47"/>
    </row>
    <row r="10" spans="2:5" x14ac:dyDescent="0.2">
      <c r="B10" s="33" t="s">
        <v>558</v>
      </c>
      <c r="C10" s="32">
        <f>+CORREL('365RE'!I6:I272,'365RE'!H6:H272)</f>
        <v>0.95108737743161964</v>
      </c>
      <c r="E10" s="47"/>
    </row>
    <row r="23" spans="2:2" x14ac:dyDescent="0.2">
      <c r="B23" s="26"/>
    </row>
  </sheetData>
  <dataValidations count="1">
    <dataValidation allowBlank="1" showErrorMessage="1" sqref="B1:B2" xr:uid="{00000000-0002-0000-0600-000000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patino</cp:lastModifiedBy>
  <dcterms:created xsi:type="dcterms:W3CDTF">2017-06-08T15:05:34Z</dcterms:created>
  <dcterms:modified xsi:type="dcterms:W3CDTF">2022-08-19T04:39:26Z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66bb131-2344-48ed-84db-fe1e84a9fae2_Enabled">
    <vt:lpwstr>true</vt:lpwstr>
  </property>
  <property fmtid="{D5CDD505-2E9C-101B-9397-08002B2CF9AE}" pid="3" name="MSIP_Label_666bb131-2344-48ed-84db-fe1e84a9fae2_SetDate">
    <vt:lpwstr>2022-08-17T12:32:45Z</vt:lpwstr>
  </property>
  <property fmtid="{D5CDD505-2E9C-101B-9397-08002B2CF9AE}" pid="4" name="MSIP_Label_666bb131-2344-48ed-84db-fe1e84a9fae2_Method">
    <vt:lpwstr>Standard</vt:lpwstr>
  </property>
  <property fmtid="{D5CDD505-2E9C-101B-9397-08002B2CF9AE}" pid="5" name="MSIP_Label_666bb131-2344-48ed-84db-fe1e84a9fae2_Name">
    <vt:lpwstr>666bb131-2344-48ed-84db-fe1e84a9fae2</vt:lpwstr>
  </property>
  <property fmtid="{D5CDD505-2E9C-101B-9397-08002B2CF9AE}" pid="6" name="MSIP_Label_666bb131-2344-48ed-84db-fe1e84a9fae2_SiteId">
    <vt:lpwstr>bf1ce8b5-5d39-4bc5-ad6e-07b3e4d7d67a</vt:lpwstr>
  </property>
  <property fmtid="{D5CDD505-2E9C-101B-9397-08002B2CF9AE}" pid="7" name="MSIP_Label_666bb131-2344-48ed-84db-fe1e84a9fae2_ActionId">
    <vt:lpwstr>4f0444ae-04b6-433d-8773-d4151efe03bf</vt:lpwstr>
  </property>
  <property fmtid="{D5CDD505-2E9C-101B-9397-08002B2CF9AE}" pid="8" name="MSIP_Label_666bb131-2344-48ed-84db-fe1e84a9fae2_ContentBits">
    <vt:lpwstr>0</vt:lpwstr>
  </property>
</Properties>
</file>