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19"/>
  <workbookPr updateLinks="never" codeName="ThisWorkbook" autoCompressPictures="0" defaultThemeVersion="124226"/>
  <xr:revisionPtr revIDLastSave="6" documentId="11_A917C0AA34EA3E83CF76339878A3E4AF2AA9EFB1" xr6:coauthVersionLast="40" xr6:coauthVersionMax="40" xr10:uidLastSave="{8BBBECAB-AE01-42C5-96E0-5EFFE7E31B82}"/>
  <bookViews>
    <workbookView xWindow="240" yWindow="240" windowWidth="28560" windowHeight="17300" tabRatio="869" firstSheet="7" activeTab="5" xr2:uid="{00000000-000D-0000-FFFF-FFFF00000000}"/>
  </bookViews>
  <sheets>
    <sheet name="Notes" sheetId="17" r:id="rId1"/>
    <sheet name="BS1 Systems Dep Assmt" sheetId="10" r:id="rId2"/>
    <sheet name="B4 Activities List" sheetId="13" r:id="rId3"/>
    <sheet name="BS3 BC Plans" sheetId="5" r:id="rId4"/>
    <sheet name="BS2 BIA" sheetId="1" r:id="rId5"/>
    <sheet name="R1 Impact" sheetId="16" r:id="rId6"/>
    <sheet name="R2 Dep. Rating" sheetId="11" r:id="rId7"/>
    <sheet name="R3 System Register" sheetId="14" r:id="rId8"/>
    <sheet name="Functional Structure" sheetId="21" r:id="rId9"/>
    <sheet name="Validation tables" sheetId="18" r:id="rId10"/>
    <sheet name="BCP" sheetId="23" r:id="rId11"/>
  </sheets>
  <externalReferences>
    <externalReference r:id="rId12"/>
    <externalReference r:id="rId13"/>
  </externalReferences>
  <definedNames>
    <definedName name="AgedCare">'Functional Structure'!$C$6:$C$13</definedName>
    <definedName name="All">'Functional Structure'!$P$5:$P$111</definedName>
    <definedName name="AlliedHealth">'Functional Structure'!$D$6:$D$19</definedName>
    <definedName name="BuildingandEngineering">'Functional Structure'!$Q$5:$Q$7</definedName>
    <definedName name="Cancer">'Functional Structure'!$E$6:$E$12</definedName>
    <definedName name="Categories">'Validation tables'!$B$20:$B$24</definedName>
    <definedName name="Class">'[1]R4 System class'!$B$5:$B$7</definedName>
    <definedName name="Clinical">'Validation tables'!$C$20:$C$28</definedName>
    <definedName name="ClinicalEngineering">'Functional Structure'!$R$6:$R$7</definedName>
    <definedName name="ClinicalServices">'Functional Structure'!$F$6:$F$18</definedName>
    <definedName name="Community">'Functional Structure'!$G$6:$G$25</definedName>
    <definedName name="Core">'Validation tables'!$E$20:$E$28</definedName>
    <definedName name="Corporate">'Validation tables'!$D$20:$D$28</definedName>
    <definedName name="CorporateOffice">'Functional Structure'!$S$6:$S$7</definedName>
    <definedName name="CriticalCareandSpecialist">'Functional Structure'!$H$6:$H$16</definedName>
    <definedName name="DatandAnalytics">'Functional Structure'!$T$6:$T$9</definedName>
    <definedName name="EducationandTraining">'Functional Structure'!$U$6:$U$7</definedName>
    <definedName name="EmergencyandMedicine">'Functional Structure'!$I$6:$I$17</definedName>
    <definedName name="Finance">'Functional Structure'!$V$6:$V$9</definedName>
    <definedName name="FoodServices">'Functional Structure'!$W$6:$W$7</definedName>
    <definedName name="HealthInformation">'Functional Structure'!$X$6:$X$9</definedName>
    <definedName name="InformationTechnology">'Functional Structure'!$Y$6:$Y$7</definedName>
    <definedName name="Infrastructure">'Validation tables'!$F$20:$F$28</definedName>
    <definedName name="LibraryServices">'Functional Structure'!$Z$6:$Z$7</definedName>
    <definedName name="MentalHealth">'Functional Structure'!$J$6:$J$23</definedName>
    <definedName name="PalliativeCare">'Functional Structure'!$K$6:$K$14</definedName>
    <definedName name="_xlnm.Print_Titles" localSheetId="2">'B4 Activities List'!$5:$6</definedName>
    <definedName name="_xlnm.Print_Titles" localSheetId="1">'BS1 Systems Dep Assmt'!$D:$F,'BS1 Systems Dep Assmt'!$7:$7</definedName>
    <definedName name="_xlnm.Print_Titles" localSheetId="4">'BS2 BIA'!$6:$7</definedName>
    <definedName name="_xlnm.Print_Titles" localSheetId="3">'BS3 BC Plans'!$5:$7</definedName>
    <definedName name="Program">'Functional Structure'!$B$6:$B$37</definedName>
    <definedName name="Rehabilitation">'Functional Structure'!$L$6:$L$10</definedName>
    <definedName name="Research">'Functional Structure'!$AB$6:$AB$7</definedName>
    <definedName name="SafetyandQuality">'Functional Structure'!$AC$6:$AC$8</definedName>
    <definedName name="SpecialistClinics">'Functional Structure'!$M$6:$M$14</definedName>
    <definedName name="Supply">'Functional Structure'!$AD$6:$AD$7</definedName>
    <definedName name="SupportServices">'Functional Structure'!$AE$6:$AE$7</definedName>
    <definedName name="SurgicalServices">'Functional Structure'!$N$6:$N$16</definedName>
    <definedName name="WomensandChildrens">'Functional Structure'!$O$6:$O$14</definedName>
    <definedName name="WorkforceandCulture">'Functional Structure'!$AF$6:$AF$7</definedName>
  </definedNames>
  <calcPr calcId="191028"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10" l="1"/>
  <c r="E21" i="23"/>
  <c r="E18" i="23"/>
  <c r="E15" i="23"/>
  <c r="C8" i="10"/>
  <c r="C9" i="1"/>
  <c r="C9" i="5"/>
  <c r="C10" i="1"/>
  <c r="C10" i="5"/>
  <c r="C11" i="1"/>
  <c r="C11" i="5"/>
  <c r="C12" i="1"/>
  <c r="C12" i="5"/>
  <c r="C13" i="1"/>
  <c r="C13" i="5"/>
  <c r="C14" i="1"/>
  <c r="C14" i="5"/>
  <c r="C15" i="1"/>
  <c r="C15" i="5"/>
  <c r="C16" i="1"/>
  <c r="C16" i="5"/>
  <c r="C17" i="1"/>
  <c r="C17" i="5"/>
  <c r="C18" i="1"/>
  <c r="C18" i="5"/>
  <c r="C19" i="1"/>
  <c r="C19" i="5"/>
  <c r="C20" i="1"/>
  <c r="C20" i="5"/>
  <c r="C21" i="1"/>
  <c r="C21" i="5"/>
  <c r="C22" i="1"/>
  <c r="C22" i="5"/>
  <c r="C23" i="1"/>
  <c r="C23" i="5"/>
  <c r="C24" i="1"/>
  <c r="C24" i="5"/>
  <c r="C25" i="1"/>
  <c r="C25" i="5"/>
  <c r="C26" i="1"/>
  <c r="C26" i="5"/>
  <c r="C27" i="1"/>
  <c r="C27" i="5"/>
  <c r="C28" i="1"/>
  <c r="C28" i="5"/>
  <c r="C29" i="1"/>
  <c r="C29" i="5"/>
  <c r="C30" i="1"/>
  <c r="C30" i="5"/>
  <c r="C31" i="1"/>
  <c r="C31" i="5"/>
  <c r="C32" i="1"/>
  <c r="C32" i="5"/>
  <c r="C33" i="1"/>
  <c r="C33" i="5"/>
  <c r="C34" i="1"/>
  <c r="C34" i="5"/>
  <c r="C35" i="1"/>
  <c r="C35" i="5"/>
  <c r="C36" i="1"/>
  <c r="C36" i="5"/>
  <c r="C37" i="1"/>
  <c r="C37" i="5"/>
  <c r="C38" i="1"/>
  <c r="C38" i="5"/>
  <c r="C39" i="1"/>
  <c r="C39" i="5"/>
  <c r="C40" i="1"/>
  <c r="C40" i="5"/>
  <c r="C41" i="1"/>
  <c r="C41" i="5"/>
  <c r="C42" i="1"/>
  <c r="C42" i="5"/>
  <c r="C43" i="1"/>
  <c r="C43" i="5"/>
  <c r="C44" i="1"/>
  <c r="C44" i="5"/>
  <c r="C45" i="1"/>
  <c r="C45" i="5"/>
  <c r="C46" i="1"/>
  <c r="C46" i="5"/>
  <c r="C47" i="1"/>
  <c r="C47" i="5"/>
  <c r="C48" i="1"/>
  <c r="C48" i="5"/>
  <c r="C49" i="1"/>
  <c r="C49" i="5"/>
  <c r="C50" i="1"/>
  <c r="C50" i="5"/>
  <c r="C8" i="1"/>
  <c r="C8" i="5"/>
  <c r="D5" i="1"/>
  <c r="B47" i="1"/>
  <c r="B47" i="5"/>
  <c r="B50" i="1"/>
  <c r="B50" i="5"/>
  <c r="D50" i="1"/>
  <c r="D50" i="5"/>
  <c r="E50" i="1"/>
  <c r="E50" i="5"/>
  <c r="F50" i="1"/>
  <c r="F50" i="5"/>
  <c r="G50" i="5"/>
  <c r="H50" i="5"/>
  <c r="D5" i="5"/>
  <c r="D4" i="5"/>
  <c r="D9" i="1"/>
  <c r="D9" i="5"/>
  <c r="D10" i="1"/>
  <c r="D10" i="5"/>
  <c r="D11" i="1"/>
  <c r="D11" i="5"/>
  <c r="D12" i="1"/>
  <c r="D12" i="5"/>
  <c r="D13" i="1"/>
  <c r="D13" i="5"/>
  <c r="D14" i="1"/>
  <c r="D14" i="5"/>
  <c r="D15" i="1"/>
  <c r="D15" i="5"/>
  <c r="D16" i="1"/>
  <c r="D16" i="5"/>
  <c r="D17" i="1"/>
  <c r="D17" i="5"/>
  <c r="D18" i="1"/>
  <c r="D18" i="5"/>
  <c r="D19" i="1"/>
  <c r="D19" i="5"/>
  <c r="D20" i="1"/>
  <c r="D20" i="5"/>
  <c r="D21" i="1"/>
  <c r="D21" i="5"/>
  <c r="D22" i="1"/>
  <c r="D22" i="5"/>
  <c r="D23" i="1"/>
  <c r="D23" i="5"/>
  <c r="D24" i="1"/>
  <c r="D24" i="5"/>
  <c r="D25" i="1"/>
  <c r="D25" i="5"/>
  <c r="D26" i="1"/>
  <c r="D26" i="5"/>
  <c r="D27" i="1"/>
  <c r="D27" i="5"/>
  <c r="D28" i="1"/>
  <c r="D28" i="5"/>
  <c r="D29" i="1"/>
  <c r="D29" i="5"/>
  <c r="D30" i="1"/>
  <c r="D30" i="5"/>
  <c r="D31" i="1"/>
  <c r="D31" i="5"/>
  <c r="D32" i="1"/>
  <c r="D32" i="5"/>
  <c r="D33" i="1"/>
  <c r="D33" i="5"/>
  <c r="D34" i="1"/>
  <c r="D34" i="5"/>
  <c r="D35" i="1"/>
  <c r="D35" i="5"/>
  <c r="D36" i="1"/>
  <c r="D36" i="5"/>
  <c r="D37" i="1"/>
  <c r="D37" i="5"/>
  <c r="D38" i="1"/>
  <c r="D38" i="5"/>
  <c r="D39" i="1"/>
  <c r="D39" i="5"/>
  <c r="D40" i="1"/>
  <c r="D40" i="5"/>
  <c r="D41" i="1"/>
  <c r="D41" i="5"/>
  <c r="D42" i="1"/>
  <c r="D42" i="5"/>
  <c r="D43" i="1"/>
  <c r="D43" i="5"/>
  <c r="D44" i="1"/>
  <c r="D44" i="5"/>
  <c r="D45" i="1"/>
  <c r="D45" i="5"/>
  <c r="D46" i="1"/>
  <c r="D46" i="5"/>
  <c r="D47" i="1"/>
  <c r="D47" i="5"/>
  <c r="D48" i="1"/>
  <c r="D48" i="5"/>
  <c r="D49" i="1"/>
  <c r="D49" i="5"/>
  <c r="D8" i="1"/>
  <c r="D8" i="5"/>
  <c r="D7" i="5"/>
  <c r="E7" i="5"/>
  <c r="E47" i="1"/>
  <c r="F47" i="1"/>
  <c r="F47" i="5"/>
  <c r="O47" i="1"/>
  <c r="P47" i="1"/>
  <c r="B48" i="1"/>
  <c r="E48" i="1"/>
  <c r="F48" i="1"/>
  <c r="F48" i="5"/>
  <c r="O48" i="1"/>
  <c r="P48" i="1"/>
  <c r="B49" i="1"/>
  <c r="E49" i="1"/>
  <c r="F49" i="1"/>
  <c r="O49" i="1"/>
  <c r="P49" i="1"/>
  <c r="O50" i="1"/>
  <c r="P50" i="1"/>
  <c r="B9" i="1"/>
  <c r="B9" i="5"/>
  <c r="B10" i="1"/>
  <c r="B10" i="5"/>
  <c r="B11" i="1"/>
  <c r="B11" i="5"/>
  <c r="B12" i="1"/>
  <c r="B12" i="5"/>
  <c r="B13" i="1"/>
  <c r="B13" i="5"/>
  <c r="B14" i="1"/>
  <c r="B14" i="5"/>
  <c r="B15" i="1"/>
  <c r="B15" i="5"/>
  <c r="B16" i="1"/>
  <c r="B16" i="5"/>
  <c r="B17" i="1"/>
  <c r="B17" i="5"/>
  <c r="B18" i="1"/>
  <c r="B18" i="5"/>
  <c r="B19" i="1"/>
  <c r="B19" i="5"/>
  <c r="B20" i="1"/>
  <c r="B20" i="5"/>
  <c r="B21" i="1"/>
  <c r="B21" i="5"/>
  <c r="B22" i="1"/>
  <c r="B22" i="5"/>
  <c r="B23" i="1"/>
  <c r="B23" i="5"/>
  <c r="B24" i="1"/>
  <c r="B24" i="5"/>
  <c r="B25" i="1"/>
  <c r="B25" i="5"/>
  <c r="B26" i="1"/>
  <c r="B26" i="5"/>
  <c r="B27" i="1"/>
  <c r="B27" i="5"/>
  <c r="B28" i="1"/>
  <c r="B28" i="5"/>
  <c r="B29" i="1"/>
  <c r="B29" i="5"/>
  <c r="B30" i="1"/>
  <c r="B30" i="5"/>
  <c r="B31" i="1"/>
  <c r="B31" i="5"/>
  <c r="B32" i="1"/>
  <c r="B32" i="5"/>
  <c r="B33" i="1"/>
  <c r="B33" i="5"/>
  <c r="B34" i="1"/>
  <c r="B34" i="5"/>
  <c r="B35" i="1"/>
  <c r="B35" i="5"/>
  <c r="B36" i="1"/>
  <c r="B36" i="5"/>
  <c r="B37" i="1"/>
  <c r="B37" i="5"/>
  <c r="B38" i="1"/>
  <c r="B38" i="5"/>
  <c r="B39" i="1"/>
  <c r="B39" i="5"/>
  <c r="B40" i="1"/>
  <c r="B40" i="5"/>
  <c r="B41" i="1"/>
  <c r="B41" i="5"/>
  <c r="B42" i="1"/>
  <c r="B42" i="5"/>
  <c r="B43" i="1"/>
  <c r="B43" i="5"/>
  <c r="B44" i="1"/>
  <c r="B44" i="5"/>
  <c r="B45" i="1"/>
  <c r="B45" i="5"/>
  <c r="B46" i="1"/>
  <c r="B46" i="5"/>
  <c r="B48" i="5"/>
  <c r="B49" i="5"/>
  <c r="D4" i="1"/>
  <c r="C5" i="1"/>
  <c r="C4" i="1"/>
  <c r="C46" i="10"/>
  <c r="C47" i="10"/>
  <c r="C48" i="10"/>
  <c r="C49" i="10"/>
  <c r="C50"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 i="14"/>
  <c r="E22" i="1"/>
  <c r="E23" i="1"/>
  <c r="E23" i="5"/>
  <c r="E24" i="1"/>
  <c r="E25" i="1"/>
  <c r="E26" i="1"/>
  <c r="E27" i="1"/>
  <c r="E28" i="1"/>
  <c r="G8" i="5"/>
  <c r="J8" i="5"/>
  <c r="E15" i="1"/>
  <c r="E15" i="5"/>
  <c r="E16" i="1"/>
  <c r="E17" i="1"/>
  <c r="E18" i="1"/>
  <c r="E19" i="1"/>
  <c r="E19" i="5"/>
  <c r="E20" i="1"/>
  <c r="E21" i="1"/>
  <c r="G18" i="5"/>
  <c r="J18" i="5"/>
  <c r="G19" i="5"/>
  <c r="J19" i="5"/>
  <c r="G10" i="5"/>
  <c r="J10" i="5"/>
  <c r="G11" i="5"/>
  <c r="J11" i="5"/>
  <c r="G12" i="5"/>
  <c r="J12" i="5"/>
  <c r="G13" i="5"/>
  <c r="J13" i="5"/>
  <c r="G14" i="5"/>
  <c r="J14" i="5"/>
  <c r="G15" i="5"/>
  <c r="J15" i="5"/>
  <c r="G16" i="5"/>
  <c r="J16" i="5"/>
  <c r="G17" i="5"/>
  <c r="J17" i="5"/>
  <c r="G9" i="5"/>
  <c r="J9" i="5"/>
  <c r="E9" i="1"/>
  <c r="E9" i="5"/>
  <c r="G45" i="5"/>
  <c r="G46" i="5"/>
  <c r="G47" i="5"/>
  <c r="G48" i="5"/>
  <c r="G49" i="5"/>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8" i="1"/>
  <c r="F16" i="1"/>
  <c r="P16" i="1"/>
  <c r="P21" i="1"/>
  <c r="F22" i="1"/>
  <c r="F22" i="5"/>
  <c r="P22" i="1"/>
  <c r="E21" i="5"/>
  <c r="F21" i="5"/>
  <c r="G21" i="5"/>
  <c r="H21" i="5"/>
  <c r="E22" i="5"/>
  <c r="G22" i="5"/>
  <c r="H22" i="5"/>
  <c r="F24" i="1"/>
  <c r="F24" i="5"/>
  <c r="F25" i="1"/>
  <c r="F25" i="5"/>
  <c r="F26" i="1"/>
  <c r="F26" i="5"/>
  <c r="F27" i="1"/>
  <c r="F27" i="5"/>
  <c r="F28" i="1"/>
  <c r="F28" i="5"/>
  <c r="F29" i="1"/>
  <c r="F29" i="5"/>
  <c r="F30" i="1"/>
  <c r="F30" i="5"/>
  <c r="F31" i="1"/>
  <c r="F31" i="5"/>
  <c r="F32" i="1"/>
  <c r="F32" i="5"/>
  <c r="F33" i="1"/>
  <c r="F33" i="5"/>
  <c r="F34" i="1"/>
  <c r="F34" i="5"/>
  <c r="F35" i="1"/>
  <c r="F35" i="5"/>
  <c r="F36" i="1"/>
  <c r="F36" i="5"/>
  <c r="F37" i="1"/>
  <c r="F37" i="5"/>
  <c r="F38" i="1"/>
  <c r="F38" i="5"/>
  <c r="F39" i="1"/>
  <c r="F39" i="5"/>
  <c r="F40" i="1"/>
  <c r="F40" i="5"/>
  <c r="F41" i="1"/>
  <c r="F41" i="5"/>
  <c r="F42" i="1"/>
  <c r="F42" i="5"/>
  <c r="F43" i="1"/>
  <c r="F43" i="5"/>
  <c r="F44" i="1"/>
  <c r="F44" i="5"/>
  <c r="F45" i="1"/>
  <c r="F45" i="5"/>
  <c r="F46" i="1"/>
  <c r="F46" i="5"/>
  <c r="F49" i="5"/>
  <c r="E24" i="5"/>
  <c r="E25" i="5"/>
  <c r="E26" i="5"/>
  <c r="E27" i="5"/>
  <c r="E28" i="5"/>
  <c r="E29" i="1"/>
  <c r="E29" i="5"/>
  <c r="E30" i="1"/>
  <c r="E30" i="5"/>
  <c r="E31" i="1"/>
  <c r="E31" i="5"/>
  <c r="E32" i="1"/>
  <c r="E32" i="5"/>
  <c r="E33" i="1"/>
  <c r="E33" i="5"/>
  <c r="E34" i="1"/>
  <c r="E34" i="5"/>
  <c r="E35" i="1"/>
  <c r="E35" i="5"/>
  <c r="E36" i="1"/>
  <c r="E36" i="5"/>
  <c r="E37" i="1"/>
  <c r="E37" i="5"/>
  <c r="E38" i="1"/>
  <c r="E38" i="5"/>
  <c r="E39" i="1"/>
  <c r="E39" i="5"/>
  <c r="E40" i="1"/>
  <c r="E40" i="5"/>
  <c r="E41" i="1"/>
  <c r="E41" i="5"/>
  <c r="E42" i="1"/>
  <c r="E42" i="5"/>
  <c r="E43" i="1"/>
  <c r="E43" i="5"/>
  <c r="E44" i="1"/>
  <c r="E44" i="5"/>
  <c r="E45" i="1"/>
  <c r="E45" i="5"/>
  <c r="E46" i="1"/>
  <c r="E46" i="5"/>
  <c r="E47" i="5"/>
  <c r="E48" i="5"/>
  <c r="E49" i="5"/>
  <c r="P26" i="1"/>
  <c r="H26" i="5"/>
  <c r="P27" i="1"/>
  <c r="H27" i="5"/>
  <c r="P28" i="1"/>
  <c r="H28" i="5"/>
  <c r="P29" i="1"/>
  <c r="H29" i="5"/>
  <c r="P30" i="1"/>
  <c r="H30" i="5"/>
  <c r="P31" i="1"/>
  <c r="H31" i="5"/>
  <c r="P32" i="1"/>
  <c r="H32" i="5"/>
  <c r="P33" i="1"/>
  <c r="H33" i="5"/>
  <c r="P34" i="1"/>
  <c r="H34" i="5"/>
  <c r="P35" i="1"/>
  <c r="H35" i="5"/>
  <c r="P36" i="1"/>
  <c r="H36" i="5"/>
  <c r="P37" i="1"/>
  <c r="H37" i="5"/>
  <c r="P38" i="1"/>
  <c r="H38" i="5"/>
  <c r="P39" i="1"/>
  <c r="H39" i="5"/>
  <c r="P40" i="1"/>
  <c r="H40" i="5"/>
  <c r="P41" i="1"/>
  <c r="H41" i="5"/>
  <c r="P42" i="1"/>
  <c r="H42" i="5"/>
  <c r="P43" i="1"/>
  <c r="H43" i="5"/>
  <c r="P44" i="1"/>
  <c r="H44" i="5"/>
  <c r="P45" i="1"/>
  <c r="H45" i="5"/>
  <c r="P46" i="1"/>
  <c r="H46" i="5"/>
  <c r="H47" i="5"/>
  <c r="H48" i="5"/>
  <c r="H49" i="5"/>
  <c r="P25" i="1"/>
  <c r="H25" i="5"/>
  <c r="G20" i="5"/>
  <c r="G23" i="5"/>
  <c r="G24" i="5"/>
  <c r="G25" i="5"/>
  <c r="G26" i="5"/>
  <c r="G27" i="5"/>
  <c r="G28" i="5"/>
  <c r="G29" i="5"/>
  <c r="G30" i="5"/>
  <c r="G31" i="5"/>
  <c r="G32" i="5"/>
  <c r="G33" i="5"/>
  <c r="G34" i="5"/>
  <c r="G35" i="5"/>
  <c r="G36" i="5"/>
  <c r="G37" i="5"/>
  <c r="G38" i="5"/>
  <c r="G39" i="5"/>
  <c r="G40" i="5"/>
  <c r="G41" i="5"/>
  <c r="G42" i="5"/>
  <c r="G43" i="5"/>
  <c r="G44" i="5"/>
  <c r="P18" i="1"/>
  <c r="P19" i="1"/>
  <c r="F18" i="1"/>
  <c r="F18" i="5"/>
  <c r="H18" i="5"/>
  <c r="F19" i="1"/>
  <c r="F19" i="5"/>
  <c r="H19" i="5"/>
  <c r="E18" i="5"/>
  <c r="F23" i="1"/>
  <c r="F23" i="5"/>
  <c r="P23" i="1"/>
  <c r="H23" i="5"/>
  <c r="P24" i="1"/>
  <c r="H24" i="5"/>
  <c r="P12" i="1"/>
  <c r="H12" i="5"/>
  <c r="P13" i="1"/>
  <c r="P14" i="1"/>
  <c r="P15" i="1"/>
  <c r="P17" i="1"/>
  <c r="H17" i="5"/>
  <c r="P20" i="1"/>
  <c r="H13" i="5"/>
  <c r="F14" i="1"/>
  <c r="F14" i="5"/>
  <c r="H14" i="5"/>
  <c r="H15" i="5"/>
  <c r="H16" i="5"/>
  <c r="H20" i="5"/>
  <c r="P9" i="1"/>
  <c r="H9" i="5"/>
  <c r="P10" i="1"/>
  <c r="H10" i="5"/>
  <c r="P11" i="1"/>
  <c r="H11" i="5"/>
  <c r="P8" i="1"/>
  <c r="H8" i="5"/>
  <c r="F7" i="5"/>
  <c r="F7" i="10"/>
  <c r="B7" i="10"/>
  <c r="D7" i="10"/>
  <c r="E7" i="10"/>
  <c r="E8" i="1"/>
  <c r="E8" i="5"/>
  <c r="E6" i="1"/>
  <c r="F6" i="1"/>
  <c r="D6" i="1"/>
  <c r="F8" i="1"/>
  <c r="F8" i="5"/>
  <c r="F9" i="1"/>
  <c r="F9" i="5"/>
  <c r="E10" i="1"/>
  <c r="E10" i="5"/>
  <c r="F10" i="1"/>
  <c r="F10" i="5"/>
  <c r="E11" i="1"/>
  <c r="E11" i="5"/>
  <c r="F11" i="1"/>
  <c r="F11" i="5"/>
  <c r="E12" i="1"/>
  <c r="E12" i="5"/>
  <c r="F12" i="1"/>
  <c r="F12" i="5"/>
  <c r="E13" i="1"/>
  <c r="E13" i="5"/>
  <c r="F13" i="1"/>
  <c r="F13" i="5"/>
  <c r="E14" i="1"/>
  <c r="E14" i="5"/>
  <c r="F15" i="1"/>
  <c r="F15" i="5"/>
  <c r="E16" i="5"/>
  <c r="F16" i="5"/>
  <c r="E17" i="5"/>
  <c r="F17" i="1"/>
  <c r="F17" i="5"/>
  <c r="E20" i="5"/>
  <c r="F20" i="1"/>
  <c r="F20" i="5"/>
  <c r="B4" i="10"/>
  <c r="B5" i="10"/>
  <c r="C4" i="5"/>
  <c r="C5" i="5"/>
  <c r="C4" i="13"/>
  <c r="B4"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8" i="13"/>
  <c r="B9" i="13"/>
  <c r="B10" i="13"/>
  <c r="C6" i="13"/>
  <c r="B6" i="13"/>
  <c r="D5" i="18"/>
  <c r="C7" i="13"/>
  <c r="B5" i="13"/>
  <c r="C5" i="13"/>
  <c r="B7" i="13"/>
  <c r="H6" i="11"/>
  <c r="H7" i="11"/>
  <c r="H8" i="11"/>
  <c r="H9" i="11"/>
  <c r="H10" i="11"/>
  <c r="H11" i="11"/>
  <c r="H12" i="11"/>
  <c r="H5" i="11"/>
  <c r="B8" i="1"/>
  <c r="B8" i="5"/>
</calcChain>
</file>

<file path=xl/sharedStrings.xml><?xml version="1.0" encoding="utf-8"?>
<sst xmlns="http://schemas.openxmlformats.org/spreadsheetml/2006/main" count="950" uniqueCount="520">
  <si>
    <t>BS1 Systems Dependencies Assessment</t>
  </si>
  <si>
    <t>Health Service</t>
  </si>
  <si>
    <t>Enterprise</t>
  </si>
  <si>
    <t>Aged Care</t>
  </si>
  <si>
    <t>Activity Dependence</t>
  </si>
  <si>
    <t>Platinum 5</t>
  </si>
  <si>
    <t>Patient care</t>
  </si>
  <si>
    <t>Document progress notes</t>
  </si>
  <si>
    <t>All Aged Care</t>
  </si>
  <si>
    <t>full</t>
  </si>
  <si>
    <t>Undertake assessment</t>
  </si>
  <si>
    <t>Referrals to Allied Health</t>
  </si>
  <si>
    <t>Daily charting/observation</t>
  </si>
  <si>
    <t>Develop care plan</t>
  </si>
  <si>
    <t>Output information pack</t>
  </si>
  <si>
    <t>Response information</t>
  </si>
  <si>
    <t>Risk management</t>
  </si>
  <si>
    <t>Review care plan</t>
  </si>
  <si>
    <t>Reporting</t>
  </si>
  <si>
    <t>Quality managing</t>
  </si>
  <si>
    <t>Auditing</t>
  </si>
  <si>
    <t>IPTel</t>
  </si>
  <si>
    <t>Responder</t>
  </si>
  <si>
    <t>Mercury</t>
  </si>
  <si>
    <t>Synapse</t>
  </si>
  <si>
    <t>TBA</t>
  </si>
  <si>
    <t>Workshops not held</t>
  </si>
  <si>
    <t>BossNet</t>
  </si>
  <si>
    <t>iPM</t>
  </si>
  <si>
    <t>BS2 Activities List</t>
  </si>
  <si>
    <t>Barwon Health</t>
  </si>
  <si>
    <t>BS4 Business Continuity Plans</t>
  </si>
  <si>
    <t>Program</t>
  </si>
  <si>
    <t>System</t>
  </si>
  <si>
    <t>MTPD</t>
  </si>
  <si>
    <t>Highest Impact</t>
  </si>
  <si>
    <t>Immediate continuity action</t>
  </si>
  <si>
    <t>Maintainable duration</t>
  </si>
  <si>
    <t>Sustainable continuity action</t>
  </si>
  <si>
    <t>Pre-requisites/Resources</t>
  </si>
  <si>
    <t>paper based documentation</t>
  </si>
  <si>
    <t>Use progress notes sheets for scan or transcribe</t>
  </si>
  <si>
    <t>Progress note pages/resources for data entry</t>
  </si>
  <si>
    <t>paper based</t>
  </si>
  <si>
    <t>Proforma checklist</t>
  </si>
  <si>
    <t>Phone and paper progress notes</t>
  </si>
  <si>
    <t>Defer</t>
  </si>
  <si>
    <t>Refer to paper based - make notes on paper based notes</t>
  </si>
  <si>
    <t>Retrieve from data warehouse</t>
  </si>
  <si>
    <t>Data in data warehouse</t>
  </si>
  <si>
    <t>Refer to data warehouse - make notes on paper based notes</t>
  </si>
  <si>
    <t>BS3 Business Impact Assessment</t>
  </si>
  <si>
    <t>Impact of disruption</t>
  </si>
  <si>
    <t>Category</t>
  </si>
  <si>
    <t xml:space="preserve">     Impact rating</t>
  </si>
  <si>
    <t>Activity
Depend</t>
  </si>
  <si>
    <t>Mins</t>
  </si>
  <si>
    <t>Hrs</t>
  </si>
  <si>
    <t>Days</t>
  </si>
  <si>
    <t>Wks</t>
  </si>
  <si>
    <t>MTDL</t>
  </si>
  <si>
    <t>Max rating</t>
  </si>
  <si>
    <t>Miss information/impact patient care</t>
  </si>
  <si>
    <t>People Effects</t>
  </si>
  <si>
    <t>1 Day</t>
  </si>
  <si>
    <t>8 Hr</t>
  </si>
  <si>
    <t>Cannot assess/review assessment</t>
  </si>
  <si>
    <t>3 Days</t>
  </si>
  <si>
    <t>Delay referral/potential impatient health</t>
  </si>
  <si>
    <t>1 Week</t>
  </si>
  <si>
    <t>Delayed plan/impact to patient health</t>
  </si>
  <si>
    <t>Raise likelihood of risk/impact patient/staff wellbeing</t>
  </si>
  <si>
    <t>Fail to meet compliance requirements`</t>
  </si>
  <si>
    <t>Legal and Compliance</t>
  </si>
  <si>
    <t>R1 Impact Reference Table (example)</t>
  </si>
  <si>
    <t>Refer BIA/BCP Process Workflow P6</t>
  </si>
  <si>
    <t>Business activity disruption impact categories and rating table</t>
  </si>
  <si>
    <r>
      <t xml:space="preserve">Impact Catagories </t>
    </r>
    <r>
      <rPr>
        <b/>
        <sz val="11"/>
        <color theme="1"/>
        <rFont val="Wingdings 3"/>
        <family val="1"/>
        <charset val="2"/>
      </rPr>
      <t>"</t>
    </r>
  </si>
  <si>
    <t>Financial Impact</t>
  </si>
  <si>
    <t>Reputation</t>
  </si>
  <si>
    <t>Service Outputs</t>
  </si>
  <si>
    <t>Management Impact</t>
  </si>
  <si>
    <r>
      <t xml:space="preserve">Rating </t>
    </r>
    <r>
      <rPr>
        <b/>
        <sz val="11"/>
        <color theme="1"/>
        <rFont val="Wingdings 3"/>
        <family val="1"/>
        <charset val="2"/>
      </rPr>
      <t>$</t>
    </r>
  </si>
  <si>
    <t xml:space="preserve">PE </t>
  </si>
  <si>
    <t xml:space="preserve">FI </t>
  </si>
  <si>
    <t xml:space="preserve">R </t>
  </si>
  <si>
    <t xml:space="preserve">SO </t>
  </si>
  <si>
    <t>LC</t>
  </si>
  <si>
    <t>MI</t>
  </si>
  <si>
    <t>Severe</t>
  </si>
  <si>
    <t>One or more fatalities or severe irreversible disability to one or more people</t>
  </si>
  <si>
    <t>loss &gt; than 10% of monthly revenue budget</t>
  </si>
  <si>
    <t>National media coverage; Significant impact on funding for several years; long- term loss of clients</t>
  </si>
  <si>
    <t>Total cessation of multiple services for many months</t>
  </si>
  <si>
    <t>Major litigation costing
$&gt;3m; Investigation by regulatory body resulting in long term interruption of operations</t>
  </si>
  <si>
    <t>Restructuring of organisation with loss of many senior managers</t>
  </si>
  <si>
    <t>Major</t>
  </si>
  <si>
    <t>Extensive injury or impairment to one or more persons</t>
  </si>
  <si>
    <t>loss &gt; than 5% monthly revenue budget</t>
  </si>
  <si>
    <t>State media coverage; CEO departs affecting funding or causing loss of clients for many months</t>
  </si>
  <si>
    <t>Disruption of multiple services for several months</t>
  </si>
  <si>
    <t>Major breach of regulation with punitive fine, and significant litigation involving many weeks of senior management time and up to $3m legal costs</t>
  </si>
  <si>
    <t>Significant disruption that will require considerable senior management time over several weeks</t>
  </si>
  <si>
    <t>Moderate</t>
  </si>
  <si>
    <t>Short term disability to one or more persons</t>
  </si>
  <si>
    <t>loss &gt; than 2% of monthly revenue budget</t>
  </si>
  <si>
    <t>Local media coverage over several days; senior managers departs</t>
  </si>
  <si>
    <t>Total cessation of one service for a few months</t>
  </si>
  <si>
    <t>Breach of regulation with investigation by authority and possible major fine, and litigation and legal costs up to $999k</t>
  </si>
  <si>
    <t>Disruption that will require senior management time over several weeks</t>
  </si>
  <si>
    <t>Minor</t>
  </si>
  <si>
    <t>Significant medical treatment : lost time injury &lt; 2 weeks</t>
  </si>
  <si>
    <t>loss &lt; than 2% of monthly revenue budget</t>
  </si>
  <si>
    <t>Local media coverage, and complaint to management</t>
  </si>
  <si>
    <t>Some service disruption in the area</t>
  </si>
  <si>
    <t>Breach of regulations; moderate fine or legal costs; minor litigation</t>
  </si>
  <si>
    <t>Will require some senior management time over many days</t>
  </si>
  <si>
    <t>Negligible</t>
  </si>
  <si>
    <t>First aid, or minor treatment</t>
  </si>
  <si>
    <t>&lt; than 1% of monthly revenue budget</t>
  </si>
  <si>
    <t>No media coverage; complaint to employee</t>
  </si>
  <si>
    <t>Minimal disruption</t>
  </si>
  <si>
    <t>Minor legal issues or breach of regulations</t>
  </si>
  <si>
    <t>Will require some management attention</t>
  </si>
  <si>
    <t>R2 Dependency Rating Reference Table</t>
  </si>
  <si>
    <t>Dependency Scale</t>
  </si>
  <si>
    <t>Level</t>
  </si>
  <si>
    <t>Description</t>
  </si>
  <si>
    <t>Summary</t>
  </si>
  <si>
    <r>
      <t xml:space="preserve">Maximum Tolerable Period of Disruption </t>
    </r>
    <r>
      <rPr>
        <sz val="11"/>
        <color rgb="FF000000"/>
        <rFont val="Calibri"/>
        <family val="2"/>
        <scheme val="minor"/>
      </rPr>
      <t xml:space="preserve">(MTPD) </t>
    </r>
  </si>
  <si>
    <t>Criteria</t>
  </si>
  <si>
    <t>Min</t>
  </si>
  <si>
    <t>&lt;10%</t>
  </si>
  <si>
    <r>
      <t>There is minimal dependency on this resource.  System is nice to have; s</t>
    </r>
    <r>
      <rPr>
        <b/>
        <sz val="11"/>
        <color rgb="FF000000"/>
        <rFont val="Calibri"/>
        <family val="2"/>
        <scheme val="minor"/>
      </rPr>
      <t>uccessful delivery of critical services or completion of a task is possible without this resource</t>
    </r>
  </si>
  <si>
    <t>Minimal dependence</t>
  </si>
  <si>
    <t>Nil</t>
  </si>
  <si>
    <t>Low</t>
  </si>
  <si>
    <r>
      <t xml:space="preserve">There is low dependency on this systemfor the successful provision of critical services or completion of a task; an outage will have minimal material impact; </t>
    </r>
    <r>
      <rPr>
        <b/>
        <sz val="11"/>
        <color rgb="FF000000"/>
        <rFont val="Calibri"/>
        <family val="2"/>
        <scheme val="minor"/>
      </rPr>
      <t>the task can still be successfully completed using manual workarounds or alternative resources as a stop gap measure until the systemis available again.</t>
    </r>
  </si>
  <si>
    <t>Low dependence</t>
  </si>
  <si>
    <t>2 Hr</t>
  </si>
  <si>
    <t>Some</t>
  </si>
  <si>
    <r>
      <t xml:space="preserve">Successful delivery of critical services or completion of a task is occasionally dependant on this resource; an outage may cause some inconvenient delays in completion of a task but </t>
    </r>
    <r>
      <rPr>
        <b/>
        <sz val="11"/>
        <color rgb="FF000000"/>
        <rFont val="Calibri"/>
        <family val="2"/>
        <scheme val="minor"/>
      </rPr>
      <t>parts of the task can be successfully completed using manual procedures or alternative resources for a period of time.</t>
    </r>
  </si>
  <si>
    <t>Sometimes dependent</t>
  </si>
  <si>
    <t>4 Hr</t>
  </si>
  <si>
    <t>Full</t>
  </si>
  <si>
    <t>Successful delivery of a critical service is fully dependant on this resource; system is used regularly for processing; an outage may result in significant knock on effects; there is low tolerance of an outage before the impact becomes unacceptable; limited manual workaround or alternative systemmay be used for a short period of time as a stop gap measure.</t>
  </si>
  <si>
    <t>Fully dependent</t>
  </si>
  <si>
    <t>Critic</t>
  </si>
  <si>
    <t>Successful delivery of a critical service is fully dependant on this resource; system is used continuously for processing or to provide real time feedback/information; systemmust be operational 24 x 7; an outage may result in serious knock on effects; there is close to zero tolerance of an outage before it becomes unacceptable; there are no or very limited manual workaround or alternative resources.</t>
  </si>
  <si>
    <t>Critically Dependent</t>
  </si>
  <si>
    <t>2 Weeks</t>
  </si>
  <si>
    <t>1 Month +</t>
  </si>
  <si>
    <t>R3 System Register</t>
  </si>
  <si>
    <t>Type</t>
  </si>
  <si>
    <t>Class</t>
  </si>
  <si>
    <t>Function</t>
  </si>
  <si>
    <t>ARIA</t>
  </si>
  <si>
    <t>Oncology Scheduling System</t>
  </si>
  <si>
    <t>Clinical</t>
  </si>
  <si>
    <t>Departmental</t>
  </si>
  <si>
    <t>ARM</t>
  </si>
  <si>
    <t>Corporate</t>
  </si>
  <si>
    <t>Finance and supply</t>
  </si>
  <si>
    <t>ASCOM</t>
  </si>
  <si>
    <t>Duress Alarm System</t>
  </si>
  <si>
    <t>Core</t>
  </si>
  <si>
    <t>Asset Plus</t>
  </si>
  <si>
    <t>Asset Management System</t>
  </si>
  <si>
    <t>Benefits Plus</t>
  </si>
  <si>
    <t>Salaray Packaging System</t>
  </si>
  <si>
    <t>BH Ent. Reporting</t>
  </si>
  <si>
    <t>Reporting Platform</t>
  </si>
  <si>
    <t>Infrastructure</t>
  </si>
  <si>
    <t>BOS</t>
  </si>
  <si>
    <t>Maternity Information System</t>
  </si>
  <si>
    <t>BOSSnet</t>
  </si>
  <si>
    <t>Digital Medical Record</t>
  </si>
  <si>
    <t>Carriers</t>
  </si>
  <si>
    <t>Telecommunications</t>
  </si>
  <si>
    <t>CBoard</t>
  </si>
  <si>
    <t>Meal Management System</t>
  </si>
  <si>
    <t>CGOV</t>
  </si>
  <si>
    <t>Quality and Safety system</t>
  </si>
  <si>
    <t>Charm</t>
  </si>
  <si>
    <t>Oncology Information System</t>
  </si>
  <si>
    <t>Cancer services</t>
  </si>
  <si>
    <t>Chemalert</t>
  </si>
  <si>
    <t>Chemical Mgt Database</t>
  </si>
  <si>
    <t>Citrix</t>
  </si>
  <si>
    <t>Desktop</t>
  </si>
  <si>
    <t>Codefinder</t>
  </si>
  <si>
    <t>3M Codefinder</t>
  </si>
  <si>
    <t>Cogent</t>
  </si>
  <si>
    <t>Cleaning Audit Tool</t>
  </si>
  <si>
    <t>CORDIS</t>
  </si>
  <si>
    <t>Endocrinology</t>
  </si>
  <si>
    <t>Dataworx</t>
  </si>
  <si>
    <t>Voice recording and transcription System</t>
  </si>
  <si>
    <t>DocLink</t>
  </si>
  <si>
    <t>Elumina</t>
  </si>
  <si>
    <t>Injury Mgt Database</t>
  </si>
  <si>
    <t>eMail</t>
  </si>
  <si>
    <t>Epicor</t>
  </si>
  <si>
    <t>Finance &amp; Procurement</t>
  </si>
  <si>
    <t>eVMS</t>
  </si>
  <si>
    <t>Fee Paymeny System</t>
  </si>
  <si>
    <t>FirstNet/Symphony</t>
  </si>
  <si>
    <t>Emergency Department Information System</t>
  </si>
  <si>
    <t>FPC</t>
  </si>
  <si>
    <t>Patient Journey Board</t>
  </si>
  <si>
    <t>Patient Care</t>
  </si>
  <si>
    <t>GROW</t>
  </si>
  <si>
    <t>LMS</t>
  </si>
  <si>
    <t>Heart</t>
  </si>
  <si>
    <t>Data Warehouse</t>
  </si>
  <si>
    <t>Honeywell</t>
  </si>
  <si>
    <t>BMS</t>
  </si>
  <si>
    <t>hTrak</t>
  </si>
  <si>
    <t>Purchasing</t>
  </si>
  <si>
    <t>Internet</t>
  </si>
  <si>
    <t>Internet Gateway</t>
  </si>
  <si>
    <t>Network</t>
  </si>
  <si>
    <t>Patient Administration System</t>
  </si>
  <si>
    <t>IP Telephony</t>
  </si>
  <si>
    <t>Communications</t>
  </si>
  <si>
    <t>JCAPS</t>
  </si>
  <si>
    <t>Data Integration</t>
  </si>
  <si>
    <t>LawMan</t>
  </si>
  <si>
    <t>Linnen database</t>
  </si>
  <si>
    <t>McKesson</t>
  </si>
  <si>
    <t>Cardiology</t>
  </si>
  <si>
    <t>Medibill</t>
  </si>
  <si>
    <t>Billing</t>
  </si>
  <si>
    <t>Talent mgt system</t>
  </si>
  <si>
    <t>Merlin</t>
  </si>
  <si>
    <t>Medications Management System</t>
  </si>
  <si>
    <t>Mobile</t>
  </si>
  <si>
    <t>Mobile Telephone</t>
  </si>
  <si>
    <t>NAB Online</t>
  </si>
  <si>
    <t>Internet Banking</t>
  </si>
  <si>
    <t>OBTraceVue</t>
  </si>
  <si>
    <t>Life Monitoring System</t>
  </si>
  <si>
    <t>PayGlobal</t>
  </si>
  <si>
    <t>Payroll system</t>
  </si>
  <si>
    <t>PeopleKey</t>
  </si>
  <si>
    <t>Time capture systems</t>
  </si>
  <si>
    <t>PERM</t>
  </si>
  <si>
    <t>Palliative Care Information System</t>
  </si>
  <si>
    <t>PJB</t>
  </si>
  <si>
    <t>Community Information System</t>
  </si>
  <si>
    <t>Aged Care Information System</t>
  </si>
  <si>
    <t>Power budget</t>
  </si>
  <si>
    <t>Finance system</t>
  </si>
  <si>
    <t>Print</t>
  </si>
  <si>
    <t>Printing</t>
  </si>
  <si>
    <t>PulseNET</t>
  </si>
  <si>
    <t>Messaging service</t>
  </si>
  <si>
    <t>Integration</t>
  </si>
  <si>
    <t>Pyxis</t>
  </si>
  <si>
    <t>Automated drug cabinets</t>
  </si>
  <si>
    <t>Qdoc</t>
  </si>
  <si>
    <t>Agfa Qdoc</t>
  </si>
  <si>
    <t>RenalNET</t>
  </si>
  <si>
    <t>Renal Information System</t>
  </si>
  <si>
    <t>Nurse Call</t>
  </si>
  <si>
    <t>RiskMan</t>
  </si>
  <si>
    <t>Incident Mgt System</t>
  </si>
  <si>
    <t>Sharepoint</t>
  </si>
  <si>
    <t>Document Mgt Systems</t>
  </si>
  <si>
    <t>Shiftmatch</t>
  </si>
  <si>
    <t>Resource Mgt System</t>
  </si>
  <si>
    <t>SLIC</t>
  </si>
  <si>
    <t>ICU Information System</t>
  </si>
  <si>
    <t>Soliton</t>
  </si>
  <si>
    <t>Image reporting</t>
  </si>
  <si>
    <t>SWIPE</t>
  </si>
  <si>
    <t>Security Access System</t>
  </si>
  <si>
    <t>SyberScribe</t>
  </si>
  <si>
    <t>Transcription service</t>
  </si>
  <si>
    <t>Medical Imaging -Synapse</t>
  </si>
  <si>
    <t>Radiology</t>
  </si>
  <si>
    <t>TCM</t>
  </si>
  <si>
    <t>Mental Health / HARP /Carer Respite</t>
  </si>
  <si>
    <t>Titanium</t>
  </si>
  <si>
    <t>Dental</t>
  </si>
  <si>
    <t>WorkForceWatch</t>
  </si>
  <si>
    <t>Case Mgt System</t>
  </si>
  <si>
    <t>Xcom</t>
  </si>
  <si>
    <t>Paging system</t>
  </si>
  <si>
    <t>Zeacom</t>
  </si>
  <si>
    <t>IVR</t>
  </si>
  <si>
    <t>ARIA
ARM
ASCOM
Asset Plus
Benefits Plus
BH Ent. Reporting
BOS
BOSSnet
Carriers
CBoard
CGOV
Charm
Chemalert
Citrix
Codefinder
Cogent
CORDIS
Dataworx
DocLink
Elumina
eMail
Epicor
eVMS
FirstNet/Symphony
FPC
GROW
Heart
Honeywell
hTrak
Internet
iPM
IPTel
JCAPS
LawMan
McKesson
Medibill
Mercury
Merlin
Mobile
NAB Online
OBTraceVue
PayGlobal
PeopleKey
PERM
PJB
Platinum 5
Power budget
Print
PulseNET
Pyxis
Qdoc
RenalNET
Responder
RiskMan
Sharepoint
Shiftmatch
SLIC
Soliton
SWIPE
SyberScribe
Synapse
TCM
Titanium
WorkForceWatch
Xcom
Zeacom</t>
  </si>
  <si>
    <t>R4 Functional Structure</t>
  </si>
  <si>
    <r>
      <t>Programs</t>
    </r>
    <r>
      <rPr>
        <sz val="11"/>
        <color theme="1"/>
        <rFont val="Wingdings 3"/>
        <family val="1"/>
        <charset val="2"/>
      </rPr>
      <t>$</t>
    </r>
  </si>
  <si>
    <r>
      <t xml:space="preserve">Clinical Units </t>
    </r>
    <r>
      <rPr>
        <sz val="11"/>
        <color theme="1"/>
        <rFont val="Wingdings 3"/>
        <family val="1"/>
        <charset val="2"/>
      </rPr>
      <t>"</t>
    </r>
  </si>
  <si>
    <t xml:space="preserve">Allied Health </t>
  </si>
  <si>
    <t>Cancer</t>
  </si>
  <si>
    <t>Clinical Services</t>
  </si>
  <si>
    <t>Community</t>
  </si>
  <si>
    <t xml:space="preserve">Critical Care and Specialist </t>
  </si>
  <si>
    <t>Emergency and Medicine</t>
  </si>
  <si>
    <t>Mental Health</t>
  </si>
  <si>
    <t>Palliative Care</t>
  </si>
  <si>
    <t>Rehabilitation</t>
  </si>
  <si>
    <t>Specialist Clinics</t>
  </si>
  <si>
    <t>Surgical Services</t>
  </si>
  <si>
    <t>Womens and Childrens</t>
  </si>
  <si>
    <t>All</t>
  </si>
  <si>
    <t>Building and Engineering</t>
  </si>
  <si>
    <t>Clinical Engineering</t>
  </si>
  <si>
    <t>Corporate Office</t>
  </si>
  <si>
    <t>Data and Analytics</t>
  </si>
  <si>
    <t>Education and Training</t>
  </si>
  <si>
    <t>Finance</t>
  </si>
  <si>
    <t>Food Services</t>
  </si>
  <si>
    <t>Health Information</t>
  </si>
  <si>
    <t>Information Technology</t>
  </si>
  <si>
    <t>Library Services</t>
  </si>
  <si>
    <t>Project Management</t>
  </si>
  <si>
    <t>Research</t>
  </si>
  <si>
    <t>Safety and Quality</t>
  </si>
  <si>
    <t>Supply</t>
  </si>
  <si>
    <t>Support Services</t>
  </si>
  <si>
    <t>Workforce and Culture</t>
  </si>
  <si>
    <t>Aged Care Assessmnt</t>
  </si>
  <si>
    <t>Aboriginal Health</t>
  </si>
  <si>
    <t>Haematology</t>
  </si>
  <si>
    <t>"Administration"</t>
  </si>
  <si>
    <t>Carer Support</t>
  </si>
  <si>
    <t>Dermatology</t>
  </si>
  <si>
    <t>Access Team</t>
  </si>
  <si>
    <t>Acute Consulting</t>
  </si>
  <si>
    <t>GEM</t>
  </si>
  <si>
    <t>Cognitive, dementia and memory</t>
  </si>
  <si>
    <t>Anaesthesia and Pain</t>
  </si>
  <si>
    <t>Birthing Suite</t>
  </si>
  <si>
    <t>"Adminstration"</t>
  </si>
  <si>
    <t>Govt Reporting</t>
  </si>
  <si>
    <t>Coding &amp; Medical Records</t>
  </si>
  <si>
    <t xml:space="preserve">All </t>
  </si>
  <si>
    <t>Residential Care</t>
  </si>
  <si>
    <t>Audiology</t>
  </si>
  <si>
    <t>Medical Oncology</t>
  </si>
  <si>
    <t>"HR"</t>
  </si>
  <si>
    <t>Community Nursing</t>
  </si>
  <si>
    <t>Cardio-Thoracic</t>
  </si>
  <si>
    <t>Emergency Medicine</t>
  </si>
  <si>
    <t>Acute Mental Health</t>
  </si>
  <si>
    <t>Cachexia clinic</t>
  </si>
  <si>
    <t>Continence Clinic</t>
  </si>
  <si>
    <t>Elective Surgery Access</t>
  </si>
  <si>
    <t>Children's</t>
  </si>
  <si>
    <t>Switchboard</t>
  </si>
  <si>
    <t>Clinical Eng.</t>
  </si>
  <si>
    <t>Medical Records</t>
  </si>
  <si>
    <t>Consumer Liaison</t>
  </si>
  <si>
    <t>Allied Health</t>
  </si>
  <si>
    <t>Residential in Reach</t>
  </si>
  <si>
    <t>Dietetics</t>
  </si>
  <si>
    <t>Outpatients</t>
  </si>
  <si>
    <t>Access &amp; Resource</t>
  </si>
  <si>
    <t>Community Rehabilitation</t>
  </si>
  <si>
    <t>Gastroenterology</t>
  </si>
  <si>
    <t>Adult Mental Health</t>
  </si>
  <si>
    <t>Clinical Trials Unit</t>
  </si>
  <si>
    <t>All clinical units</t>
  </si>
  <si>
    <t>Falls and balance clinc</t>
  </si>
  <si>
    <t>General Surgery</t>
  </si>
  <si>
    <t>Gynecological Surgery</t>
  </si>
  <si>
    <t>Building/Eng.</t>
  </si>
  <si>
    <t>Restorative Care Program</t>
  </si>
  <si>
    <t>Occupational Therapy</t>
  </si>
  <si>
    <t>Radiation Oncology</t>
  </si>
  <si>
    <t>Day Programs</t>
  </si>
  <si>
    <t>Intensive Care</t>
  </si>
  <si>
    <t>General Medicine</t>
  </si>
  <si>
    <t>Aged Psychiatry</t>
  </si>
  <si>
    <t>All bed based services</t>
  </si>
  <si>
    <t>Multiple Sclerosis clinic</t>
  </si>
  <si>
    <t>Operating Services</t>
  </si>
  <si>
    <t>Obstetrics and Maternity</t>
  </si>
  <si>
    <t>Transition Care Program</t>
  </si>
  <si>
    <t>Orthotics and Prosthetics</t>
  </si>
  <si>
    <t>Health Promotion Unit</t>
  </si>
  <si>
    <t>Neurosciences</t>
  </si>
  <si>
    <t>Geriatric Medicine</t>
  </si>
  <si>
    <t>Child Youth</t>
  </si>
  <si>
    <t>Inpatient</t>
  </si>
  <si>
    <t>All Rehabilitation</t>
  </si>
  <si>
    <t xml:space="preserve">Progressive Neurological </t>
  </si>
  <si>
    <t>Oral and Max-Facial</t>
  </si>
  <si>
    <t>Paediatric Surgery</t>
  </si>
  <si>
    <t xml:space="preserve">Cancer Service </t>
  </si>
  <si>
    <t>Pastoral Care</t>
  </si>
  <si>
    <t>Hospital in the Home</t>
  </si>
  <si>
    <t>Home Based Rehabilitation</t>
  </si>
  <si>
    <t>Opthalmology</t>
  </si>
  <si>
    <t>Rapid Assessment and Planning</t>
  </si>
  <si>
    <t>Clozapine team</t>
  </si>
  <si>
    <t>Transition Clinic</t>
  </si>
  <si>
    <t>Orthopaedics</t>
  </si>
  <si>
    <t>Special Care Nursery</t>
  </si>
  <si>
    <t>Physiotherapy</t>
  </si>
  <si>
    <t>All Cancer</t>
  </si>
  <si>
    <t>Infectious Diseases</t>
  </si>
  <si>
    <t>Hospital Admission Risk Program</t>
  </si>
  <si>
    <t>Renal</t>
  </si>
  <si>
    <t>Respiratory</t>
  </si>
  <si>
    <t>Consultation and Liaison</t>
  </si>
  <si>
    <t>Otolaryngology</t>
  </si>
  <si>
    <t>Podiatry</t>
  </si>
  <si>
    <t>Medical Imaging</t>
  </si>
  <si>
    <t>Hydrotherapy</t>
  </si>
  <si>
    <t>Vasuclar</t>
  </si>
  <si>
    <t>Rheumatology</t>
  </si>
  <si>
    <t>Consumer and Carer Consult</t>
  </si>
  <si>
    <t>Plasics and Reconstructive</t>
  </si>
  <si>
    <t>Psychology/Neuropsych</t>
  </si>
  <si>
    <t>Immunisation</t>
  </si>
  <si>
    <t>Eating Disorder Service</t>
  </si>
  <si>
    <t>All Palliative Care</t>
  </si>
  <si>
    <t>All Specialist</t>
  </si>
  <si>
    <t>All Womens and Childrens</t>
  </si>
  <si>
    <t>Social Work</t>
  </si>
  <si>
    <t>Pharmacy</t>
  </si>
  <si>
    <t>Information and Access</t>
  </si>
  <si>
    <t>Speech Pathology</t>
  </si>
  <si>
    <t>Oral Health</t>
  </si>
  <si>
    <t>All Critical Care</t>
  </si>
  <si>
    <t>All Emergency and Medicine</t>
  </si>
  <si>
    <t>Forensic/SECU</t>
  </si>
  <si>
    <t>All Surgical</t>
  </si>
  <si>
    <t>Personalised Health Care</t>
  </si>
  <si>
    <t>HOPS</t>
  </si>
  <si>
    <t>All Clinical Services</t>
  </si>
  <si>
    <t>Primary Care</t>
  </si>
  <si>
    <t xml:space="preserve">Perinatal Emotional Health </t>
  </si>
  <si>
    <t>All Allied Health</t>
  </si>
  <si>
    <t>Refugee Health</t>
  </si>
  <si>
    <t>Psychology Clinic</t>
  </si>
  <si>
    <t>Regional ABI</t>
  </si>
  <si>
    <t>Subacute Mental Health</t>
  </si>
  <si>
    <t>Respecting Patient Choices</t>
  </si>
  <si>
    <t>Paediatric Rehabilitation</t>
  </si>
  <si>
    <t>All Mental Health</t>
  </si>
  <si>
    <t>All Community</t>
  </si>
  <si>
    <t>Spare</t>
  </si>
  <si>
    <t>Drug and Alcohol</t>
  </si>
  <si>
    <t>Elective Surgery Access Unit</t>
  </si>
  <si>
    <t xml:space="preserve">Hospital Admission Risk </t>
  </si>
  <si>
    <t xml:space="preserve">Rapid Assessment and Planning </t>
  </si>
  <si>
    <t>Urology</t>
  </si>
  <si>
    <t>Validation Tables</t>
  </si>
  <si>
    <t>Labels/terms</t>
  </si>
  <si>
    <t>Directorate</t>
  </si>
  <si>
    <t>Highest level business area</t>
  </si>
  <si>
    <t>Yes</t>
  </si>
  <si>
    <t>Department</t>
  </si>
  <si>
    <t>Consolidation level for functions</t>
  </si>
  <si>
    <t>Community Health, Rehabilitation and Palliative Care</t>
  </si>
  <si>
    <t>No</t>
  </si>
  <si>
    <t>Clinical Unit</t>
  </si>
  <si>
    <t>Lowest level functional group</t>
  </si>
  <si>
    <t>Activity</t>
  </si>
  <si>
    <t>Activity task supported by a system</t>
  </si>
  <si>
    <t>Medicine</t>
  </si>
  <si>
    <t>Heading name for activities impacted</t>
  </si>
  <si>
    <t>Mental Health, Drug and Alcohol</t>
  </si>
  <si>
    <t>Generic term for applications and ICT services</t>
  </si>
  <si>
    <t>Surgery and Critical Care</t>
  </si>
  <si>
    <t>Term for tier level of system</t>
  </si>
  <si>
    <t>Women's and Children's</t>
  </si>
  <si>
    <t>Select from list</t>
  </si>
  <si>
    <t>System definitions</t>
  </si>
  <si>
    <t>Source - Applications Map</t>
  </si>
  <si>
    <r>
      <t xml:space="preserve">Categories  </t>
    </r>
    <r>
      <rPr>
        <b/>
        <sz val="11"/>
        <color theme="1"/>
        <rFont val="Wingdings 3"/>
        <family val="1"/>
        <charset val="2"/>
      </rPr>
      <t>$</t>
    </r>
  </si>
  <si>
    <r>
      <t xml:space="preserve">Functions </t>
    </r>
    <r>
      <rPr>
        <b/>
        <sz val="11"/>
        <color theme="1"/>
        <rFont val="Wingdings 3"/>
        <family val="1"/>
        <charset val="2"/>
      </rPr>
      <t>"</t>
    </r>
  </si>
  <si>
    <t>Data analytics</t>
  </si>
  <si>
    <t>Storage</t>
  </si>
  <si>
    <t>Quality and safety</t>
  </si>
  <si>
    <t>Public cloud</t>
  </si>
  <si>
    <t>Social</t>
  </si>
  <si>
    <t>Telehealth</t>
  </si>
  <si>
    <t>Monitoring</t>
  </si>
  <si>
    <t>Health information</t>
  </si>
  <si>
    <t>Dictation</t>
  </si>
  <si>
    <t>Compute</t>
  </si>
  <si>
    <t>Workforce</t>
  </si>
  <si>
    <t>Asset management</t>
  </si>
  <si>
    <t>Mobile Apps</t>
  </si>
  <si>
    <t>Information management</t>
  </si>
  <si>
    <t>Cybersecurity</t>
  </si>
  <si>
    <t>IT Asset management</t>
  </si>
  <si>
    <t>Access and productivity</t>
  </si>
  <si>
    <t>1Hr</t>
  </si>
  <si>
    <t>2Hr</t>
  </si>
  <si>
    <t>4Hr</t>
  </si>
  <si>
    <t>6Hr</t>
  </si>
  <si>
    <t>8Hr</t>
  </si>
  <si>
    <t>1Day</t>
  </si>
  <si>
    <t>2Day</t>
  </si>
  <si>
    <t>5Day</t>
  </si>
  <si>
    <t>1Week</t>
  </si>
  <si>
    <t>User Login</t>
  </si>
  <si>
    <t>DDL = Drop Down List</t>
  </si>
  <si>
    <t>Please Select your Program Area</t>
  </si>
  <si>
    <t>User will select the Program unit they work in from a DDL or add New</t>
  </si>
  <si>
    <t>Question - do we need these?</t>
  </si>
  <si>
    <t xml:space="preserve"> Functional Area</t>
  </si>
  <si>
    <t xml:space="preserve"> Function Performed</t>
  </si>
  <si>
    <t>Select Your Clinical Unit</t>
  </si>
  <si>
    <t>Based on the selection above used will be given a new DDL for clinical unit within the selection i.e. Aged Care</t>
  </si>
  <si>
    <t>Aged Care Assessment</t>
  </si>
  <si>
    <t>Select Your IT System to begin a New BCP</t>
  </si>
  <si>
    <t>Once the IT System is selected a short description is displayed</t>
  </si>
  <si>
    <t>What function or activity do you perform on the selected system</t>
  </si>
  <si>
    <t>How long can you operate without this system?</t>
  </si>
  <si>
    <t>What actions would you take if this system was unavailable?</t>
  </si>
  <si>
    <t>Loop through  until all systems are ID's</t>
  </si>
  <si>
    <t>This will be a  DDL of tasks along with the option to add free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</si>
</sst>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sz val="11"/>
      <color rgb="FF000000"/>
      <name val="Calibri"/>
      <family val="2"/>
      <scheme val="minor"/>
    </font>
    <font>
      <b/>
      <sz val="11"/>
      <color rgb="FFFF0000"/>
      <name val="Calibri"/>
      <family val="2"/>
      <scheme val="minor"/>
    </font>
    <font>
      <b/>
      <sz val="11"/>
      <name val="Calibri"/>
      <family val="2"/>
      <scheme val="minor"/>
    </font>
    <font>
      <b/>
      <sz val="14"/>
      <name val="Calibri"/>
      <family val="2"/>
      <scheme val="minor"/>
    </font>
    <font>
      <sz val="11"/>
      <color theme="1"/>
      <name val="Wingdings 3"/>
      <family val="1"/>
      <charset val="2"/>
    </font>
    <font>
      <b/>
      <sz val="11"/>
      <color theme="1"/>
      <name val="Wingdings 3"/>
      <family val="1"/>
      <charset val="2"/>
    </font>
    <font>
      <b/>
      <sz val="11"/>
      <color theme="0"/>
      <name val="Calibri"/>
      <family val="2"/>
      <scheme val="minor"/>
    </font>
    <font>
      <sz val="11"/>
      <color theme="0"/>
      <name val="Calibri"/>
      <family val="2"/>
      <scheme val="minor"/>
    </font>
    <font>
      <b/>
      <sz val="12"/>
      <color theme="0"/>
      <name val="Calibri"/>
      <family val="2"/>
      <scheme val="minor"/>
    </font>
    <font>
      <sz val="11"/>
      <name val="Calibri"/>
      <family val="2"/>
      <scheme val="minor"/>
    </font>
    <font>
      <b/>
      <sz val="11"/>
      <color theme="3" tint="0.39997558519241921"/>
      <name val="Calibri"/>
      <family val="2"/>
      <scheme val="minor"/>
    </font>
    <font>
      <b/>
      <sz val="11"/>
      <color rgb="FF000000"/>
      <name val="Calibri"/>
      <family val="2"/>
      <scheme val="minor"/>
    </font>
    <font>
      <b/>
      <sz val="11"/>
      <color theme="9" tint="-0.249977111117893"/>
      <name val="Calibri"/>
      <family val="2"/>
      <scheme val="minor"/>
    </font>
    <font>
      <sz val="11"/>
      <color rgb="FFFFC000"/>
      <name val="Calibri"/>
      <family val="2"/>
      <scheme val="minor"/>
    </font>
    <font>
      <sz val="11"/>
      <color rgb="FF92D050"/>
      <name val="Calibri"/>
      <family val="2"/>
      <scheme val="minor"/>
    </font>
    <font>
      <b/>
      <sz val="10"/>
      <name val="Calibri"/>
      <family val="2"/>
      <scheme val="minor"/>
    </font>
    <font>
      <b/>
      <sz val="10"/>
      <color theme="0"/>
      <name val="Calibri"/>
      <family val="2"/>
      <scheme val="minor"/>
    </font>
    <font>
      <b/>
      <sz val="10"/>
      <color rgb="FFFF0000"/>
      <name val="Calibri"/>
      <family val="2"/>
      <scheme val="minor"/>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charset val="129"/>
      <scheme val="minor"/>
    </font>
    <font>
      <b/>
      <i/>
      <sz val="12"/>
      <color theme="1"/>
      <name val="Calibri"/>
      <scheme val="minor"/>
    </font>
    <font>
      <b/>
      <i/>
      <sz val="12"/>
      <color rgb="FFFF0000"/>
      <name val="Calibri"/>
      <scheme val="minor"/>
    </font>
    <font>
      <b/>
      <sz val="12"/>
      <color rgb="FFFF0000"/>
      <name val="Calibri"/>
      <scheme val="minor"/>
    </font>
    <font>
      <b/>
      <sz val="14"/>
      <color rgb="FFFF0000"/>
      <name val="Calibri"/>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CE4D6"/>
        <bgColor indexed="64"/>
      </patternFill>
    </fill>
    <fill>
      <patternFill patternType="solid">
        <fgColor rgb="FFCCC0DA"/>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bgColor indexed="64"/>
      </patternFill>
    </fill>
    <fill>
      <patternFill patternType="solid">
        <fgColor rgb="FF993366"/>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C7A1E3"/>
        <bgColor indexed="64"/>
      </patternFill>
    </fill>
    <fill>
      <patternFill patternType="solid">
        <fgColor theme="1" tint="0.249977111117893"/>
        <bgColor indexed="64"/>
      </patternFill>
    </fill>
  </fills>
  <borders count="2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double">
        <color auto="1"/>
      </left>
      <right style="double">
        <color auto="1"/>
      </right>
      <top style="double">
        <color auto="1"/>
      </top>
      <bottom style="double">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28">
    <xf numFmtId="0" fontId="0" fillId="0" borderId="0" xfId="0"/>
    <xf numFmtId="0" fontId="0" fillId="0" borderId="6" xfId="0" applyBorder="1"/>
    <xf numFmtId="0" fontId="1" fillId="0" borderId="0" xfId="0" applyFont="1"/>
    <xf numFmtId="0" fontId="0" fillId="5" borderId="6" xfId="0" applyFill="1" applyBorder="1"/>
    <xf numFmtId="0" fontId="1" fillId="0" borderId="6" xfId="0" applyFont="1" applyBorder="1"/>
    <xf numFmtId="0" fontId="0" fillId="0" borderId="0" xfId="0"/>
    <xf numFmtId="0" fontId="6" fillId="0" borderId="6" xfId="0" applyFont="1" applyBorder="1"/>
    <xf numFmtId="0" fontId="2" fillId="12" borderId="6" xfId="0" applyFont="1" applyFill="1" applyBorder="1" applyAlignment="1">
      <alignment horizontal="center"/>
    </xf>
    <xf numFmtId="0" fontId="1" fillId="0" borderId="0" xfId="0" applyFont="1" applyAlignment="1">
      <alignment horizontal="left"/>
    </xf>
    <xf numFmtId="0" fontId="1" fillId="0" borderId="11" xfId="0" applyFont="1" applyBorder="1"/>
    <xf numFmtId="0" fontId="0" fillId="0" borderId="6" xfId="0" applyFont="1" applyBorder="1"/>
    <xf numFmtId="0" fontId="3" fillId="0" borderId="6" xfId="0" applyFont="1" applyBorder="1"/>
    <xf numFmtId="0" fontId="3" fillId="0" borderId="6" xfId="0" applyFont="1" applyBorder="1" applyAlignment="1">
      <alignment vertical="top"/>
    </xf>
    <xf numFmtId="0" fontId="0" fillId="5" borderId="6" xfId="0" applyFont="1" applyFill="1" applyBorder="1"/>
    <xf numFmtId="0" fontId="3" fillId="3" borderId="6" xfId="0" applyFont="1" applyFill="1" applyBorder="1"/>
    <xf numFmtId="0" fontId="0" fillId="0" borderId="0" xfId="0" applyFont="1"/>
    <xf numFmtId="0" fontId="0" fillId="3" borderId="6" xfId="0" applyFont="1" applyFill="1" applyBorder="1"/>
    <xf numFmtId="0" fontId="3" fillId="5" borderId="6" xfId="0" applyFont="1" applyFill="1" applyBorder="1"/>
    <xf numFmtId="0" fontId="3" fillId="0" borderId="6" xfId="0" applyFont="1" applyFill="1" applyBorder="1" applyAlignment="1">
      <alignment vertical="top"/>
    </xf>
    <xf numFmtId="0" fontId="1" fillId="0" borderId="4" xfId="0" applyFont="1" applyBorder="1"/>
    <xf numFmtId="0" fontId="11" fillId="22" borderId="6" xfId="0" applyFont="1" applyFill="1" applyBorder="1"/>
    <xf numFmtId="0" fontId="13" fillId="11" borderId="6" xfId="0" applyFont="1" applyFill="1" applyBorder="1" applyProtection="1"/>
    <xf numFmtId="0" fontId="6" fillId="19" borderId="6" xfId="0" applyFont="1" applyFill="1" applyBorder="1" applyAlignment="1" applyProtection="1"/>
    <xf numFmtId="0" fontId="10" fillId="22" borderId="6" xfId="0" applyFont="1" applyFill="1" applyBorder="1" applyAlignment="1">
      <alignment horizontal="right" indent="1"/>
    </xf>
    <xf numFmtId="0" fontId="10" fillId="22" borderId="6" xfId="0" applyFont="1" applyFill="1" applyBorder="1" applyAlignment="1">
      <alignment horizontal="right" vertical="top" indent="1"/>
    </xf>
    <xf numFmtId="0" fontId="6" fillId="23" borderId="6" xfId="0" applyFont="1" applyFill="1" applyBorder="1" applyAlignment="1">
      <alignment horizontal="center"/>
    </xf>
    <xf numFmtId="0" fontId="0" fillId="0" borderId="6" xfId="0" applyFont="1" applyBorder="1" applyAlignment="1">
      <alignment horizontal="left" vertical="top" wrapText="1"/>
    </xf>
    <xf numFmtId="0" fontId="14" fillId="14" borderId="6" xfId="0" applyFont="1" applyFill="1" applyBorder="1" applyAlignment="1">
      <alignment vertical="top"/>
    </xf>
    <xf numFmtId="0" fontId="0" fillId="0" borderId="0" xfId="0" applyFont="1" applyBorder="1"/>
    <xf numFmtId="0" fontId="3" fillId="23" borderId="6" xfId="0" applyFont="1" applyFill="1" applyBorder="1" applyAlignment="1">
      <alignment horizontal="center"/>
    </xf>
    <xf numFmtId="0" fontId="0" fillId="0" borderId="0" xfId="0" applyFont="1" applyAlignment="1">
      <alignment wrapText="1"/>
    </xf>
    <xf numFmtId="0" fontId="0" fillId="0" borderId="0" xfId="0" applyFont="1" applyAlignment="1">
      <alignment horizontal="left"/>
    </xf>
    <xf numFmtId="0" fontId="15" fillId="5" borderId="6" xfId="0" applyFont="1" applyFill="1" applyBorder="1" applyAlignment="1">
      <alignment wrapText="1"/>
    </xf>
    <xf numFmtId="0" fontId="3" fillId="5" borderId="6" xfId="0" applyFont="1" applyFill="1" applyBorder="1" applyAlignment="1">
      <alignment wrapText="1"/>
    </xf>
    <xf numFmtId="0" fontId="0" fillId="0" borderId="6" xfId="0" applyFont="1" applyBorder="1" applyAlignment="1" applyProtection="1">
      <alignment horizontal="center" vertical="center"/>
      <protection locked="0"/>
    </xf>
    <xf numFmtId="0" fontId="4" fillId="4" borderId="6" xfId="0" applyFont="1" applyFill="1" applyBorder="1" applyAlignment="1">
      <alignment horizontal="center" vertical="center"/>
    </xf>
    <xf numFmtId="0" fontId="4" fillId="4" borderId="6" xfId="0" applyFont="1" applyFill="1" applyBorder="1" applyAlignment="1">
      <alignment vertical="center" wrapText="1"/>
    </xf>
    <xf numFmtId="0" fontId="0" fillId="4" borderId="6" xfId="0" applyFont="1" applyFill="1" applyBorder="1"/>
    <xf numFmtId="0" fontId="0" fillId="0" borderId="6" xfId="0" applyFont="1" applyBorder="1" applyAlignment="1">
      <alignment wrapText="1"/>
    </xf>
    <xf numFmtId="9" fontId="4" fillId="4" borderId="6" xfId="0" applyNumberFormat="1" applyFont="1" applyFill="1" applyBorder="1" applyAlignment="1">
      <alignment horizontal="center" vertical="center"/>
    </xf>
    <xf numFmtId="0" fontId="5" fillId="0" borderId="6" xfId="0" applyFont="1" applyBorder="1"/>
    <xf numFmtId="0" fontId="16" fillId="0" borderId="6" xfId="0" applyFont="1" applyBorder="1"/>
    <xf numFmtId="0" fontId="17" fillId="0" borderId="6" xfId="0" applyFont="1" applyBorder="1"/>
    <xf numFmtId="0" fontId="18" fillId="0" borderId="6" xfId="0" applyFont="1" applyBorder="1"/>
    <xf numFmtId="0" fontId="3" fillId="5" borderId="6" xfId="0" applyFont="1" applyFill="1" applyBorder="1" applyAlignment="1">
      <alignment horizontal="center" wrapText="1"/>
    </xf>
    <xf numFmtId="0" fontId="0" fillId="0" borderId="0" xfId="0" applyFont="1" applyAlignment="1">
      <alignment horizontal="center"/>
    </xf>
    <xf numFmtId="0" fontId="6" fillId="18" borderId="2" xfId="0" applyFont="1" applyFill="1" applyBorder="1" applyAlignment="1" applyProtection="1"/>
    <xf numFmtId="0" fontId="0" fillId="18" borderId="6" xfId="0" applyFont="1" applyFill="1" applyBorder="1"/>
    <xf numFmtId="0" fontId="0" fillId="18" borderId="6" xfId="0" applyFont="1" applyFill="1" applyBorder="1" applyAlignment="1">
      <alignment horizontal="center"/>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5" borderId="0" xfId="0" applyFont="1" applyFill="1"/>
    <xf numFmtId="0" fontId="0" fillId="0" borderId="0" xfId="0" applyFont="1" applyAlignment="1">
      <alignment vertical="top"/>
    </xf>
    <xf numFmtId="0" fontId="3" fillId="16" borderId="3" xfId="0" applyFont="1" applyFill="1" applyBorder="1" applyAlignment="1" applyProtection="1">
      <alignment vertical="top"/>
    </xf>
    <xf numFmtId="0" fontId="3" fillId="16" borderId="4" xfId="0" applyFont="1" applyFill="1" applyBorder="1" applyAlignment="1" applyProtection="1">
      <alignment vertical="top"/>
    </xf>
    <xf numFmtId="0" fontId="0" fillId="5" borderId="2" xfId="0" applyFont="1" applyFill="1" applyBorder="1" applyAlignment="1"/>
    <xf numFmtId="0" fontId="0" fillId="5" borderId="3" xfId="0" applyFont="1" applyFill="1" applyBorder="1" applyAlignment="1"/>
    <xf numFmtId="0" fontId="0" fillId="5" borderId="4" xfId="0" applyFont="1" applyFill="1" applyBorder="1" applyAlignment="1"/>
    <xf numFmtId="0" fontId="0" fillId="0" borderId="6" xfId="0" applyFont="1" applyFill="1" applyBorder="1"/>
    <xf numFmtId="0" fontId="0" fillId="0" borderId="6" xfId="0" applyFont="1" applyBorder="1" applyAlignment="1">
      <alignment vertical="top"/>
    </xf>
    <xf numFmtId="0" fontId="1" fillId="0" borderId="12" xfId="0" applyFont="1" applyBorder="1"/>
    <xf numFmtId="0" fontId="1" fillId="0" borderId="10" xfId="0" applyFont="1" applyBorder="1"/>
    <xf numFmtId="0" fontId="0" fillId="5" borderId="4" xfId="0" applyFont="1" applyFill="1" applyBorder="1"/>
    <xf numFmtId="0" fontId="0" fillId="0" borderId="4" xfId="0" applyFont="1" applyBorder="1"/>
    <xf numFmtId="0" fontId="3" fillId="0" borderId="0" xfId="0" applyFont="1" applyAlignment="1">
      <alignment vertical="top"/>
    </xf>
    <xf numFmtId="0" fontId="0" fillId="0" borderId="11" xfId="0" applyFont="1" applyBorder="1"/>
    <xf numFmtId="0" fontId="3" fillId="17" borderId="7" xfId="0" applyFont="1" applyFill="1" applyBorder="1" applyAlignment="1">
      <alignment horizontal="center" vertical="top" wrapText="1"/>
    </xf>
    <xf numFmtId="0" fontId="3" fillId="3" borderId="7" xfId="0" applyFont="1" applyFill="1" applyBorder="1" applyAlignment="1">
      <alignment horizontal="center" vertical="top" wrapText="1"/>
    </xf>
    <xf numFmtId="0" fontId="3" fillId="17" borderId="6"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8" borderId="2" xfId="0" applyFont="1" applyFill="1" applyBorder="1" applyAlignment="1">
      <alignment vertical="center"/>
    </xf>
    <xf numFmtId="0" fontId="3" fillId="8" borderId="4" xfId="0" applyFont="1" applyFill="1" applyBorder="1" applyAlignment="1">
      <alignment horizontal="left" vertical="center" wrapText="1"/>
    </xf>
    <xf numFmtId="0" fontId="0" fillId="17" borderId="6" xfId="0" applyFont="1" applyFill="1" applyBorder="1" applyAlignment="1">
      <alignment horizontal="left" vertical="top" wrapText="1"/>
    </xf>
    <xf numFmtId="0" fontId="0" fillId="3" borderId="6" xfId="0" applyFont="1" applyFill="1" applyBorder="1" applyAlignment="1">
      <alignment horizontal="left" vertical="top" wrapText="1"/>
    </xf>
    <xf numFmtId="0" fontId="3" fillId="21" borderId="2" xfId="0" applyFont="1" applyFill="1" applyBorder="1" applyAlignment="1">
      <alignment vertical="center"/>
    </xf>
    <xf numFmtId="0" fontId="3" fillId="21" borderId="4" xfId="0" applyFont="1" applyFill="1" applyBorder="1" applyAlignment="1">
      <alignment horizontal="left" vertical="center" wrapText="1"/>
    </xf>
    <xf numFmtId="0" fontId="3" fillId="19" borderId="2" xfId="0" applyFont="1" applyFill="1" applyBorder="1" applyAlignment="1">
      <alignment vertical="center"/>
    </xf>
    <xf numFmtId="0" fontId="3" fillId="19" borderId="4" xfId="0" applyFont="1" applyFill="1" applyBorder="1" applyAlignment="1">
      <alignment horizontal="left" vertical="center" wrapText="1"/>
    </xf>
    <xf numFmtId="0" fontId="3" fillId="6" borderId="2" xfId="0" applyFont="1" applyFill="1" applyBorder="1" applyAlignment="1">
      <alignment vertical="center"/>
    </xf>
    <xf numFmtId="0" fontId="3" fillId="6" borderId="4" xfId="0" applyFont="1" applyFill="1" applyBorder="1" applyAlignment="1">
      <alignment horizontal="left" vertical="center" wrapText="1"/>
    </xf>
    <xf numFmtId="0" fontId="3" fillId="20" borderId="2" xfId="0" applyFont="1" applyFill="1" applyBorder="1" applyAlignment="1">
      <alignment vertical="center"/>
    </xf>
    <xf numFmtId="0" fontId="3" fillId="20" borderId="4" xfId="0" applyFont="1" applyFill="1" applyBorder="1" applyAlignment="1">
      <alignment horizontal="left" vertical="center" wrapText="1"/>
    </xf>
    <xf numFmtId="0" fontId="5" fillId="26" borderId="6" xfId="0" applyFont="1" applyFill="1" applyBorder="1" applyAlignment="1" applyProtection="1">
      <alignment vertical="top"/>
    </xf>
    <xf numFmtId="0" fontId="12" fillId="22" borderId="4" xfId="0" applyFont="1" applyFill="1" applyBorder="1" applyAlignment="1" applyProtection="1">
      <alignment vertical="top"/>
    </xf>
    <xf numFmtId="0" fontId="0" fillId="5" borderId="12" xfId="0" applyFont="1" applyFill="1" applyBorder="1" applyAlignment="1"/>
    <xf numFmtId="0" fontId="3" fillId="0" borderId="6" xfId="0" applyFont="1" applyFill="1" applyBorder="1"/>
    <xf numFmtId="0" fontId="0" fillId="0" borderId="6" xfId="0" applyFill="1" applyBorder="1"/>
    <xf numFmtId="0" fontId="0" fillId="0" borderId="0" xfId="0" applyBorder="1"/>
    <xf numFmtId="0" fontId="0" fillId="0" borderId="5" xfId="0" applyFill="1" applyBorder="1"/>
    <xf numFmtId="0" fontId="0" fillId="0" borderId="14" xfId="0" applyFill="1" applyBorder="1"/>
    <xf numFmtId="0" fontId="0" fillId="0" borderId="6" xfId="0" applyFont="1" applyFill="1" applyBorder="1" applyProtection="1">
      <protection locked="0"/>
    </xf>
    <xf numFmtId="0" fontId="0" fillId="0" borderId="6" xfId="0" applyFont="1" applyBorder="1" applyAlignment="1">
      <alignment horizontal="center"/>
    </xf>
    <xf numFmtId="0" fontId="1" fillId="0" borderId="0" xfId="0" applyFont="1" applyProtection="1"/>
    <xf numFmtId="0" fontId="19" fillId="9" borderId="2" xfId="0" applyFont="1" applyFill="1" applyBorder="1" applyAlignment="1" applyProtection="1"/>
    <xf numFmtId="0" fontId="19" fillId="9" borderId="3" xfId="0" applyFont="1" applyFill="1" applyBorder="1" applyAlignment="1" applyProtection="1"/>
    <xf numFmtId="0" fontId="20" fillId="22" borderId="6" xfId="0" applyFont="1" applyFill="1" applyBorder="1" applyAlignment="1" applyProtection="1">
      <alignment horizontal="right" vertical="top" indent="1"/>
    </xf>
    <xf numFmtId="0" fontId="1" fillId="0" borderId="0" xfId="0" applyFont="1" applyBorder="1" applyProtection="1"/>
    <xf numFmtId="0" fontId="20" fillId="22" borderId="2" xfId="0" applyFont="1" applyFill="1" applyBorder="1" applyAlignment="1" applyProtection="1">
      <protection locked="0"/>
    </xf>
    <xf numFmtId="0" fontId="20" fillId="22" borderId="3" xfId="0" applyFont="1" applyFill="1" applyBorder="1" applyAlignment="1" applyProtection="1">
      <protection locked="0"/>
    </xf>
    <xf numFmtId="0" fontId="19" fillId="25" borderId="6" xfId="0" applyFont="1" applyFill="1" applyBorder="1" applyAlignment="1" applyProtection="1">
      <alignment horizontal="left"/>
    </xf>
    <xf numFmtId="0" fontId="19" fillId="25" borderId="6" xfId="0" applyFont="1" applyFill="1" applyBorder="1" applyAlignment="1" applyProtection="1">
      <alignment horizontal="center"/>
    </xf>
    <xf numFmtId="0" fontId="19" fillId="25" borderId="6" xfId="0" applyFont="1" applyFill="1" applyBorder="1" applyAlignment="1" applyProtection="1">
      <alignment horizontal="center" wrapText="1"/>
    </xf>
    <xf numFmtId="0" fontId="1" fillId="0" borderId="0" xfId="0" applyFont="1" applyBorder="1" applyAlignment="1" applyProtection="1"/>
    <xf numFmtId="0" fontId="1" fillId="0" borderId="0" xfId="0" applyFont="1" applyAlignment="1" applyProtection="1"/>
    <xf numFmtId="0" fontId="1" fillId="0" borderId="6" xfId="0" applyFont="1" applyBorder="1" applyAlignment="1" applyProtection="1">
      <alignment horizontal="left" vertical="top" wrapText="1"/>
      <protection locked="0"/>
    </xf>
    <xf numFmtId="0" fontId="1" fillId="0" borderId="6" xfId="0" applyFont="1" applyBorder="1" applyAlignment="1" applyProtection="1">
      <alignment horizontal="left" vertical="top" wrapText="1"/>
    </xf>
    <xf numFmtId="0" fontId="1" fillId="0" borderId="6" xfId="0" applyFont="1" applyBorder="1" applyAlignment="1" applyProtection="1">
      <alignment horizontal="center" vertical="top"/>
      <protection locked="0"/>
    </xf>
    <xf numFmtId="0" fontId="2" fillId="12" borderId="8" xfId="0" applyFont="1" applyFill="1" applyBorder="1"/>
    <xf numFmtId="0" fontId="2" fillId="18" borderId="5" xfId="0" applyFont="1" applyFill="1" applyBorder="1"/>
    <xf numFmtId="0" fontId="2" fillId="2" borderId="6" xfId="0" applyFont="1" applyFill="1" applyBorder="1" applyAlignment="1">
      <alignment horizontal="center"/>
    </xf>
    <xf numFmtId="0" fontId="2" fillId="12" borderId="7" xfId="0" applyFont="1" applyFill="1" applyBorder="1" applyAlignment="1">
      <alignment horizontal="center"/>
    </xf>
    <xf numFmtId="0" fontId="2" fillId="18" borderId="7" xfId="0" applyFont="1" applyFill="1" applyBorder="1" applyAlignment="1">
      <alignment horizontal="center"/>
    </xf>
    <xf numFmtId="0" fontId="2" fillId="2" borderId="11" xfId="0" applyFont="1" applyFill="1" applyBorder="1" applyAlignment="1">
      <alignment horizontal="center"/>
    </xf>
    <xf numFmtId="0" fontId="1" fillId="0" borderId="6" xfId="0" applyFont="1" applyBorder="1" applyAlignment="1">
      <alignment horizontal="left" vertical="top" wrapText="1"/>
    </xf>
    <xf numFmtId="0" fontId="1" fillId="0" borderId="6" xfId="0" applyFont="1" applyBorder="1" applyAlignment="1" applyProtection="1">
      <alignment horizontal="center" vertical="top" wrapText="1"/>
      <protection locked="0"/>
    </xf>
    <xf numFmtId="0" fontId="21" fillId="0" borderId="0" xfId="0" applyFont="1" applyBorder="1" applyAlignment="1" applyProtection="1">
      <alignment vertical="top"/>
    </xf>
    <xf numFmtId="0" fontId="20" fillId="22" borderId="0" xfId="0" applyFont="1" applyFill="1" applyBorder="1" applyAlignment="1">
      <alignment horizontal="left"/>
    </xf>
    <xf numFmtId="0" fontId="20" fillId="22" borderId="11" xfId="0" applyFont="1" applyFill="1" applyBorder="1" applyAlignment="1">
      <alignment horizontal="left"/>
    </xf>
    <xf numFmtId="0" fontId="1" fillId="0" borderId="0" xfId="0" applyFont="1" applyAlignment="1"/>
    <xf numFmtId="0" fontId="19" fillId="25" borderId="6" xfId="0" applyFont="1" applyFill="1" applyBorder="1" applyAlignment="1">
      <alignment horizontal="center"/>
    </xf>
    <xf numFmtId="0" fontId="1" fillId="0" borderId="6" xfId="0" applyFont="1" applyBorder="1" applyAlignment="1">
      <alignment horizontal="center" vertical="top"/>
    </xf>
    <xf numFmtId="0" fontId="1" fillId="0" borderId="6" xfId="0" applyFont="1" applyBorder="1" applyAlignment="1" applyProtection="1">
      <alignment vertical="top" wrapText="1"/>
      <protection locked="0"/>
    </xf>
    <xf numFmtId="0" fontId="1" fillId="0" borderId="0" xfId="0" applyFont="1" applyBorder="1" applyAlignment="1" applyProtection="1">
      <alignment horizontal="left" vertical="center"/>
    </xf>
    <xf numFmtId="0" fontId="1" fillId="0" borderId="0" xfId="0" applyFont="1" applyBorder="1" applyAlignment="1" applyProtection="1">
      <alignment horizontal="center" vertical="top"/>
    </xf>
    <xf numFmtId="0" fontId="20" fillId="22" borderId="5" xfId="0" applyFont="1" applyFill="1" applyBorder="1" applyAlignment="1">
      <alignment horizontal="right" vertical="top" indent="1"/>
    </xf>
    <xf numFmtId="0" fontId="20" fillId="22" borderId="15" xfId="0" applyFont="1" applyFill="1" applyBorder="1" applyAlignment="1">
      <alignment horizontal="left"/>
    </xf>
    <xf numFmtId="0" fontId="20" fillId="22" borderId="13" xfId="0" applyFont="1" applyFill="1" applyBorder="1" applyAlignment="1">
      <alignment horizontal="left"/>
    </xf>
    <xf numFmtId="0" fontId="2" fillId="2" borderId="6" xfId="0" applyFont="1" applyFill="1" applyBorder="1" applyAlignment="1">
      <alignment horizontal="center" wrapText="1"/>
    </xf>
    <xf numFmtId="0" fontId="2" fillId="7" borderId="6" xfId="0" applyFont="1" applyFill="1" applyBorder="1" applyAlignment="1">
      <alignment horizontal="center" wrapText="1"/>
    </xf>
    <xf numFmtId="0" fontId="1" fillId="0" borderId="6" xfId="0" applyFont="1" applyBorder="1" applyAlignment="1" applyProtection="1">
      <alignment vertical="top" wrapText="1"/>
    </xf>
    <xf numFmtId="0" fontId="1" fillId="0" borderId="6" xfId="0" applyFont="1" applyBorder="1" applyProtection="1"/>
    <xf numFmtId="0" fontId="0" fillId="18" borderId="6" xfId="0" applyFont="1" applyFill="1" applyBorder="1" applyAlignment="1">
      <alignment horizontal="left"/>
    </xf>
    <xf numFmtId="0" fontId="0" fillId="0" borderId="6" xfId="0" applyFont="1" applyBorder="1" applyAlignment="1">
      <alignment horizontal="left"/>
    </xf>
    <xf numFmtId="0" fontId="0" fillId="0" borderId="6" xfId="0" applyFont="1" applyFill="1" applyBorder="1" applyAlignment="1" applyProtection="1">
      <alignment horizontal="left"/>
      <protection locked="0"/>
    </xf>
    <xf numFmtId="0" fontId="0" fillId="0" borderId="6" xfId="0" applyFont="1" applyBorder="1" applyAlignment="1" applyProtection="1">
      <alignment horizontal="left"/>
      <protection locked="0"/>
    </xf>
    <xf numFmtId="0" fontId="0" fillId="0" borderId="0" xfId="0" applyFont="1" applyBorder="1" applyAlignment="1" applyProtection="1">
      <alignment horizontal="left"/>
      <protection locked="0"/>
    </xf>
    <xf numFmtId="0" fontId="20" fillId="22" borderId="15" xfId="0" applyFont="1" applyFill="1" applyBorder="1" applyAlignment="1">
      <alignment horizontal="right" vertical="top" indent="1"/>
    </xf>
    <xf numFmtId="0" fontId="0" fillId="0" borderId="0" xfId="0" applyFont="1" applyBorder="1" applyAlignment="1">
      <alignment horizontal="center"/>
    </xf>
    <xf numFmtId="0" fontId="1" fillId="0" borderId="6" xfId="0" applyFont="1" applyBorder="1" applyAlignment="1" applyProtection="1">
      <alignment horizontal="left" vertical="center"/>
    </xf>
    <xf numFmtId="0" fontId="20" fillId="27" borderId="6" xfId="0" applyFont="1" applyFill="1" applyBorder="1" applyAlignment="1">
      <alignment horizontal="right" indent="1"/>
    </xf>
    <xf numFmtId="0" fontId="20" fillId="27" borderId="6" xfId="0" applyFont="1" applyFill="1" applyBorder="1" applyAlignment="1">
      <alignment horizontal="right" vertical="top" indent="1"/>
    </xf>
    <xf numFmtId="0" fontId="10" fillId="27" borderId="2" xfId="0" applyFont="1" applyFill="1" applyBorder="1" applyAlignment="1" applyProtection="1">
      <alignment vertical="top"/>
    </xf>
    <xf numFmtId="0" fontId="10" fillId="27" borderId="3" xfId="0" applyFont="1" applyFill="1" applyBorder="1" applyAlignment="1" applyProtection="1">
      <alignment vertical="top"/>
    </xf>
    <xf numFmtId="0" fontId="20" fillId="27" borderId="6" xfId="0" applyFont="1" applyFill="1" applyBorder="1" applyAlignment="1" applyProtection="1">
      <alignment horizontal="right" vertical="top" indent="1"/>
    </xf>
    <xf numFmtId="0" fontId="20" fillId="27" borderId="2" xfId="0" applyFont="1" applyFill="1" applyBorder="1" applyAlignment="1" applyProtection="1">
      <protection locked="0"/>
    </xf>
    <xf numFmtId="0" fontId="20" fillId="27" borderId="3" xfId="0" applyFont="1" applyFill="1" applyBorder="1" applyAlignment="1" applyProtection="1">
      <protection locked="0"/>
    </xf>
    <xf numFmtId="0" fontId="0" fillId="0" borderId="6" xfId="0" applyFont="1" applyBorder="1" applyAlignment="1" applyProtection="1">
      <alignment horizontal="left" vertical="top" wrapText="1"/>
    </xf>
    <xf numFmtId="0" fontId="0" fillId="6" borderId="6" xfId="0" applyFont="1" applyFill="1" applyBorder="1"/>
    <xf numFmtId="0" fontId="0" fillId="0" borderId="0" xfId="0" applyBorder="1" applyAlignment="1">
      <alignment horizontal="center"/>
    </xf>
    <xf numFmtId="0" fontId="0" fillId="0" borderId="0" xfId="0" applyAlignment="1">
      <alignment horizontal="center"/>
    </xf>
    <xf numFmtId="0" fontId="5" fillId="0" borderId="0" xfId="0" applyFont="1"/>
    <xf numFmtId="0" fontId="25" fillId="0" borderId="0" xfId="0" applyFont="1" applyAlignment="1">
      <alignment wrapText="1"/>
    </xf>
    <xf numFmtId="0" fontId="28" fillId="0" borderId="16" xfId="0" applyFont="1" applyBorder="1" applyAlignment="1">
      <alignment horizontal="center" vertical="center" wrapText="1"/>
    </xf>
    <xf numFmtId="0" fontId="26" fillId="0" borderId="16" xfId="0" applyFont="1" applyBorder="1" applyAlignment="1">
      <alignment wrapText="1"/>
    </xf>
    <xf numFmtId="0" fontId="26" fillId="0" borderId="16" xfId="0" applyFont="1" applyBorder="1" applyAlignment="1">
      <alignment horizontal="center" vertical="center" wrapText="1"/>
    </xf>
    <xf numFmtId="0" fontId="0" fillId="0" borderId="0" xfId="0" applyFill="1"/>
    <xf numFmtId="0" fontId="3" fillId="0" borderId="0" xfId="0" applyFont="1" applyFill="1"/>
    <xf numFmtId="0" fontId="0" fillId="0" borderId="16" xfId="0" applyBorder="1" applyAlignment="1">
      <alignment horizontal="center" vertical="center"/>
    </xf>
    <xf numFmtId="0" fontId="0" fillId="0" borderId="0" xfId="0" applyAlignment="1">
      <alignment horizontal="center" vertical="center"/>
    </xf>
    <xf numFmtId="0" fontId="28" fillId="3" borderId="16"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0" fillId="3" borderId="16" xfId="0" applyFill="1" applyBorder="1" applyAlignment="1">
      <alignment horizontal="center" vertical="center"/>
    </xf>
    <xf numFmtId="0" fontId="0" fillId="3" borderId="0" xfId="0" applyFill="1" applyBorder="1" applyAlignment="1">
      <alignment horizontal="center" vertical="center"/>
    </xf>
    <xf numFmtId="0" fontId="0" fillId="0" borderId="0" xfId="0" applyFill="1" applyAlignment="1">
      <alignment wrapText="1"/>
    </xf>
    <xf numFmtId="0" fontId="5" fillId="0" borderId="0" xfId="0" applyFont="1" applyAlignment="1">
      <alignment horizontal="center" vertical="center" wrapText="1"/>
    </xf>
    <xf numFmtId="0" fontId="29" fillId="0" borderId="0" xfId="0" applyFont="1" applyFill="1" applyAlignment="1">
      <alignment horizontal="center" vertical="center"/>
    </xf>
    <xf numFmtId="0" fontId="20" fillId="27" borderId="2" xfId="0" applyFont="1" applyFill="1" applyBorder="1" applyAlignment="1" applyProtection="1">
      <alignment horizontal="center" vertical="top"/>
    </xf>
    <xf numFmtId="0" fontId="20" fillId="27" borderId="3" xfId="0" applyFont="1" applyFill="1" applyBorder="1" applyAlignment="1" applyProtection="1">
      <alignment horizontal="center" vertical="top"/>
    </xf>
    <xf numFmtId="0" fontId="10" fillId="22" borderId="2" xfId="0" applyFont="1" applyFill="1" applyBorder="1" applyAlignment="1">
      <alignment horizontal="left"/>
    </xf>
    <xf numFmtId="0" fontId="10" fillId="22" borderId="4" xfId="0" applyFont="1" applyFill="1" applyBorder="1" applyAlignment="1">
      <alignment horizontal="left"/>
    </xf>
    <xf numFmtId="0" fontId="1" fillId="0" borderId="11" xfId="0" applyFont="1" applyBorder="1" applyAlignment="1">
      <alignment horizontal="center"/>
    </xf>
    <xf numFmtId="0" fontId="19" fillId="25" borderId="6" xfId="0" applyFont="1" applyFill="1" applyBorder="1" applyAlignment="1">
      <alignment horizontal="center" vertical="center"/>
    </xf>
    <xf numFmtId="0" fontId="19" fillId="10" borderId="0" xfId="0" applyFont="1" applyFill="1" applyBorder="1" applyAlignment="1" applyProtection="1">
      <alignment horizontal="left"/>
    </xf>
    <xf numFmtId="0" fontId="19" fillId="10" borderId="11" xfId="0" applyFont="1" applyFill="1" applyBorder="1" applyAlignment="1" applyProtection="1">
      <alignment horizontal="left"/>
    </xf>
    <xf numFmtId="0" fontId="20" fillId="27" borderId="0" xfId="0" applyFont="1" applyFill="1" applyBorder="1" applyAlignment="1">
      <alignment horizontal="left"/>
    </xf>
    <xf numFmtId="0" fontId="20" fillId="27" borderId="11" xfId="0" applyFont="1" applyFill="1" applyBorder="1" applyAlignment="1">
      <alignment horizontal="left"/>
    </xf>
    <xf numFmtId="0" fontId="20" fillId="27" borderId="2" xfId="0" applyFont="1" applyFill="1" applyBorder="1" applyAlignment="1">
      <alignment horizontal="left"/>
    </xf>
    <xf numFmtId="0" fontId="20" fillId="27" borderId="3" xfId="0" applyFont="1" applyFill="1" applyBorder="1" applyAlignment="1">
      <alignment horizontal="left"/>
    </xf>
    <xf numFmtId="0" fontId="20" fillId="27" borderId="4" xfId="0" applyFont="1" applyFill="1" applyBorder="1" applyAlignment="1">
      <alignment horizontal="left"/>
    </xf>
    <xf numFmtId="0" fontId="20" fillId="27" borderId="2" xfId="0" applyFont="1" applyFill="1" applyBorder="1" applyAlignment="1">
      <alignment horizontal="left" vertical="top"/>
    </xf>
    <xf numFmtId="0" fontId="20" fillId="27" borderId="3" xfId="0" applyFont="1" applyFill="1" applyBorder="1" applyAlignment="1">
      <alignment horizontal="left" vertical="top"/>
    </xf>
    <xf numFmtId="0" fontId="20" fillId="27" borderId="4" xfId="0" applyFont="1" applyFill="1" applyBorder="1" applyAlignment="1">
      <alignment horizontal="left" vertical="top"/>
    </xf>
    <xf numFmtId="0" fontId="2" fillId="2" borderId="5" xfId="0" applyFont="1" applyFill="1" applyBorder="1" applyAlignment="1">
      <alignment horizontal="center" wrapText="1"/>
    </xf>
    <xf numFmtId="0" fontId="2" fillId="2" borderId="7" xfId="0" applyFont="1" applyFill="1" applyBorder="1" applyAlignment="1">
      <alignment horizontal="center" wrapText="1"/>
    </xf>
    <xf numFmtId="0" fontId="2" fillId="2" borderId="9" xfId="0" applyFont="1" applyFill="1" applyBorder="1" applyAlignment="1">
      <alignment horizontal="center"/>
    </xf>
    <xf numFmtId="0" fontId="2" fillId="2" borderId="1" xfId="0" applyFont="1" applyFill="1" applyBorder="1" applyAlignment="1">
      <alignment horizontal="center"/>
    </xf>
    <xf numFmtId="0" fontId="2" fillId="2" borderId="10" xfId="0" applyFont="1" applyFill="1" applyBorder="1" applyAlignment="1">
      <alignment horizontal="center"/>
    </xf>
    <xf numFmtId="0" fontId="2" fillId="13" borderId="5" xfId="0" applyFont="1" applyFill="1" applyBorder="1" applyAlignment="1">
      <alignment horizontal="center" vertical="center"/>
    </xf>
    <xf numFmtId="0" fontId="2" fillId="13" borderId="7" xfId="0" applyFont="1" applyFill="1" applyBorder="1" applyAlignment="1">
      <alignment horizontal="center" vertical="center"/>
    </xf>
    <xf numFmtId="0" fontId="2" fillId="13" borderId="5" xfId="0" applyFont="1" applyFill="1" applyBorder="1" applyAlignment="1">
      <alignment horizontal="center" vertical="center" wrapText="1"/>
    </xf>
    <xf numFmtId="0" fontId="2" fillId="13" borderId="7" xfId="0" applyFont="1" applyFill="1" applyBorder="1" applyAlignment="1">
      <alignment horizontal="center" vertical="center" wrapText="1"/>
    </xf>
    <xf numFmtId="0" fontId="22" fillId="14" borderId="2" xfId="0" applyFont="1" applyFill="1" applyBorder="1" applyAlignment="1" applyProtection="1">
      <alignment horizontal="left"/>
    </xf>
    <xf numFmtId="0" fontId="22" fillId="14" borderId="3" xfId="0" applyFont="1" applyFill="1" applyBorder="1" applyAlignment="1" applyProtection="1">
      <alignment horizontal="left"/>
    </xf>
    <xf numFmtId="0" fontId="22" fillId="14" borderId="4" xfId="0" applyFont="1" applyFill="1" applyBorder="1" applyAlignment="1" applyProtection="1">
      <alignment horizontal="left"/>
    </xf>
    <xf numFmtId="0" fontId="3" fillId="5" borderId="6" xfId="0" applyFont="1" applyFill="1" applyBorder="1" applyAlignment="1">
      <alignment horizontal="center" vertical="top" wrapText="1"/>
    </xf>
    <xf numFmtId="0" fontId="10" fillId="27" borderId="6" xfId="0" applyFont="1" applyFill="1" applyBorder="1" applyAlignment="1" applyProtection="1">
      <alignment horizontal="left" vertical="top"/>
    </xf>
    <xf numFmtId="0" fontId="6" fillId="15" borderId="6" xfId="0" applyFont="1" applyFill="1" applyBorder="1" applyAlignment="1" applyProtection="1">
      <alignment horizontal="left"/>
    </xf>
    <xf numFmtId="0" fontId="3" fillId="15" borderId="6" xfId="0" applyFont="1" applyFill="1" applyBorder="1" applyAlignment="1">
      <alignment horizontal="center"/>
    </xf>
    <xf numFmtId="0" fontId="3" fillId="5" borderId="6" xfId="0" applyFont="1" applyFill="1" applyBorder="1" applyAlignment="1">
      <alignment horizontal="right" vertical="top"/>
    </xf>
    <xf numFmtId="0" fontId="5" fillId="15" borderId="2" xfId="0" applyFont="1" applyFill="1" applyBorder="1" applyAlignment="1" applyProtection="1">
      <alignment horizontal="left" vertical="top"/>
    </xf>
    <xf numFmtId="0" fontId="5" fillId="15" borderId="3" xfId="0" applyFont="1" applyFill="1" applyBorder="1" applyAlignment="1" applyProtection="1">
      <alignment horizontal="left" vertical="top"/>
    </xf>
    <xf numFmtId="0" fontId="5" fillId="15" borderId="4" xfId="0" applyFont="1" applyFill="1" applyBorder="1" applyAlignment="1" applyProtection="1">
      <alignment horizontal="left" vertical="top"/>
    </xf>
    <xf numFmtId="0" fontId="10" fillId="22" borderId="6" xfId="0" applyFont="1" applyFill="1" applyBorder="1" applyAlignment="1" applyProtection="1">
      <alignment horizontal="left" vertical="top"/>
    </xf>
    <xf numFmtId="0" fontId="0" fillId="5" borderId="5" xfId="0" applyFont="1" applyFill="1" applyBorder="1" applyAlignment="1">
      <alignment horizontal="center"/>
    </xf>
    <xf numFmtId="0" fontId="0" fillId="5" borderId="8" xfId="0" applyFont="1" applyFill="1" applyBorder="1" applyAlignment="1">
      <alignment horizontal="center"/>
    </xf>
    <xf numFmtId="0" fontId="0" fillId="5" borderId="7" xfId="0" applyFont="1" applyFill="1" applyBorder="1" applyAlignment="1">
      <alignment horizontal="center"/>
    </xf>
    <xf numFmtId="0" fontId="5" fillId="18" borderId="2" xfId="0" applyFont="1" applyFill="1" applyBorder="1" applyAlignment="1" applyProtection="1">
      <alignment horizontal="left" vertical="top"/>
    </xf>
    <xf numFmtId="0" fontId="5" fillId="18" borderId="3" xfId="0" applyFont="1" applyFill="1" applyBorder="1" applyAlignment="1" applyProtection="1">
      <alignment horizontal="left" vertical="top"/>
    </xf>
    <xf numFmtId="0" fontId="5" fillId="18" borderId="4" xfId="0" applyFont="1" applyFill="1" applyBorder="1" applyAlignment="1" applyProtection="1">
      <alignment horizontal="left" vertical="top"/>
    </xf>
    <xf numFmtId="0" fontId="10" fillId="27" borderId="2" xfId="0" applyFont="1" applyFill="1" applyBorder="1" applyAlignment="1" applyProtection="1">
      <alignment horizontal="left" vertical="top"/>
    </xf>
    <xf numFmtId="0" fontId="10" fillId="27" borderId="3" xfId="0" applyFont="1" applyFill="1" applyBorder="1" applyAlignment="1" applyProtection="1">
      <alignment horizontal="left" vertical="top"/>
    </xf>
    <xf numFmtId="0" fontId="10" fillId="27" borderId="4" xfId="0" applyFont="1" applyFill="1" applyBorder="1" applyAlignment="1" applyProtection="1">
      <alignment horizontal="left" vertical="top"/>
    </xf>
    <xf numFmtId="0" fontId="6" fillId="24" borderId="2" xfId="0" applyFont="1" applyFill="1" applyBorder="1" applyAlignment="1" applyProtection="1">
      <alignment horizontal="left"/>
    </xf>
    <xf numFmtId="0" fontId="6" fillId="24" borderId="3" xfId="0" applyFont="1" applyFill="1" applyBorder="1" applyAlignment="1" applyProtection="1">
      <alignment horizontal="left"/>
    </xf>
    <xf numFmtId="0" fontId="6" fillId="24" borderId="4" xfId="0" applyFont="1" applyFill="1" applyBorder="1" applyAlignment="1" applyProtection="1">
      <alignment horizontal="left"/>
    </xf>
    <xf numFmtId="0" fontId="0" fillId="0" borderId="2" xfId="0" applyFont="1"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xf>
    <xf numFmtId="0" fontId="7" fillId="24" borderId="6" xfId="0" applyFont="1" applyFill="1" applyBorder="1" applyAlignment="1" applyProtection="1">
      <alignment horizontal="left"/>
    </xf>
    <xf numFmtId="0" fontId="12" fillId="27" borderId="6" xfId="0" applyFont="1" applyFill="1" applyBorder="1" applyAlignment="1" applyProtection="1">
      <alignment horizontal="left" vertical="top"/>
    </xf>
    <xf numFmtId="0" fontId="0" fillId="6" borderId="21" xfId="0" applyFill="1" applyBorder="1" applyAlignment="1">
      <alignment horizontal="center"/>
    </xf>
    <xf numFmtId="0" fontId="0" fillId="6" borderId="22" xfId="0" applyFill="1" applyBorder="1" applyAlignment="1">
      <alignment horizontal="center"/>
    </xf>
    <xf numFmtId="0" fontId="27" fillId="0" borderId="21" xfId="0" applyFont="1" applyBorder="1" applyAlignment="1">
      <alignment horizontal="center" vertical="center" wrapText="1"/>
    </xf>
    <xf numFmtId="0" fontId="27" fillId="0" borderId="22" xfId="0" applyFont="1" applyBorder="1" applyAlignment="1">
      <alignment horizontal="center" vertical="center" wrapText="1"/>
    </xf>
    <xf numFmtId="0" fontId="28" fillId="0" borderId="17" xfId="0" applyFont="1" applyBorder="1" applyAlignment="1">
      <alignment horizontal="center" vertical="center"/>
    </xf>
    <xf numFmtId="0" fontId="28" fillId="0" borderId="18" xfId="0" applyFont="1" applyBorder="1" applyAlignment="1">
      <alignment horizontal="center" vertical="center"/>
    </xf>
    <xf numFmtId="0" fontId="28" fillId="0" borderId="19" xfId="0" applyFont="1" applyBorder="1" applyAlignment="1">
      <alignment horizontal="center" vertical="center"/>
    </xf>
    <xf numFmtId="0" fontId="28" fillId="0" borderId="20" xfId="0" applyFont="1" applyBorder="1" applyAlignment="1">
      <alignment horizontal="center" vertical="center"/>
    </xf>
  </cellXfs>
  <cellStyles count="51">
    <cellStyle name="Followed Hyperlink" xfId="8" builtinId="9" hidden="1"/>
    <cellStyle name="Followed Hyperlink" xfId="18" builtinId="9" hidden="1"/>
    <cellStyle name="Followed Hyperlink" xfId="22" builtinId="9" hidden="1"/>
    <cellStyle name="Followed Hyperlink" xfId="34" builtinId="9" hidden="1"/>
    <cellStyle name="Followed Hyperlink" xfId="36" builtinId="9" hidden="1"/>
    <cellStyle name="Followed Hyperlink" xfId="42" builtinId="9" hidden="1"/>
    <cellStyle name="Followed Hyperlink" xfId="48" builtinId="9" hidden="1"/>
    <cellStyle name="Followed Hyperlink" xfId="40" builtinId="9" hidden="1"/>
    <cellStyle name="Followed Hyperlink" xfId="28" builtinId="9" hidden="1"/>
    <cellStyle name="Followed Hyperlink" xfId="26" builtinId="9" hidden="1"/>
    <cellStyle name="Followed Hyperlink" xfId="24" builtinId="9" hidden="1"/>
    <cellStyle name="Followed Hyperlink" xfId="32" builtinId="9" hidden="1"/>
    <cellStyle name="Followed Hyperlink" xfId="44" builtinId="9" hidden="1"/>
    <cellStyle name="Followed Hyperlink" xfId="50" builtinId="9" hidden="1"/>
    <cellStyle name="Followed Hyperlink" xfId="2" builtinId="9" hidden="1"/>
    <cellStyle name="Followed Hyperlink" xfId="12" builtinId="9" hidden="1"/>
    <cellStyle name="Followed Hyperlink" xfId="16" builtinId="9" hidden="1"/>
    <cellStyle name="Followed Hyperlink" xfId="14" builtinId="9" hidden="1"/>
    <cellStyle name="Followed Hyperlink" xfId="6" builtinId="9" hidden="1"/>
    <cellStyle name="Followed Hyperlink" xfId="4" builtinId="9" hidden="1"/>
    <cellStyle name="Followed Hyperlink" xfId="20" builtinId="9" hidden="1"/>
    <cellStyle name="Followed Hyperlink" xfId="30" builtinId="9" hidden="1"/>
    <cellStyle name="Followed Hyperlink" xfId="10" builtinId="9" hidden="1"/>
    <cellStyle name="Followed Hyperlink" xfId="38" builtinId="9" hidden="1"/>
    <cellStyle name="Followed Hyperlink" xfId="46" builtinId="9" hidden="1"/>
    <cellStyle name="Hyperlink" xfId="49" builtinId="8" hidden="1"/>
    <cellStyle name="Hyperlink" xfId="47" builtinId="8" hidden="1"/>
    <cellStyle name="Hyperlink" xfId="43" builtinId="8" hidden="1"/>
    <cellStyle name="Hyperlink" xfId="45" builtinId="8" hidden="1"/>
    <cellStyle name="Hyperlink" xfId="41"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31" builtinId="8" hidden="1"/>
    <cellStyle name="Hyperlink" xfId="29" builtinId="8" hidden="1"/>
    <cellStyle name="Hyperlink" xfId="33" builtinId="8" hidden="1"/>
    <cellStyle name="Hyperlink" xfId="35" builtinId="8" hidden="1"/>
    <cellStyle name="Hyperlink" xfId="37" builtinId="8" hidden="1"/>
    <cellStyle name="Hyperlink" xfId="39" builtinId="8" hidden="1"/>
    <cellStyle name="Hyperlink" xfId="1" builtinId="8" hidden="1"/>
    <cellStyle name="Hyperlink" xfId="3" builtinId="8" hidden="1"/>
    <cellStyle name="Hyperlink" xfId="7" builtinId="8" hidden="1"/>
    <cellStyle name="Hyperlink" xfId="5" builtinId="8" hidden="1"/>
    <cellStyle name="Normal" xfId="0" builtinId="0"/>
  </cellStyles>
  <dxfs count="46">
    <dxf>
      <fill>
        <patternFill>
          <bgColor theme="5" tint="0.59996337778862885"/>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ill>
        <patternFill>
          <bgColor theme="5" tint="0.59996337778862885"/>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5" tint="0.79998168889431442"/>
        </patternFill>
      </fill>
    </dxf>
    <dxf>
      <font>
        <strike/>
        <color theme="0" tint="-0.14993743705557422"/>
      </font>
      <fill>
        <patternFill>
          <bgColor theme="1" tint="0.34998626667073579"/>
        </patternFill>
      </fill>
    </dxf>
    <dxf>
      <font>
        <strike/>
        <color theme="0" tint="-0.24994659260841701"/>
      </font>
      <fill>
        <patternFill>
          <bgColor theme="1" tint="0.34998626667073579"/>
        </patternFill>
      </fill>
    </dxf>
    <dxf>
      <font>
        <b/>
        <i val="0"/>
        <color rgb="FFFF0000"/>
      </font>
    </dxf>
    <dxf>
      <font>
        <b/>
        <i val="0"/>
        <color theme="9" tint="-0.24994659260841701"/>
      </font>
    </dxf>
    <dxf>
      <font>
        <b/>
        <i val="0"/>
        <color rgb="FFFFC000"/>
      </font>
    </dxf>
    <dxf>
      <font>
        <b/>
        <i val="0"/>
        <color rgb="FF92D050"/>
      </font>
    </dxf>
    <dxf>
      <fill>
        <patternFill>
          <bgColor theme="9"/>
        </patternFill>
      </fill>
    </dxf>
    <dxf>
      <fill>
        <patternFill>
          <bgColor rgb="FFFF0000"/>
        </patternFill>
      </fill>
    </dxf>
    <dxf>
      <font>
        <color theme="0"/>
      </font>
    </dxf>
    <dxf>
      <fill>
        <patternFill patternType="solid">
          <bgColor theme="1" tint="0.499984740745262"/>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b/>
        <i val="0"/>
        <color rgb="FFFF0000"/>
      </font>
    </dxf>
    <dxf>
      <font>
        <b/>
        <i val="0"/>
        <color theme="9" tint="-0.24994659260841701"/>
      </font>
    </dxf>
    <dxf>
      <font>
        <b/>
        <i val="0"/>
        <color rgb="FFFFC000"/>
      </font>
    </dxf>
    <dxf>
      <font>
        <b/>
        <i val="0"/>
        <color rgb="FF92D050"/>
      </font>
    </dxf>
    <dxf>
      <fill>
        <patternFill>
          <bgColor theme="5" tint="0.59996337778862885"/>
        </patternFill>
      </fill>
    </dxf>
    <dxf>
      <fill>
        <patternFill>
          <bgColor theme="5" tint="0.79998168889431442"/>
        </patternFill>
      </fill>
    </dxf>
    <dxf>
      <fill>
        <patternFill>
          <bgColor theme="5" tint="0.39994506668294322"/>
        </patternFill>
      </fill>
    </dxf>
    <dxf>
      <fill>
        <patternFill>
          <bgColor theme="5" tint="-0.24994659260841701"/>
        </patternFill>
      </fill>
    </dxf>
    <dxf>
      <fill>
        <patternFill>
          <bgColor theme="5" tint="-0.499984740745262"/>
        </patternFill>
      </fill>
    </dxf>
  </dxfs>
  <tableStyles count="0" defaultTableStyle="TableStyleMedium2" defaultPivotStyle="PivotStyleLight16"/>
  <colors>
    <mruColors>
      <color rgb="FFFFFF99"/>
      <color rgb="FF993366"/>
      <color rgb="FFD60093"/>
      <color rgb="FF660033"/>
      <color rgb="FF990033"/>
      <color rgb="FFFF0000"/>
      <color rgb="FFFFFFCC"/>
      <color rgb="FFDDD9C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104776</xdr:colOff>
      <xdr:row>6</xdr:row>
      <xdr:rowOff>38100</xdr:rowOff>
    </xdr:from>
    <xdr:to>
      <xdr:col>12</xdr:col>
      <xdr:colOff>523876</xdr:colOff>
      <xdr:row>16</xdr:row>
      <xdr:rowOff>64398</xdr:rowOff>
    </xdr:to>
    <xdr:sp macro="" textlink="">
      <xdr:nvSpPr>
        <xdr:cNvPr id="2" name="Rectangle 1">
          <a:extLst>
            <a:ext uri="{FF2B5EF4-FFF2-40B4-BE49-F238E27FC236}">
              <a16:creationId xmlns:a16="http://schemas.microsoft.com/office/drawing/2014/main" id="{539671AF-87F3-4155-9B27-C38D676B43D9}"/>
            </a:ext>
          </a:extLst>
        </xdr:cNvPr>
        <xdr:cNvSpPr/>
      </xdr:nvSpPr>
      <xdr:spPr>
        <a:xfrm>
          <a:off x="104776" y="1181100"/>
          <a:ext cx="7734300" cy="1931298"/>
        </a:xfrm>
        <a:prstGeom prst="rect">
          <a:avLst/>
        </a:prstGeom>
        <a:solidFill>
          <a:schemeClr val="accent1">
            <a:lumMod val="20000"/>
            <a:lumOff val="80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BS1 System Dependency Assessment</a:t>
          </a:r>
        </a:p>
        <a:p>
          <a:pPr>
            <a:lnSpc>
              <a:spcPct val="107000"/>
            </a:lnSpc>
            <a:spcAft>
              <a:spcPts val="600"/>
            </a:spcAft>
          </a:pPr>
          <a:r>
            <a:rPr lang="en-AU" sz="1200">
              <a:latin typeface="Calibri" panose="020F0502020204030204" pitchFamily="34" charset="0"/>
              <a:ea typeface="Calibri" panose="020F0502020204030204" pitchFamily="34" charset="0"/>
              <a:cs typeface="Times New Roman" panose="02020603050405020304" pitchFamily="18" charset="0"/>
            </a:rPr>
            <a:t>The system dependency assessment identifies</a:t>
          </a:r>
          <a:r>
            <a:rPr lang="en-AU" sz="1200" baseline="0">
              <a:latin typeface="Calibri" panose="020F0502020204030204" pitchFamily="34" charset="0"/>
              <a:ea typeface="Calibri" panose="020F0502020204030204" pitchFamily="34" charset="0"/>
              <a:cs typeface="Times New Roman" panose="02020603050405020304" pitchFamily="18" charset="0"/>
            </a:rPr>
            <a:t> the business area's activities that are dependent on the respective systems.  The worksheet captures the </a:t>
          </a:r>
          <a:r>
            <a:rPr lang="en-AU" sz="1200">
              <a:latin typeface="Calibri" panose="020F0502020204030204" pitchFamily="34" charset="0"/>
              <a:ea typeface="Calibri" panose="020F0502020204030204" pitchFamily="34" charset="0"/>
              <a:cs typeface="Times New Roman" panose="02020603050405020304" pitchFamily="18" charset="0"/>
            </a:rPr>
            <a:t>assessed dependency that the activities have on each system under normal operations, and the level of that dependency. </a:t>
          </a:r>
        </a:p>
        <a:p>
          <a:pPr>
            <a:lnSpc>
              <a:spcPct val="107000"/>
            </a:lnSpc>
            <a:spcAft>
              <a:spcPts val="600"/>
            </a:spcAft>
          </a:pPr>
          <a:r>
            <a:rPr lang="en-AU" sz="1200">
              <a:latin typeface="Calibri" panose="020F0502020204030204" pitchFamily="34" charset="0"/>
              <a:ea typeface="Calibri" panose="020F0502020204030204" pitchFamily="34" charset="0"/>
              <a:cs typeface="Times New Roman" panose="02020603050405020304" pitchFamily="18" charset="0"/>
            </a:rPr>
            <a:t>Note: The Maximum Tolerable Period of Disruption (MTPD) and Maximum Tolerable Data Loss (MTDL) for each system is determined </a:t>
          </a:r>
          <a:r>
            <a:rPr lang="en-AU" sz="1200" b="1">
              <a:latin typeface="Calibri" panose="020F0502020204030204" pitchFamily="34" charset="0"/>
              <a:ea typeface="Calibri" panose="020F0502020204030204" pitchFamily="34" charset="0"/>
              <a:cs typeface="Times New Roman" panose="02020603050405020304" pitchFamily="18" charset="0"/>
            </a:rPr>
            <a:t>following</a:t>
          </a:r>
          <a:r>
            <a:rPr lang="en-AU" sz="1200" b="1" baseline="0">
              <a:latin typeface="Calibri" panose="020F0502020204030204" pitchFamily="34" charset="0"/>
              <a:ea typeface="Calibri" panose="020F0502020204030204" pitchFamily="34" charset="0"/>
              <a:cs typeface="Times New Roman" panose="02020603050405020304" pitchFamily="18" charset="0"/>
            </a:rPr>
            <a:t> the BIA</a:t>
          </a:r>
          <a:r>
            <a:rPr lang="en-AU" sz="1200" baseline="0">
              <a:latin typeface="Calibri" panose="020F0502020204030204" pitchFamily="34" charset="0"/>
              <a:ea typeface="Calibri" panose="020F0502020204030204" pitchFamily="34" charset="0"/>
              <a:cs typeface="Times New Roman" panose="02020603050405020304" pitchFamily="18" charset="0"/>
            </a:rPr>
            <a:t>.  </a:t>
          </a:r>
          <a:r>
            <a:rPr lang="en-AU" sz="1200">
              <a:latin typeface="Calibri" panose="020F0502020204030204" pitchFamily="34" charset="0"/>
              <a:ea typeface="Calibri" panose="020F0502020204030204" pitchFamily="34" charset="0"/>
              <a:cs typeface="Times New Roman" panose="02020603050405020304" pitchFamily="18" charset="0"/>
            </a:rPr>
            <a:t>Where: </a:t>
          </a:r>
        </a:p>
        <a:p>
          <a:pPr marL="342900" lvl="0" indent="-342900">
            <a:lnSpc>
              <a:spcPct val="107000"/>
            </a:lnSpc>
            <a:spcAft>
              <a:spcPts val="0"/>
            </a:spcAft>
            <a:buFont typeface="Symbol" panose="05050102010706020507" pitchFamily="18" charset="2"/>
            <a:buChar char=""/>
          </a:pPr>
          <a:r>
            <a:rPr lang="en-AU" sz="1200">
              <a:latin typeface="Calibri" panose="020F0502020204030204" pitchFamily="34" charset="0"/>
              <a:ea typeface="Calibri" panose="020F0502020204030204" pitchFamily="34" charset="0"/>
              <a:cs typeface="Times New Roman" panose="02020603050405020304" pitchFamily="18" charset="0"/>
            </a:rPr>
            <a:t>MTPD refers to the maximum tolerable period a system can be offline for</a:t>
          </a:r>
        </a:p>
        <a:p>
          <a:pPr marL="342900" lvl="0" indent="-342900">
            <a:lnSpc>
              <a:spcPct val="107000"/>
            </a:lnSpc>
            <a:spcAft>
              <a:spcPts val="800"/>
            </a:spcAft>
            <a:buFont typeface="Symbol" panose="05050102010706020507" pitchFamily="18" charset="2"/>
            <a:buChar char=""/>
          </a:pPr>
          <a:r>
            <a:rPr lang="en-AU" sz="1200">
              <a:latin typeface="Calibri" panose="020F0502020204030204" pitchFamily="34" charset="0"/>
              <a:ea typeface="Calibri" panose="020F0502020204030204" pitchFamily="34" charset="0"/>
              <a:cs typeface="Times New Roman" panose="02020603050405020304" pitchFamily="18" charset="0"/>
            </a:rPr>
            <a:t>MTDL refers to the maximum targeted period in which data might be lost from an IT service due to a disruption</a:t>
          </a:r>
        </a:p>
      </xdr:txBody>
    </xdr:sp>
    <xdr:clientData/>
  </xdr:twoCellAnchor>
  <xdr:twoCellAnchor>
    <xdr:from>
      <xdr:col>0</xdr:col>
      <xdr:colOff>104776</xdr:colOff>
      <xdr:row>0</xdr:row>
      <xdr:rowOff>180975</xdr:rowOff>
    </xdr:from>
    <xdr:to>
      <xdr:col>12</xdr:col>
      <xdr:colOff>523875</xdr:colOff>
      <xdr:row>6</xdr:row>
      <xdr:rowOff>11318</xdr:rowOff>
    </xdr:to>
    <xdr:sp macro="" textlink="">
      <xdr:nvSpPr>
        <xdr:cNvPr id="5" name="Rectangle 4">
          <a:extLst>
            <a:ext uri="{FF2B5EF4-FFF2-40B4-BE49-F238E27FC236}">
              <a16:creationId xmlns:a16="http://schemas.microsoft.com/office/drawing/2014/main" id="{A90DAC7E-5386-42CB-B5AE-AE0BBE44645D}"/>
            </a:ext>
          </a:extLst>
        </xdr:cNvPr>
        <xdr:cNvSpPr/>
      </xdr:nvSpPr>
      <xdr:spPr>
        <a:xfrm>
          <a:off x="104776" y="180975"/>
          <a:ext cx="7734299" cy="973343"/>
        </a:xfrm>
        <a:prstGeom prst="rect">
          <a:avLst/>
        </a:prstGeom>
        <a:solidFill>
          <a:srgbClr val="FF0000">
            <a:alpha val="18824"/>
          </a:srgb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7000"/>
            </a:lnSpc>
            <a:spcBef>
              <a:spcPts val="0"/>
            </a:spcBef>
            <a:spcAft>
              <a:spcPts val="600"/>
            </a:spcAft>
            <a:buClrTx/>
            <a:buSzTx/>
            <a:buFontTx/>
            <a:buNone/>
            <a:tabLst/>
            <a:defRPr/>
          </a:pPr>
          <a:r>
            <a:rPr kumimoji="0" lang="en-AU" sz="1200" b="1" i="0" u="none" strike="noStrike" kern="120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rPr>
            <a:t>Instructions and notes to the worksheets</a:t>
          </a:r>
        </a:p>
        <a:p>
          <a:pPr marL="0" marR="0" lvl="0" indent="0" algn="l" defTabSz="914400" rtl="0" eaLnBrk="1" fontAlgn="auto" latinLnBrk="0" hangingPunct="1">
            <a:lnSpc>
              <a:spcPct val="107000"/>
            </a:lnSpc>
            <a:spcBef>
              <a:spcPts val="0"/>
            </a:spcBef>
            <a:spcAft>
              <a:spcPts val="600"/>
            </a:spcAft>
            <a:buClrTx/>
            <a:buSzTx/>
            <a:buFontTx/>
            <a:buNone/>
            <a:tabLst/>
            <a:defRPr/>
          </a:pPr>
          <a:r>
            <a:rPr kumimoji="0" lang="en-AU" sz="1200" b="0" i="0" u="none" strike="noStrike" kern="120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rPr>
            <a:t>The BCP business area wide worksheets contain material directly relevant to specific divisions/business units.  This includes systems dependencies, related activities, business impact assessments and summary business continuity plans.  Additionally, validation and reference tables are copied from the organisation wide worksheets for ease of reference.</a:t>
          </a:r>
        </a:p>
      </xdr:txBody>
    </xdr:sp>
    <xdr:clientData/>
  </xdr:twoCellAnchor>
  <xdr:twoCellAnchor>
    <xdr:from>
      <xdr:col>0</xdr:col>
      <xdr:colOff>104776</xdr:colOff>
      <xdr:row>16</xdr:row>
      <xdr:rowOff>114300</xdr:rowOff>
    </xdr:from>
    <xdr:to>
      <xdr:col>12</xdr:col>
      <xdr:colOff>523876</xdr:colOff>
      <xdr:row>23</xdr:row>
      <xdr:rowOff>90454</xdr:rowOff>
    </xdr:to>
    <xdr:sp macro="" textlink="">
      <xdr:nvSpPr>
        <xdr:cNvPr id="11" name="Rectangle 10">
          <a:extLst>
            <a:ext uri="{FF2B5EF4-FFF2-40B4-BE49-F238E27FC236}">
              <a16:creationId xmlns:a16="http://schemas.microsoft.com/office/drawing/2014/main" id="{630C7AF3-431B-41A0-98D1-D192BA75A749}"/>
            </a:ext>
          </a:extLst>
        </xdr:cNvPr>
        <xdr:cNvSpPr/>
      </xdr:nvSpPr>
      <xdr:spPr>
        <a:xfrm>
          <a:off x="104776" y="3162300"/>
          <a:ext cx="7734300" cy="1309654"/>
        </a:xfrm>
        <a:prstGeom prst="rect">
          <a:avLst/>
        </a:prstGeom>
        <a:solidFill>
          <a:schemeClr val="accent1">
            <a:lumMod val="60000"/>
            <a:lumOff val="40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BS2 BIA</a:t>
          </a:r>
        </a:p>
        <a:p>
          <a:pPr rtl="0" eaLnBrk="1" latinLnBrk="0" hangingPunct="1"/>
          <a:r>
            <a:rPr lang="en-AU" sz="1200" kern="1200">
              <a:solidFill>
                <a:sysClr val="windowText" lastClr="000000"/>
              </a:solidFill>
              <a:effectLst/>
              <a:latin typeface="Calibri" panose="020F0502020204030204"/>
              <a:ea typeface="+mn-ea"/>
              <a:cs typeface="+mn-cs"/>
            </a:rPr>
            <a:t>Using the activity list determined in the previous step, this worksheet is</a:t>
          </a:r>
          <a:r>
            <a:rPr lang="en-AU" sz="1200" kern="1200" baseline="0">
              <a:solidFill>
                <a:sysClr val="windowText" lastClr="000000"/>
              </a:solidFill>
              <a:effectLst/>
              <a:latin typeface="Calibri" panose="020F0502020204030204"/>
              <a:ea typeface="+mn-ea"/>
              <a:cs typeface="+mn-cs"/>
            </a:rPr>
            <a:t> use in </a:t>
          </a:r>
          <a:r>
            <a:rPr lang="en-AU" sz="1200" kern="1200">
              <a:solidFill>
                <a:sysClr val="windowText" lastClr="000000"/>
              </a:solidFill>
              <a:effectLst/>
              <a:latin typeface="Calibri" panose="020F0502020204030204"/>
              <a:ea typeface="+mn-ea"/>
              <a:cs typeface="+mn-cs"/>
            </a:rPr>
            <a:t>assessing the business impact of a disruption to these activities, and identify the corresponding Maximum Tolerable Period of Disruption (MTPD) for each of the activities.  </a:t>
          </a:r>
        </a:p>
        <a:p>
          <a:pPr rtl="0" eaLnBrk="1" latinLnBrk="0" hangingPunct="1"/>
          <a:r>
            <a:rPr lang="en-AU" sz="1200" kern="1200">
              <a:solidFill>
                <a:sysClr val="windowText" lastClr="000000"/>
              </a:solidFill>
              <a:effectLst/>
              <a:latin typeface="Calibri" panose="020F0502020204030204"/>
              <a:ea typeface="+mn-ea"/>
              <a:cs typeface="+mn-cs"/>
            </a:rPr>
            <a:t>Note: The MTPD must be within timeframe for the impact severity cut-off rating (4 or 5)</a:t>
          </a:r>
          <a:endParaRPr lang="en-AU" sz="1200">
            <a:effectLst/>
          </a:endParaRPr>
        </a:p>
        <a:p>
          <a:pPr rtl="0" eaLnBrk="1" latinLnBrk="0" hangingPunct="1"/>
          <a:r>
            <a:rPr lang="en-AU" sz="1200" kern="1200">
              <a:solidFill>
                <a:sysClr val="windowText" lastClr="000000"/>
              </a:solidFill>
              <a:effectLst/>
              <a:latin typeface="Calibri" panose="020F0502020204030204"/>
              <a:ea typeface="+mn-ea"/>
              <a:cs typeface="+mn-cs"/>
            </a:rPr>
            <a:t>Refer to the standard impact rating definitions to identify category and severity.</a:t>
          </a:r>
          <a:endParaRPr lang="en-AU" sz="1200">
            <a:effectLst/>
          </a:endParaRPr>
        </a:p>
      </xdr:txBody>
    </xdr:sp>
    <xdr:clientData/>
  </xdr:twoCellAnchor>
  <xdr:twoCellAnchor>
    <xdr:from>
      <xdr:col>0</xdr:col>
      <xdr:colOff>104776</xdr:colOff>
      <xdr:row>23</xdr:row>
      <xdr:rowOff>123825</xdr:rowOff>
    </xdr:from>
    <xdr:to>
      <xdr:col>12</xdr:col>
      <xdr:colOff>523876</xdr:colOff>
      <xdr:row>30</xdr:row>
      <xdr:rowOff>131270</xdr:rowOff>
    </xdr:to>
    <xdr:sp macro="" textlink="">
      <xdr:nvSpPr>
        <xdr:cNvPr id="13" name="Rectangle 12">
          <a:extLst>
            <a:ext uri="{FF2B5EF4-FFF2-40B4-BE49-F238E27FC236}">
              <a16:creationId xmlns:a16="http://schemas.microsoft.com/office/drawing/2014/main" id="{88736CB8-EF89-4535-B078-F408AD94ABD6}"/>
            </a:ext>
          </a:extLst>
        </xdr:cNvPr>
        <xdr:cNvSpPr/>
      </xdr:nvSpPr>
      <xdr:spPr>
        <a:xfrm>
          <a:off x="104776" y="4505325"/>
          <a:ext cx="7734300" cy="1340945"/>
        </a:xfrm>
        <a:prstGeom prst="rect">
          <a:avLst/>
        </a:prstGeom>
        <a:solidFill>
          <a:schemeClr val="accent1">
            <a:lumMod val="75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BS3 BC Plans</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The business continuity planning identifies immediate and sustainable actions for the continuity of priority activities.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Immediate actions are to provide a basic level of service in the period immediately following a disruption.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Sustainable actions are to provide a higher level of service that can be sustained for a longer period of time or until the disruption is over. .</a:t>
          </a:r>
        </a:p>
        <a:p>
          <a:pPr rtl="0" eaLnBrk="1" latinLnBrk="0" hangingPunct="1"/>
          <a:r>
            <a:rPr lang="en-AU" sz="1200" b="0" i="0" kern="1200" baseline="0">
              <a:solidFill>
                <a:sysClr val="windowText" lastClr="000000"/>
              </a:solidFill>
              <a:effectLst/>
              <a:latin typeface="Calibri" panose="020F0502020204030204"/>
              <a:ea typeface="+mn-ea"/>
              <a:cs typeface="+mn-cs"/>
            </a:rPr>
            <a:t>The worksheet captures these as a summary level.</a:t>
          </a:r>
          <a:endParaRPr lang="en-AU" sz="1000">
            <a:effectLst/>
          </a:endParaRPr>
        </a:p>
      </xdr:txBody>
    </xdr:sp>
    <xdr:clientData/>
  </xdr:twoCellAnchor>
  <xdr:twoCellAnchor>
    <xdr:from>
      <xdr:col>0</xdr:col>
      <xdr:colOff>104776</xdr:colOff>
      <xdr:row>30</xdr:row>
      <xdr:rowOff>180975</xdr:rowOff>
    </xdr:from>
    <xdr:to>
      <xdr:col>12</xdr:col>
      <xdr:colOff>523876</xdr:colOff>
      <xdr:row>37</xdr:row>
      <xdr:rowOff>188420</xdr:rowOff>
    </xdr:to>
    <xdr:sp macro="" textlink="">
      <xdr:nvSpPr>
        <xdr:cNvPr id="7" name="Rectangle 6">
          <a:extLst>
            <a:ext uri="{FF2B5EF4-FFF2-40B4-BE49-F238E27FC236}">
              <a16:creationId xmlns:a16="http://schemas.microsoft.com/office/drawing/2014/main" id="{1EB03358-28C7-4002-A741-CBD0542CE885}"/>
            </a:ext>
          </a:extLst>
        </xdr:cNvPr>
        <xdr:cNvSpPr/>
      </xdr:nvSpPr>
      <xdr:spPr>
        <a:xfrm>
          <a:off x="104776" y="5895975"/>
          <a:ext cx="7734300" cy="1340945"/>
        </a:xfrm>
        <a:prstGeom prst="rect">
          <a:avLst/>
        </a:prstGeom>
        <a:solidFill>
          <a:schemeClr val="accent2">
            <a:lumMod val="20000"/>
            <a:lumOff val="80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R1</a:t>
          </a:r>
          <a:r>
            <a:rPr lang="en-AU" sz="1200" b="1" baseline="0">
              <a:latin typeface="Calibri" panose="020F0502020204030204" pitchFamily="34" charset="0"/>
              <a:ea typeface="Calibri" panose="020F0502020204030204" pitchFamily="34" charset="0"/>
              <a:cs typeface="Times New Roman" panose="02020603050405020304" pitchFamily="18" charset="0"/>
            </a:rPr>
            <a:t> Impact Reference </a:t>
          </a:r>
          <a:endParaRPr lang="en-AU" sz="1200" b="1">
            <a:latin typeface="Calibri" panose="020F0502020204030204" pitchFamily="34" charset="0"/>
            <a:ea typeface="Calibri" panose="020F0502020204030204" pitchFamily="34" charset="0"/>
            <a:cs typeface="Times New Roman" panose="02020603050405020304" pitchFamily="18"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The business continuity planning identifies immediate and sustainable actions for the continuity of priority activities.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Immediate actions are to provide a basic level of service in the period immediately following a disruption.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Sustainable actions are to provide a higher level of service that can be sustained for a longer period of time or until the disruption is over. .</a:t>
          </a:r>
        </a:p>
        <a:p>
          <a:pPr rtl="0" eaLnBrk="1" latinLnBrk="0" hangingPunct="1"/>
          <a:r>
            <a:rPr lang="en-AU" sz="1200" b="0" i="0" kern="1200" baseline="0">
              <a:solidFill>
                <a:sysClr val="windowText" lastClr="000000"/>
              </a:solidFill>
              <a:effectLst/>
              <a:latin typeface="Calibri" panose="020F0502020204030204"/>
              <a:ea typeface="+mn-ea"/>
              <a:cs typeface="+mn-cs"/>
            </a:rPr>
            <a:t>The worksheet captures these as a summary level.</a:t>
          </a:r>
          <a:endParaRPr lang="en-AU" sz="1000">
            <a:effectLst/>
          </a:endParaRPr>
        </a:p>
      </xdr:txBody>
    </xdr:sp>
    <xdr:clientData/>
  </xdr:twoCellAnchor>
  <xdr:twoCellAnchor>
    <xdr:from>
      <xdr:col>0</xdr:col>
      <xdr:colOff>95250</xdr:colOff>
      <xdr:row>38</xdr:row>
      <xdr:rowOff>47625</xdr:rowOff>
    </xdr:from>
    <xdr:to>
      <xdr:col>12</xdr:col>
      <xdr:colOff>542925</xdr:colOff>
      <xdr:row>41</xdr:row>
      <xdr:rowOff>132074</xdr:rowOff>
    </xdr:to>
    <xdr:sp macro="" textlink="">
      <xdr:nvSpPr>
        <xdr:cNvPr id="8" name="TextBox 33">
          <a:extLst>
            <a:ext uri="{FF2B5EF4-FFF2-40B4-BE49-F238E27FC236}">
              <a16:creationId xmlns:a16="http://schemas.microsoft.com/office/drawing/2014/main" id="{2CE03E09-D964-480B-B2DB-9270B31427F5}"/>
            </a:ext>
          </a:extLst>
        </xdr:cNvPr>
        <xdr:cNvSpPr txBox="1"/>
      </xdr:nvSpPr>
      <xdr:spPr>
        <a:xfrm>
          <a:off x="95250" y="7286625"/>
          <a:ext cx="7762875" cy="655949"/>
        </a:xfrm>
        <a:prstGeom prst="rect">
          <a:avLst/>
        </a:prstGeom>
        <a:solidFill>
          <a:schemeClr val="accent2">
            <a:lumMod val="40000"/>
            <a:lumOff val="6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R2 Dependency Rating Reference Table</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This</a:t>
          </a:r>
          <a:r>
            <a:rPr lang="en-AU" sz="1200" kern="1200" baseline="0">
              <a:solidFill>
                <a:sysClr val="windowText" lastClr="000000"/>
              </a:solidFill>
              <a:latin typeface="Calibri" panose="020F0502020204030204"/>
              <a:ea typeface="+mn-ea"/>
              <a:cs typeface="+mn-cs"/>
            </a:rPr>
            <a:t> table defines  a set of standard dependencies for use in guiding the dependency assessment step.  </a:t>
          </a:r>
        </a:p>
        <a:p>
          <a:pPr rtl="0" eaLnBrk="1" latinLnBrk="0" hangingPunct="1"/>
          <a:r>
            <a:rPr kumimoji="0" lang="en-AU" sz="1200" b="0" i="0" u="none" strike="noStrike" kern="1200" cap="none" spc="0" normalizeH="0" baseline="0" noProof="0">
              <a:ln>
                <a:noFill/>
              </a:ln>
              <a:solidFill>
                <a:sysClr val="windowText" lastClr="000000"/>
              </a:solidFill>
              <a:effectLst/>
              <a:uLnTx/>
              <a:uFillTx/>
              <a:latin typeface="Calibri" panose="020F0502020204030204"/>
              <a:ea typeface="+mn-ea"/>
              <a:cs typeface="+mn-cs"/>
            </a:rPr>
            <a:t>It also contains standard bracketing for Maximum Tolerable Period of Disruption (MTPD) periods.</a:t>
          </a:r>
          <a:endPar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endParaRPr>
        </a:p>
      </xdr:txBody>
    </xdr:sp>
    <xdr:clientData/>
  </xdr:twoCellAnchor>
  <xdr:twoCellAnchor>
    <xdr:from>
      <xdr:col>0</xdr:col>
      <xdr:colOff>104775</xdr:colOff>
      <xdr:row>41</xdr:row>
      <xdr:rowOff>161925</xdr:rowOff>
    </xdr:from>
    <xdr:to>
      <xdr:col>12</xdr:col>
      <xdr:colOff>552450</xdr:colOff>
      <xdr:row>44</xdr:row>
      <xdr:rowOff>58502</xdr:rowOff>
    </xdr:to>
    <xdr:sp macro="" textlink="">
      <xdr:nvSpPr>
        <xdr:cNvPr id="9" name="TextBox 33">
          <a:extLst>
            <a:ext uri="{FF2B5EF4-FFF2-40B4-BE49-F238E27FC236}">
              <a16:creationId xmlns:a16="http://schemas.microsoft.com/office/drawing/2014/main" id="{F2382CCF-74C1-468B-A77B-60C825755CA2}"/>
            </a:ext>
          </a:extLst>
        </xdr:cNvPr>
        <xdr:cNvSpPr txBox="1"/>
      </xdr:nvSpPr>
      <xdr:spPr>
        <a:xfrm>
          <a:off x="104775" y="7972425"/>
          <a:ext cx="7762875" cy="468077"/>
        </a:xfrm>
        <a:prstGeom prst="rect">
          <a:avLst/>
        </a:prstGeom>
        <a:solidFill>
          <a:schemeClr val="accent2">
            <a:lumMod val="60000"/>
            <a:lumOff val="4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R3 System Register</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The list of valid systems/applications/services forming</a:t>
          </a:r>
          <a:r>
            <a:rPr lang="en-AU" sz="1200" kern="1200" baseline="0">
              <a:solidFill>
                <a:sysClr val="windowText" lastClr="000000"/>
              </a:solidFill>
              <a:latin typeface="Calibri" panose="020F0502020204030204"/>
              <a:ea typeface="+mn-ea"/>
              <a:cs typeface="+mn-cs"/>
            </a:rPr>
            <a:t> part of business continuity planning.</a:t>
          </a:r>
          <a:endPar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endParaRPr>
        </a:p>
      </xdr:txBody>
    </xdr:sp>
    <xdr:clientData/>
  </xdr:twoCellAnchor>
  <xdr:twoCellAnchor>
    <xdr:from>
      <xdr:col>0</xdr:col>
      <xdr:colOff>104775</xdr:colOff>
      <xdr:row>44</xdr:row>
      <xdr:rowOff>95250</xdr:rowOff>
    </xdr:from>
    <xdr:to>
      <xdr:col>12</xdr:col>
      <xdr:colOff>552450</xdr:colOff>
      <xdr:row>47</xdr:row>
      <xdr:rowOff>20402</xdr:rowOff>
    </xdr:to>
    <xdr:sp macro="" textlink="">
      <xdr:nvSpPr>
        <xdr:cNvPr id="12" name="TextBox 33">
          <a:extLst>
            <a:ext uri="{FF2B5EF4-FFF2-40B4-BE49-F238E27FC236}">
              <a16:creationId xmlns:a16="http://schemas.microsoft.com/office/drawing/2014/main" id="{4CF3E6F5-1891-4D7E-896D-18C2833CA906}"/>
            </a:ext>
          </a:extLst>
        </xdr:cNvPr>
        <xdr:cNvSpPr txBox="1"/>
      </xdr:nvSpPr>
      <xdr:spPr>
        <a:xfrm>
          <a:off x="104775" y="8477250"/>
          <a:ext cx="7762875" cy="496652"/>
        </a:xfrm>
        <a:prstGeom prst="rect">
          <a:avLst/>
        </a:prstGeom>
        <a:solidFill>
          <a:schemeClr val="accent4">
            <a:lumMod val="40000"/>
            <a:lumOff val="6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R4 Functional</a:t>
          </a:r>
          <a:r>
            <a:rPr lang="en-AU" sz="1200" b="1" baseline="0"/>
            <a:t> Structure</a:t>
          </a:r>
        </a:p>
        <a:p>
          <a:pPr rtl="0" eaLnBrk="1" latinLnBrk="0" hangingPunct="1"/>
          <a:r>
            <a:rPr lang="en-AU" sz="1200" kern="1200">
              <a:solidFill>
                <a:sysClr val="windowText" lastClr="000000"/>
              </a:solidFill>
              <a:latin typeface="Calibri" panose="020F0502020204030204"/>
              <a:ea typeface="+mn-ea"/>
              <a:cs typeface="+mn-cs"/>
            </a:rPr>
            <a:t>Depicts</a:t>
          </a:r>
          <a:r>
            <a:rPr lang="en-AU" sz="1200" kern="1200" baseline="0">
              <a:solidFill>
                <a:sysClr val="windowText" lastClr="000000"/>
              </a:solidFill>
              <a:latin typeface="Calibri" panose="020F0502020204030204"/>
              <a:ea typeface="+mn-ea"/>
              <a:cs typeface="+mn-cs"/>
            </a:rPr>
            <a:t> the BH orgainisational structure by function (not Directorate) fordata entry and validation purposes.</a:t>
          </a:r>
        </a:p>
      </xdr:txBody>
    </xdr:sp>
    <xdr:clientData/>
  </xdr:twoCellAnchor>
  <xdr:twoCellAnchor>
    <xdr:from>
      <xdr:col>0</xdr:col>
      <xdr:colOff>104775</xdr:colOff>
      <xdr:row>47</xdr:row>
      <xdr:rowOff>66661</xdr:rowOff>
    </xdr:from>
    <xdr:to>
      <xdr:col>12</xdr:col>
      <xdr:colOff>552450</xdr:colOff>
      <xdr:row>49</xdr:row>
      <xdr:rowOff>163263</xdr:rowOff>
    </xdr:to>
    <xdr:sp macro="" textlink="">
      <xdr:nvSpPr>
        <xdr:cNvPr id="14" name="TextBox 33">
          <a:extLst>
            <a:ext uri="{FF2B5EF4-FFF2-40B4-BE49-F238E27FC236}">
              <a16:creationId xmlns:a16="http://schemas.microsoft.com/office/drawing/2014/main" id="{7E42B7FF-3C6C-4569-AFC7-F1B779C21CED}"/>
            </a:ext>
          </a:extLst>
        </xdr:cNvPr>
        <xdr:cNvSpPr txBox="1"/>
      </xdr:nvSpPr>
      <xdr:spPr>
        <a:xfrm>
          <a:off x="104775" y="9020161"/>
          <a:ext cx="7762875" cy="477602"/>
        </a:xfrm>
        <a:prstGeom prst="rect">
          <a:avLst/>
        </a:prstGeom>
        <a:solidFill>
          <a:schemeClr val="accent4">
            <a:lumMod val="60000"/>
            <a:lumOff val="4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Validation Tables</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A set of standard terms</a:t>
          </a:r>
          <a:r>
            <a:rPr lang="en-AU" sz="1200" kern="1200" baseline="0">
              <a:solidFill>
                <a:sysClr val="windowText" lastClr="000000"/>
              </a:solidFill>
              <a:latin typeface="Calibri" panose="020F0502020204030204"/>
              <a:ea typeface="+mn-ea"/>
              <a:cs typeface="+mn-cs"/>
            </a:rPr>
            <a:t> and names for use throughout.</a:t>
          </a:r>
        </a:p>
      </xdr:txBody>
    </xdr:sp>
    <xdr:clientData/>
  </xdr:twoCellAnchor>
  <xdr:twoCellAnchor>
    <xdr:from>
      <xdr:col>0</xdr:col>
      <xdr:colOff>104776</xdr:colOff>
      <xdr:row>6</xdr:row>
      <xdr:rowOff>38100</xdr:rowOff>
    </xdr:from>
    <xdr:to>
      <xdr:col>12</xdr:col>
      <xdr:colOff>523876</xdr:colOff>
      <xdr:row>11</xdr:row>
      <xdr:rowOff>58943</xdr:rowOff>
    </xdr:to>
    <xdr:sp macro="" textlink="">
      <xdr:nvSpPr>
        <xdr:cNvPr id="15" name="Rectangle 14">
          <a:extLst>
            <a:ext uri="{FF2B5EF4-FFF2-40B4-BE49-F238E27FC236}">
              <a16:creationId xmlns:a16="http://schemas.microsoft.com/office/drawing/2014/main" id="{14D190B8-A0D8-4C9F-82CD-AEA69FCD6254}"/>
            </a:ext>
          </a:extLst>
        </xdr:cNvPr>
        <xdr:cNvSpPr/>
      </xdr:nvSpPr>
      <xdr:spPr>
        <a:xfrm>
          <a:off x="104776" y="1181100"/>
          <a:ext cx="7734300" cy="973343"/>
        </a:xfrm>
        <a:prstGeom prst="rect">
          <a:avLst/>
        </a:prstGeom>
        <a:solidFill>
          <a:schemeClr val="accent1">
            <a:lumMod val="20000"/>
            <a:lumOff val="80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BS1 System Dependency Assessment</a:t>
          </a:r>
        </a:p>
        <a:p>
          <a:pPr>
            <a:lnSpc>
              <a:spcPct val="107000"/>
            </a:lnSpc>
            <a:spcAft>
              <a:spcPts val="600"/>
            </a:spcAft>
          </a:pPr>
          <a:r>
            <a:rPr lang="en-AU" sz="1200">
              <a:latin typeface="Calibri" panose="020F0502020204030204" pitchFamily="34" charset="0"/>
              <a:ea typeface="Calibri" panose="020F0502020204030204" pitchFamily="34" charset="0"/>
              <a:cs typeface="Times New Roman" panose="02020603050405020304" pitchFamily="18" charset="0"/>
            </a:rPr>
            <a:t>The system dependency assessment identifies</a:t>
          </a:r>
          <a:r>
            <a:rPr lang="en-AU" sz="1200" baseline="0">
              <a:latin typeface="Calibri" panose="020F0502020204030204" pitchFamily="34" charset="0"/>
              <a:ea typeface="Calibri" panose="020F0502020204030204" pitchFamily="34" charset="0"/>
              <a:cs typeface="Times New Roman" panose="02020603050405020304" pitchFamily="18" charset="0"/>
            </a:rPr>
            <a:t> the business area's activities that are dependent on the respective systems.  The worksheet captures the </a:t>
          </a:r>
          <a:r>
            <a:rPr lang="en-AU" sz="1200">
              <a:latin typeface="Calibri" panose="020F0502020204030204" pitchFamily="34" charset="0"/>
              <a:ea typeface="Calibri" panose="020F0502020204030204" pitchFamily="34" charset="0"/>
              <a:cs typeface="Times New Roman" panose="02020603050405020304" pitchFamily="18" charset="0"/>
            </a:rPr>
            <a:t>assessed dependency that the activities have on each system under normal operations, and the level of that dependency. </a:t>
          </a:r>
        </a:p>
      </xdr:txBody>
    </xdr:sp>
    <xdr:clientData/>
  </xdr:twoCellAnchor>
  <xdr:twoCellAnchor>
    <xdr:from>
      <xdr:col>0</xdr:col>
      <xdr:colOff>104776</xdr:colOff>
      <xdr:row>0</xdr:row>
      <xdr:rowOff>180975</xdr:rowOff>
    </xdr:from>
    <xdr:to>
      <xdr:col>12</xdr:col>
      <xdr:colOff>523875</xdr:colOff>
      <xdr:row>6</xdr:row>
      <xdr:rowOff>11318</xdr:rowOff>
    </xdr:to>
    <xdr:sp macro="" textlink="">
      <xdr:nvSpPr>
        <xdr:cNvPr id="16" name="Rectangle 15">
          <a:extLst>
            <a:ext uri="{FF2B5EF4-FFF2-40B4-BE49-F238E27FC236}">
              <a16:creationId xmlns:a16="http://schemas.microsoft.com/office/drawing/2014/main" id="{66968828-30DD-46D5-94D1-50B9B54A6D0D}"/>
            </a:ext>
          </a:extLst>
        </xdr:cNvPr>
        <xdr:cNvSpPr/>
      </xdr:nvSpPr>
      <xdr:spPr>
        <a:xfrm>
          <a:off x="104776" y="180975"/>
          <a:ext cx="7734299" cy="973343"/>
        </a:xfrm>
        <a:prstGeom prst="rect">
          <a:avLst/>
        </a:prstGeom>
        <a:solidFill>
          <a:srgbClr val="FF0000">
            <a:alpha val="18824"/>
          </a:srgb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7000"/>
            </a:lnSpc>
            <a:spcBef>
              <a:spcPts val="0"/>
            </a:spcBef>
            <a:spcAft>
              <a:spcPts val="600"/>
            </a:spcAft>
            <a:buClrTx/>
            <a:buSzTx/>
            <a:buFontTx/>
            <a:buNone/>
            <a:tabLst/>
            <a:defRPr/>
          </a:pPr>
          <a:r>
            <a:rPr kumimoji="0" lang="en-AU" sz="1200" b="1" i="0" u="none" strike="noStrike" kern="120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rPr>
            <a:t>Instructions and notes to the worksheets</a:t>
          </a:r>
        </a:p>
        <a:p>
          <a:pPr marL="0" marR="0" lvl="0" indent="0" algn="l" defTabSz="914400" rtl="0" eaLnBrk="1" fontAlgn="auto" latinLnBrk="0" hangingPunct="1">
            <a:lnSpc>
              <a:spcPct val="107000"/>
            </a:lnSpc>
            <a:spcBef>
              <a:spcPts val="0"/>
            </a:spcBef>
            <a:spcAft>
              <a:spcPts val="600"/>
            </a:spcAft>
            <a:buClrTx/>
            <a:buSzTx/>
            <a:buFontTx/>
            <a:buNone/>
            <a:tabLst/>
            <a:defRPr/>
          </a:pPr>
          <a:r>
            <a:rPr kumimoji="0" lang="en-AU" sz="1200" b="0" i="0" u="none" strike="noStrike" kern="120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rPr>
            <a:t>The BCP business area wide worksheets contain material directly relevant to specific divisions/business units.  This includes systems dependencies, related activities, business impact assessments and summary business continuity plans.  Additionally, validation and reference tables are copied from the organisation wide worksheets for ease of reference.</a:t>
          </a:r>
        </a:p>
      </xdr:txBody>
    </xdr:sp>
    <xdr:clientData/>
  </xdr:twoCellAnchor>
  <xdr:twoCellAnchor>
    <xdr:from>
      <xdr:col>0</xdr:col>
      <xdr:colOff>104776</xdr:colOff>
      <xdr:row>11</xdr:row>
      <xdr:rowOff>133350</xdr:rowOff>
    </xdr:from>
    <xdr:to>
      <xdr:col>12</xdr:col>
      <xdr:colOff>523876</xdr:colOff>
      <xdr:row>23</xdr:row>
      <xdr:rowOff>80929</xdr:rowOff>
    </xdr:to>
    <xdr:sp macro="" textlink="">
      <xdr:nvSpPr>
        <xdr:cNvPr id="17" name="Rectangle 16">
          <a:extLst>
            <a:ext uri="{FF2B5EF4-FFF2-40B4-BE49-F238E27FC236}">
              <a16:creationId xmlns:a16="http://schemas.microsoft.com/office/drawing/2014/main" id="{77810ACC-5529-44AD-88B6-99F0A889630C}"/>
            </a:ext>
          </a:extLst>
        </xdr:cNvPr>
        <xdr:cNvSpPr/>
      </xdr:nvSpPr>
      <xdr:spPr>
        <a:xfrm>
          <a:off x="104776" y="2228850"/>
          <a:ext cx="7734300" cy="2233579"/>
        </a:xfrm>
        <a:prstGeom prst="rect">
          <a:avLst/>
        </a:prstGeom>
        <a:solidFill>
          <a:schemeClr val="accent1">
            <a:lumMod val="60000"/>
            <a:lumOff val="40000"/>
          </a:schemeClr>
        </a:solidFill>
        <a:ln>
          <a:solidFill>
            <a:sysClr val="windowText" lastClr="000000"/>
          </a:solidFill>
        </a:ln>
      </xdr:spPr>
      <xdr:txBody>
        <a:bodyPr wrap="square">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BS2 BIA</a:t>
          </a:r>
        </a:p>
        <a:p>
          <a:pPr rtl="0" eaLnBrk="1" latinLnBrk="0" hangingPunct="1"/>
          <a:r>
            <a:rPr lang="en-AU" sz="1200" kern="1200">
              <a:solidFill>
                <a:sysClr val="windowText" lastClr="000000"/>
              </a:solidFill>
              <a:effectLst/>
              <a:latin typeface="Calibri" panose="020F0502020204030204"/>
              <a:ea typeface="+mn-ea"/>
              <a:cs typeface="+mn-cs"/>
            </a:rPr>
            <a:t>Using the activity list determined in the previous step, this worksheet is</a:t>
          </a:r>
          <a:r>
            <a:rPr lang="en-AU" sz="1200" kern="1200" baseline="0">
              <a:solidFill>
                <a:sysClr val="windowText" lastClr="000000"/>
              </a:solidFill>
              <a:effectLst/>
              <a:latin typeface="Calibri" panose="020F0502020204030204"/>
              <a:ea typeface="+mn-ea"/>
              <a:cs typeface="+mn-cs"/>
            </a:rPr>
            <a:t> use in </a:t>
          </a:r>
          <a:r>
            <a:rPr lang="en-AU" sz="1200" kern="1200">
              <a:solidFill>
                <a:sysClr val="windowText" lastClr="000000"/>
              </a:solidFill>
              <a:effectLst/>
              <a:latin typeface="Calibri" panose="020F0502020204030204"/>
              <a:ea typeface="+mn-ea"/>
              <a:cs typeface="+mn-cs"/>
            </a:rPr>
            <a:t>assessing the business impact of a disruption to these activities, and identify the corresponding Maximum Tolerable Period of Disruption (MTPD) for each of the activities.  </a:t>
          </a:r>
        </a:p>
        <a:p>
          <a:pPr rtl="0" eaLnBrk="1" latinLnBrk="0" hangingPunct="1"/>
          <a:r>
            <a:rPr lang="en-AU" sz="1200" kern="1200">
              <a:solidFill>
                <a:sysClr val="windowText" lastClr="000000"/>
              </a:solidFill>
              <a:effectLst/>
              <a:latin typeface="Calibri" panose="020F0502020204030204"/>
              <a:ea typeface="+mn-ea"/>
              <a:cs typeface="+mn-cs"/>
            </a:rPr>
            <a:t>Note: The MTPD must be within timeframe for the impact severity cut-off rating (4 or 5)</a:t>
          </a:r>
          <a:endParaRPr lang="en-AU" sz="1200">
            <a:effectLst/>
          </a:endParaRPr>
        </a:p>
        <a:p>
          <a:pPr rtl="0" eaLnBrk="1" latinLnBrk="0" hangingPunct="1"/>
          <a:r>
            <a:rPr lang="en-AU" sz="1200" kern="1200">
              <a:solidFill>
                <a:sysClr val="windowText" lastClr="000000"/>
              </a:solidFill>
              <a:effectLst/>
              <a:latin typeface="Calibri" panose="020F0502020204030204"/>
              <a:ea typeface="+mn-ea"/>
              <a:cs typeface="+mn-cs"/>
            </a:rPr>
            <a:t>Refer to the standard impact rating definitions to identify category and severity.</a:t>
          </a:r>
        </a:p>
        <a:p>
          <a:endParaRPr lang="en-AU" sz="1200" kern="1200">
            <a:solidFill>
              <a:sysClr val="windowText" lastClr="000000"/>
            </a:solidFill>
            <a:effectLst/>
            <a:latin typeface="Calibri" panose="020F0502020204030204"/>
            <a:ea typeface="+mn-ea"/>
            <a:cs typeface="+mn-cs"/>
          </a:endParaRPr>
        </a:p>
        <a:p>
          <a:r>
            <a:rPr lang="en-AU" sz="1200" kern="1200">
              <a:solidFill>
                <a:sysClr val="windowText" lastClr="000000"/>
              </a:solidFill>
              <a:effectLst/>
              <a:latin typeface="Calibri" panose="020F0502020204030204"/>
              <a:ea typeface="+mn-ea"/>
              <a:cs typeface="+mn-cs"/>
            </a:rPr>
            <a:t>MTPD refers to the maximum tolerable period a system can be offline for</a:t>
          </a:r>
          <a:endParaRPr lang="en-AU" sz="1200">
            <a:effectLst/>
          </a:endParaRPr>
        </a:p>
        <a:p>
          <a:r>
            <a:rPr lang="en-AU" sz="1200" kern="1200">
              <a:solidFill>
                <a:sysClr val="windowText" lastClr="000000"/>
              </a:solidFill>
              <a:effectLst/>
              <a:latin typeface="Calibri" panose="020F0502020204030204"/>
              <a:ea typeface="+mn-ea"/>
              <a:cs typeface="+mn-cs"/>
            </a:rPr>
            <a:t>MTDL refers to the maximum targeted period in which data might be lost from an IT service due to a disruption</a:t>
          </a:r>
          <a:endParaRPr lang="en-AU" sz="1200">
            <a:effectLst/>
          </a:endParaRPr>
        </a:p>
        <a:p>
          <a:pPr rtl="0" eaLnBrk="1" latinLnBrk="0" hangingPunct="1"/>
          <a:endParaRPr lang="en-AU" sz="1200" kern="1200">
            <a:solidFill>
              <a:sysClr val="windowText" lastClr="000000"/>
            </a:solidFill>
            <a:effectLst/>
            <a:latin typeface="Calibri" panose="020F0502020204030204"/>
            <a:ea typeface="+mn-ea"/>
            <a:cs typeface="+mn-cs"/>
          </a:endParaRPr>
        </a:p>
        <a:p>
          <a:pPr rtl="0" eaLnBrk="1" latinLnBrk="0" hangingPunct="1"/>
          <a:endParaRPr lang="en-AU" sz="1200">
            <a:effectLst/>
          </a:endParaRPr>
        </a:p>
      </xdr:txBody>
    </xdr:sp>
    <xdr:clientData/>
  </xdr:twoCellAnchor>
  <xdr:twoCellAnchor>
    <xdr:from>
      <xdr:col>0</xdr:col>
      <xdr:colOff>104776</xdr:colOff>
      <xdr:row>23</xdr:row>
      <xdr:rowOff>123825</xdr:rowOff>
    </xdr:from>
    <xdr:to>
      <xdr:col>12</xdr:col>
      <xdr:colOff>523876</xdr:colOff>
      <xdr:row>30</xdr:row>
      <xdr:rowOff>131270</xdr:rowOff>
    </xdr:to>
    <xdr:sp macro="" textlink="">
      <xdr:nvSpPr>
        <xdr:cNvPr id="18" name="Rectangle 17">
          <a:extLst>
            <a:ext uri="{FF2B5EF4-FFF2-40B4-BE49-F238E27FC236}">
              <a16:creationId xmlns:a16="http://schemas.microsoft.com/office/drawing/2014/main" id="{56FD85B3-4B48-4A9B-8F70-369169FCB72C}"/>
            </a:ext>
          </a:extLst>
        </xdr:cNvPr>
        <xdr:cNvSpPr/>
      </xdr:nvSpPr>
      <xdr:spPr>
        <a:xfrm>
          <a:off x="104776" y="4505325"/>
          <a:ext cx="7734300" cy="1340945"/>
        </a:xfrm>
        <a:prstGeom prst="rect">
          <a:avLst/>
        </a:prstGeom>
        <a:solidFill>
          <a:schemeClr val="accent1">
            <a:lumMod val="75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BS3 BC Plans</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The business continuity planning identifies immediate and sustainable actions for the continuity of priority activities.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Immediate actions are to provide a basic level of service in the period immediately following a disruption.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Sustainable actions are to provide a higher level of service that can be sustained for a longer period of time or until the disruption is over. .</a:t>
          </a:r>
        </a:p>
        <a:p>
          <a:pPr rtl="0" eaLnBrk="1" latinLnBrk="0" hangingPunct="1"/>
          <a:r>
            <a:rPr lang="en-AU" sz="1200" b="0" i="0" kern="1200" baseline="0">
              <a:solidFill>
                <a:sysClr val="windowText" lastClr="000000"/>
              </a:solidFill>
              <a:effectLst/>
              <a:latin typeface="Calibri" panose="020F0502020204030204"/>
              <a:ea typeface="+mn-ea"/>
              <a:cs typeface="+mn-cs"/>
            </a:rPr>
            <a:t>The worksheet captures these as a summary level.</a:t>
          </a:r>
          <a:endParaRPr lang="en-AU" sz="1000">
            <a:effectLst/>
          </a:endParaRPr>
        </a:p>
      </xdr:txBody>
    </xdr:sp>
    <xdr:clientData/>
  </xdr:twoCellAnchor>
  <xdr:twoCellAnchor>
    <xdr:from>
      <xdr:col>0</xdr:col>
      <xdr:colOff>104776</xdr:colOff>
      <xdr:row>30</xdr:row>
      <xdr:rowOff>180975</xdr:rowOff>
    </xdr:from>
    <xdr:to>
      <xdr:col>12</xdr:col>
      <xdr:colOff>523876</xdr:colOff>
      <xdr:row>37</xdr:row>
      <xdr:rowOff>188420</xdr:rowOff>
    </xdr:to>
    <xdr:sp macro="" textlink="">
      <xdr:nvSpPr>
        <xdr:cNvPr id="19" name="Rectangle 18">
          <a:extLst>
            <a:ext uri="{FF2B5EF4-FFF2-40B4-BE49-F238E27FC236}">
              <a16:creationId xmlns:a16="http://schemas.microsoft.com/office/drawing/2014/main" id="{1A655712-C5E2-4FD4-8A42-1C8C420CA946}"/>
            </a:ext>
          </a:extLst>
        </xdr:cNvPr>
        <xdr:cNvSpPr/>
      </xdr:nvSpPr>
      <xdr:spPr>
        <a:xfrm>
          <a:off x="104776" y="5895975"/>
          <a:ext cx="7734300" cy="1340945"/>
        </a:xfrm>
        <a:prstGeom prst="rect">
          <a:avLst/>
        </a:prstGeom>
        <a:solidFill>
          <a:schemeClr val="accent2">
            <a:lumMod val="20000"/>
            <a:lumOff val="80000"/>
          </a:schemeClr>
        </a:solidFill>
        <a:ln>
          <a:solidFill>
            <a:sysClr val="windowText" lastClr="000000"/>
          </a:solidFill>
        </a:ln>
      </xdr:spPr>
      <xdr:txBody>
        <a:bodyPr wrap="square">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a:lnSpc>
              <a:spcPct val="107000"/>
            </a:lnSpc>
            <a:spcAft>
              <a:spcPts val="600"/>
            </a:spcAft>
          </a:pPr>
          <a:r>
            <a:rPr lang="en-AU" sz="1200" b="1">
              <a:latin typeface="Calibri" panose="020F0502020204030204" pitchFamily="34" charset="0"/>
              <a:ea typeface="Calibri" panose="020F0502020204030204" pitchFamily="34" charset="0"/>
              <a:cs typeface="Times New Roman" panose="02020603050405020304" pitchFamily="18" charset="0"/>
            </a:rPr>
            <a:t>R1</a:t>
          </a:r>
          <a:r>
            <a:rPr lang="en-AU" sz="1200" b="1" baseline="0">
              <a:latin typeface="Calibri" panose="020F0502020204030204" pitchFamily="34" charset="0"/>
              <a:ea typeface="Calibri" panose="020F0502020204030204" pitchFamily="34" charset="0"/>
              <a:cs typeface="Times New Roman" panose="02020603050405020304" pitchFamily="18" charset="0"/>
            </a:rPr>
            <a:t> Impact Reference </a:t>
          </a:r>
          <a:endParaRPr lang="en-AU" sz="1200" b="1">
            <a:latin typeface="Calibri" panose="020F0502020204030204" pitchFamily="34" charset="0"/>
            <a:ea typeface="Calibri" panose="020F0502020204030204" pitchFamily="34" charset="0"/>
            <a:cs typeface="Times New Roman" panose="02020603050405020304" pitchFamily="18"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The business continuity planning identifies immediate and sustainable actions for the continuity of priority activities.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Immediate actions are to provide a basic level of service in the period immediately following a disruption. </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rPr>
            <a:t>Sustainable actions are to provide a higher level of service that can be sustained for a longer period of time or until the disruption is over. .</a:t>
          </a:r>
        </a:p>
        <a:p>
          <a:pPr rtl="0" eaLnBrk="1" latinLnBrk="0" hangingPunct="1"/>
          <a:r>
            <a:rPr lang="en-AU" sz="1200" b="0" i="0" kern="1200" baseline="0">
              <a:solidFill>
                <a:sysClr val="windowText" lastClr="000000"/>
              </a:solidFill>
              <a:effectLst/>
              <a:latin typeface="Calibri" panose="020F0502020204030204"/>
              <a:ea typeface="+mn-ea"/>
              <a:cs typeface="+mn-cs"/>
            </a:rPr>
            <a:t>The worksheet captures these as a summary level.</a:t>
          </a:r>
          <a:endParaRPr lang="en-AU" sz="1000">
            <a:effectLst/>
          </a:endParaRPr>
        </a:p>
      </xdr:txBody>
    </xdr:sp>
    <xdr:clientData/>
  </xdr:twoCellAnchor>
  <xdr:twoCellAnchor>
    <xdr:from>
      <xdr:col>0</xdr:col>
      <xdr:colOff>95250</xdr:colOff>
      <xdr:row>38</xdr:row>
      <xdr:rowOff>47625</xdr:rowOff>
    </xdr:from>
    <xdr:to>
      <xdr:col>12</xdr:col>
      <xdr:colOff>542925</xdr:colOff>
      <xdr:row>41</xdr:row>
      <xdr:rowOff>132074</xdr:rowOff>
    </xdr:to>
    <xdr:sp macro="" textlink="">
      <xdr:nvSpPr>
        <xdr:cNvPr id="20" name="TextBox 33">
          <a:extLst>
            <a:ext uri="{FF2B5EF4-FFF2-40B4-BE49-F238E27FC236}">
              <a16:creationId xmlns:a16="http://schemas.microsoft.com/office/drawing/2014/main" id="{BD60DE39-118B-4AE2-8BE8-C782077AB079}"/>
            </a:ext>
          </a:extLst>
        </xdr:cNvPr>
        <xdr:cNvSpPr txBox="1"/>
      </xdr:nvSpPr>
      <xdr:spPr>
        <a:xfrm>
          <a:off x="95250" y="7286625"/>
          <a:ext cx="7762875" cy="655949"/>
        </a:xfrm>
        <a:prstGeom prst="rect">
          <a:avLst/>
        </a:prstGeom>
        <a:solidFill>
          <a:schemeClr val="accent2">
            <a:lumMod val="40000"/>
            <a:lumOff val="6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R2 Dependency Rating Reference Table</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This</a:t>
          </a:r>
          <a:r>
            <a:rPr lang="en-AU" sz="1200" kern="1200" baseline="0">
              <a:solidFill>
                <a:sysClr val="windowText" lastClr="000000"/>
              </a:solidFill>
              <a:latin typeface="Calibri" panose="020F0502020204030204"/>
              <a:ea typeface="+mn-ea"/>
              <a:cs typeface="+mn-cs"/>
            </a:rPr>
            <a:t> table defines  a set of standard dependencies for use in guiding the dependency assessment step.  </a:t>
          </a:r>
        </a:p>
        <a:p>
          <a:pPr rtl="0" eaLnBrk="1" latinLnBrk="0" hangingPunct="1"/>
          <a:r>
            <a:rPr kumimoji="0" lang="en-AU" sz="1200" b="0" i="0" u="none" strike="noStrike" kern="1200" cap="none" spc="0" normalizeH="0" baseline="0" noProof="0">
              <a:ln>
                <a:noFill/>
              </a:ln>
              <a:solidFill>
                <a:sysClr val="windowText" lastClr="000000"/>
              </a:solidFill>
              <a:effectLst/>
              <a:uLnTx/>
              <a:uFillTx/>
              <a:latin typeface="Calibri" panose="020F0502020204030204"/>
              <a:ea typeface="+mn-ea"/>
              <a:cs typeface="+mn-cs"/>
            </a:rPr>
            <a:t>It also contains standard bracketing for Maximum Tolerable Period of Disruption (MTPD) periods.</a:t>
          </a:r>
          <a:endPar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endParaRPr>
        </a:p>
      </xdr:txBody>
    </xdr:sp>
    <xdr:clientData/>
  </xdr:twoCellAnchor>
  <xdr:twoCellAnchor>
    <xdr:from>
      <xdr:col>0</xdr:col>
      <xdr:colOff>104775</xdr:colOff>
      <xdr:row>41</xdr:row>
      <xdr:rowOff>161925</xdr:rowOff>
    </xdr:from>
    <xdr:to>
      <xdr:col>12</xdr:col>
      <xdr:colOff>552450</xdr:colOff>
      <xdr:row>44</xdr:row>
      <xdr:rowOff>58502</xdr:rowOff>
    </xdr:to>
    <xdr:sp macro="" textlink="">
      <xdr:nvSpPr>
        <xdr:cNvPr id="21" name="TextBox 33">
          <a:extLst>
            <a:ext uri="{FF2B5EF4-FFF2-40B4-BE49-F238E27FC236}">
              <a16:creationId xmlns:a16="http://schemas.microsoft.com/office/drawing/2014/main" id="{0DD55E2D-1134-485A-938F-4AD922D9D6A0}"/>
            </a:ext>
          </a:extLst>
        </xdr:cNvPr>
        <xdr:cNvSpPr txBox="1"/>
      </xdr:nvSpPr>
      <xdr:spPr>
        <a:xfrm>
          <a:off x="104775" y="7972425"/>
          <a:ext cx="7762875" cy="468077"/>
        </a:xfrm>
        <a:prstGeom prst="rect">
          <a:avLst/>
        </a:prstGeom>
        <a:solidFill>
          <a:schemeClr val="accent2">
            <a:lumMod val="60000"/>
            <a:lumOff val="4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R3 System Register</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The list of valid systems/applications/services forming</a:t>
          </a:r>
          <a:r>
            <a:rPr lang="en-AU" sz="1200" kern="1200" baseline="0">
              <a:solidFill>
                <a:sysClr val="windowText" lastClr="000000"/>
              </a:solidFill>
              <a:latin typeface="Calibri" panose="020F0502020204030204"/>
              <a:ea typeface="+mn-ea"/>
              <a:cs typeface="+mn-cs"/>
            </a:rPr>
            <a:t> part of business continuity planning.</a:t>
          </a:r>
          <a:endParaRPr kumimoji="0" lang="en-AU" sz="1200" b="0" i="0" u="none" strike="noStrike" kern="1200" cap="none" spc="0" normalizeH="0" baseline="0" noProof="0" dirty="0">
            <a:ln>
              <a:noFill/>
            </a:ln>
            <a:solidFill>
              <a:prstClr val="black"/>
            </a:solidFill>
            <a:effectLst/>
            <a:uLnTx/>
            <a:uFillTx/>
            <a:latin typeface="Calibri" panose="020F0502020204030204"/>
            <a:ea typeface="+mn-ea"/>
            <a:cs typeface="+mn-cs"/>
          </a:endParaRPr>
        </a:p>
      </xdr:txBody>
    </xdr:sp>
    <xdr:clientData/>
  </xdr:twoCellAnchor>
  <xdr:twoCellAnchor>
    <xdr:from>
      <xdr:col>0</xdr:col>
      <xdr:colOff>104775</xdr:colOff>
      <xdr:row>44</xdr:row>
      <xdr:rowOff>95250</xdr:rowOff>
    </xdr:from>
    <xdr:to>
      <xdr:col>12</xdr:col>
      <xdr:colOff>552450</xdr:colOff>
      <xdr:row>46</xdr:row>
      <xdr:rowOff>182327</xdr:rowOff>
    </xdr:to>
    <xdr:sp macro="" textlink="">
      <xdr:nvSpPr>
        <xdr:cNvPr id="22" name="TextBox 33">
          <a:extLst>
            <a:ext uri="{FF2B5EF4-FFF2-40B4-BE49-F238E27FC236}">
              <a16:creationId xmlns:a16="http://schemas.microsoft.com/office/drawing/2014/main" id="{B050BBE0-FD13-4754-844E-1495FC38B9A7}"/>
            </a:ext>
          </a:extLst>
        </xdr:cNvPr>
        <xdr:cNvSpPr txBox="1"/>
      </xdr:nvSpPr>
      <xdr:spPr>
        <a:xfrm>
          <a:off x="104775" y="8477250"/>
          <a:ext cx="7762875" cy="468077"/>
        </a:xfrm>
        <a:prstGeom prst="rect">
          <a:avLst/>
        </a:prstGeom>
        <a:solidFill>
          <a:schemeClr val="accent4">
            <a:lumMod val="40000"/>
            <a:lumOff val="6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R4 Functional</a:t>
          </a:r>
          <a:r>
            <a:rPr lang="en-AU" sz="1200" b="1" baseline="0"/>
            <a:t> Structure</a:t>
          </a:r>
        </a:p>
        <a:p>
          <a:pPr rtl="0" eaLnBrk="1" latinLnBrk="0" hangingPunct="1"/>
          <a:r>
            <a:rPr lang="en-AU" sz="1200" kern="1200">
              <a:solidFill>
                <a:sysClr val="windowText" lastClr="000000"/>
              </a:solidFill>
              <a:latin typeface="Calibri" panose="020F0502020204030204"/>
              <a:ea typeface="+mn-ea"/>
              <a:cs typeface="+mn-cs"/>
            </a:rPr>
            <a:t>Depicts</a:t>
          </a:r>
          <a:r>
            <a:rPr lang="en-AU" sz="1200" kern="1200" baseline="0">
              <a:solidFill>
                <a:sysClr val="windowText" lastClr="000000"/>
              </a:solidFill>
              <a:latin typeface="Calibri" panose="020F0502020204030204"/>
              <a:ea typeface="+mn-ea"/>
              <a:cs typeface="+mn-cs"/>
            </a:rPr>
            <a:t> the orgainisational structure by function (not Directorate) fordata entry and validation purposes.</a:t>
          </a:r>
        </a:p>
      </xdr:txBody>
    </xdr:sp>
    <xdr:clientData/>
  </xdr:twoCellAnchor>
  <xdr:twoCellAnchor>
    <xdr:from>
      <xdr:col>0</xdr:col>
      <xdr:colOff>104775</xdr:colOff>
      <xdr:row>47</xdr:row>
      <xdr:rowOff>66661</xdr:rowOff>
    </xdr:from>
    <xdr:to>
      <xdr:col>12</xdr:col>
      <xdr:colOff>552450</xdr:colOff>
      <xdr:row>49</xdr:row>
      <xdr:rowOff>163263</xdr:rowOff>
    </xdr:to>
    <xdr:sp macro="" textlink="">
      <xdr:nvSpPr>
        <xdr:cNvPr id="23" name="TextBox 33">
          <a:extLst>
            <a:ext uri="{FF2B5EF4-FFF2-40B4-BE49-F238E27FC236}">
              <a16:creationId xmlns:a16="http://schemas.microsoft.com/office/drawing/2014/main" id="{73208DEF-50C1-428E-9418-C19863512E25}"/>
            </a:ext>
          </a:extLst>
        </xdr:cNvPr>
        <xdr:cNvSpPr txBox="1"/>
      </xdr:nvSpPr>
      <xdr:spPr>
        <a:xfrm>
          <a:off x="104775" y="9020161"/>
          <a:ext cx="7762875" cy="477602"/>
        </a:xfrm>
        <a:prstGeom prst="rect">
          <a:avLst/>
        </a:prstGeom>
        <a:solidFill>
          <a:schemeClr val="accent4">
            <a:lumMod val="60000"/>
            <a:lumOff val="40000"/>
          </a:schemeClr>
        </a:solidFill>
        <a:ln>
          <a:solidFill>
            <a:sysClr val="windowText" lastClr="000000"/>
          </a:solidFill>
        </a:ln>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AU" sz="1200" b="1"/>
            <a:t>Validation Tables</a:t>
          </a:r>
          <a:endParaRPr lang="en-AU" sz="1200" b="1" baseline="0"/>
        </a:p>
        <a:p>
          <a:pPr rtl="0" eaLnBrk="1" latinLnBrk="0" hangingPunct="1"/>
          <a:r>
            <a:rPr lang="en-AU" sz="1200" kern="1200">
              <a:solidFill>
                <a:sysClr val="windowText" lastClr="000000"/>
              </a:solidFill>
              <a:latin typeface="Calibri" panose="020F0502020204030204"/>
              <a:ea typeface="+mn-ea"/>
              <a:cs typeface="+mn-cs"/>
            </a:rPr>
            <a:t>A set of standard terms</a:t>
          </a:r>
          <a:r>
            <a:rPr lang="en-AU" sz="1200" kern="1200" baseline="0">
              <a:solidFill>
                <a:sysClr val="windowText" lastClr="000000"/>
              </a:solidFill>
              <a:latin typeface="Calibri" panose="020F0502020204030204"/>
              <a:ea typeface="+mn-ea"/>
              <a:cs typeface="+mn-cs"/>
            </a:rPr>
            <a:t> and names for use throughout.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820420</xdr:colOff>
      <xdr:row>3</xdr:row>
      <xdr:rowOff>172720</xdr:rowOff>
    </xdr:from>
    <xdr:to>
      <xdr:col>2</xdr:col>
      <xdr:colOff>12700</xdr:colOff>
      <xdr:row>4</xdr:row>
      <xdr:rowOff>825500</xdr:rowOff>
    </xdr:to>
    <xdr:cxnSp macro="">
      <xdr:nvCxnSpPr>
        <xdr:cNvPr id="6" name="Straight Connector 5">
          <a:extLst>
            <a:ext uri="{FF2B5EF4-FFF2-40B4-BE49-F238E27FC236}">
              <a16:creationId xmlns:a16="http://schemas.microsoft.com/office/drawing/2014/main" id="{00000000-0008-0000-0A00-000006000000}"/>
            </a:ext>
          </a:extLst>
        </xdr:cNvPr>
        <xdr:cNvCxnSpPr/>
      </xdr:nvCxnSpPr>
      <xdr:spPr>
        <a:xfrm>
          <a:off x="1645920" y="718820"/>
          <a:ext cx="17780" cy="84328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1028700</xdr:colOff>
      <xdr:row>5</xdr:row>
      <xdr:rowOff>546100</xdr:rowOff>
    </xdr:from>
    <xdr:to>
      <xdr:col>8</xdr:col>
      <xdr:colOff>38100</xdr:colOff>
      <xdr:row>7</xdr:row>
      <xdr:rowOff>152400</xdr:rowOff>
    </xdr:to>
    <xdr:cxnSp macro="">
      <xdr:nvCxnSpPr>
        <xdr:cNvPr id="12" name="Straight Arrow Connector 11">
          <a:extLst>
            <a:ext uri="{FF2B5EF4-FFF2-40B4-BE49-F238E27FC236}">
              <a16:creationId xmlns:a16="http://schemas.microsoft.com/office/drawing/2014/main" id="{00000000-0008-0000-0A00-00000C000000}"/>
            </a:ext>
          </a:extLst>
        </xdr:cNvPr>
        <xdr:cNvCxnSpPr/>
      </xdr:nvCxnSpPr>
      <xdr:spPr>
        <a:xfrm flipV="1">
          <a:off x="6159500" y="2120900"/>
          <a:ext cx="800100" cy="520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342900</xdr:colOff>
      <xdr:row>5</xdr:row>
      <xdr:rowOff>571500</xdr:rowOff>
    </xdr:from>
    <xdr:to>
      <xdr:col>8</xdr:col>
      <xdr:colOff>1333500</xdr:colOff>
      <xdr:row>7</xdr:row>
      <xdr:rowOff>165100</xdr:rowOff>
    </xdr:to>
    <xdr:cxnSp macro="">
      <xdr:nvCxnSpPr>
        <xdr:cNvPr id="14" name="Straight Arrow Connector 13">
          <a:extLst>
            <a:ext uri="{FF2B5EF4-FFF2-40B4-BE49-F238E27FC236}">
              <a16:creationId xmlns:a16="http://schemas.microsoft.com/office/drawing/2014/main" id="{00000000-0008-0000-0A00-00000E000000}"/>
            </a:ext>
          </a:extLst>
        </xdr:cNvPr>
        <xdr:cNvCxnSpPr/>
      </xdr:nvCxnSpPr>
      <xdr:spPr>
        <a:xfrm flipH="1" flipV="1">
          <a:off x="7264400" y="2146300"/>
          <a:ext cx="990600" cy="508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1670050</xdr:colOff>
      <xdr:row>14</xdr:row>
      <xdr:rowOff>463550</xdr:rowOff>
    </xdr:from>
    <xdr:to>
      <xdr:col>6</xdr:col>
      <xdr:colOff>412750</xdr:colOff>
      <xdr:row>17</xdr:row>
      <xdr:rowOff>19050</xdr:rowOff>
    </xdr:to>
    <xdr:sp macro="" textlink="">
      <xdr:nvSpPr>
        <xdr:cNvPr id="15" name="Circular Arrow 14">
          <a:extLst>
            <a:ext uri="{FF2B5EF4-FFF2-40B4-BE49-F238E27FC236}">
              <a16:creationId xmlns:a16="http://schemas.microsoft.com/office/drawing/2014/main" id="{00000000-0008-0000-0A00-00000F000000}"/>
            </a:ext>
          </a:extLst>
        </xdr:cNvPr>
        <xdr:cNvSpPr/>
      </xdr:nvSpPr>
      <xdr:spPr>
        <a:xfrm rot="5400000">
          <a:off x="4610100" y="4889500"/>
          <a:ext cx="711200" cy="1155700"/>
        </a:xfrm>
        <a:prstGeom prst="circular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1689100</xdr:colOff>
      <xdr:row>17</xdr:row>
      <xdr:rowOff>266700</xdr:rowOff>
    </xdr:from>
    <xdr:to>
      <xdr:col>6</xdr:col>
      <xdr:colOff>431800</xdr:colOff>
      <xdr:row>20</xdr:row>
      <xdr:rowOff>0</xdr:rowOff>
    </xdr:to>
    <xdr:sp macro="" textlink="">
      <xdr:nvSpPr>
        <xdr:cNvPr id="16" name="Circular Arrow 15">
          <a:extLst>
            <a:ext uri="{FF2B5EF4-FFF2-40B4-BE49-F238E27FC236}">
              <a16:creationId xmlns:a16="http://schemas.microsoft.com/office/drawing/2014/main" id="{00000000-0008-0000-0A00-000010000000}"/>
            </a:ext>
          </a:extLst>
        </xdr:cNvPr>
        <xdr:cNvSpPr/>
      </xdr:nvSpPr>
      <xdr:spPr>
        <a:xfrm rot="5400000">
          <a:off x="4629150" y="5848350"/>
          <a:ext cx="711200" cy="1155700"/>
        </a:xfrm>
        <a:prstGeom prst="circular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2057400</xdr:colOff>
      <xdr:row>14</xdr:row>
      <xdr:rowOff>254000</xdr:rowOff>
    </xdr:from>
    <xdr:to>
      <xdr:col>16</xdr:col>
      <xdr:colOff>406400</xdr:colOff>
      <xdr:row>16</xdr:row>
      <xdr:rowOff>203200</xdr:rowOff>
    </xdr:to>
    <xdr:sp macro="" textlink="">
      <xdr:nvSpPr>
        <xdr:cNvPr id="17" name="Circular Arrow 16">
          <a:extLst>
            <a:ext uri="{FF2B5EF4-FFF2-40B4-BE49-F238E27FC236}">
              <a16:creationId xmlns:a16="http://schemas.microsoft.com/office/drawing/2014/main" id="{00000000-0008-0000-0A00-000011000000}"/>
            </a:ext>
          </a:extLst>
        </xdr:cNvPr>
        <xdr:cNvSpPr/>
      </xdr:nvSpPr>
      <xdr:spPr>
        <a:xfrm rot="5400000">
          <a:off x="15970250" y="4679950"/>
          <a:ext cx="711200" cy="1155700"/>
        </a:xfrm>
        <a:prstGeom prst="circular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439420</xdr:colOff>
      <xdr:row>8</xdr:row>
      <xdr:rowOff>127000</xdr:rowOff>
    </xdr:from>
    <xdr:to>
      <xdr:col>11</xdr:col>
      <xdr:colOff>12700</xdr:colOff>
      <xdr:row>11</xdr:row>
      <xdr:rowOff>139700</xdr:rowOff>
    </xdr:to>
    <xdr:sp macro="" textlink="">
      <xdr:nvSpPr>
        <xdr:cNvPr id="18" name="Oval Callout 17">
          <a:extLst>
            <a:ext uri="{FF2B5EF4-FFF2-40B4-BE49-F238E27FC236}">
              <a16:creationId xmlns:a16="http://schemas.microsoft.com/office/drawing/2014/main" id="{00000000-0008-0000-0A00-000012000000}"/>
            </a:ext>
          </a:extLst>
        </xdr:cNvPr>
        <xdr:cNvSpPr/>
      </xdr:nvSpPr>
      <xdr:spPr>
        <a:xfrm>
          <a:off x="8084820" y="2806700"/>
          <a:ext cx="2443480" cy="1346200"/>
        </a:xfrm>
        <a:prstGeom prst="wedgeEllipseCallout">
          <a:avLst/>
        </a:prstGeom>
        <a:noFill/>
        <a:ln/>
      </xdr:spPr>
      <xdr:style>
        <a:lnRef idx="1">
          <a:schemeClr val="accent1"/>
        </a:lnRef>
        <a:fillRef idx="3">
          <a:schemeClr val="accent1"/>
        </a:fillRef>
        <a:effectRef idx="2">
          <a:schemeClr val="accent1"/>
        </a:effectRef>
        <a:fontRef idx="minor">
          <a:schemeClr val="lt1"/>
        </a:fontRef>
      </xdr:style>
      <xdr:txBody>
        <a:bodyPr wrap="square"/>
        <a:lstStyle/>
        <a:p>
          <a:r>
            <a:rPr lang="en-US">
              <a:solidFill>
                <a:schemeClr val="tx1"/>
              </a:solidFill>
            </a:rPr>
            <a:t>DDL</a:t>
          </a:r>
          <a:r>
            <a:rPr lang="en-US" baseline="0">
              <a:solidFill>
                <a:schemeClr val="tx1"/>
              </a:solidFill>
            </a:rPr>
            <a:t> will be built from a list of data within the DB that other people have entrerd for this type of activity</a:t>
          </a:r>
          <a:endParaRPr lang="en-US">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43c2416ea6e46dd0/a%20VISTECH%20Consulting/Customer/Barwon%20Health/BH%20Ass.%20%5eN2%20-%20BCP/BCPs/BCP%20Org.%20Wide%20Worksheets%20V1%20July%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43c2416ea6e46dd0/a%20VISTECH%20Consulting/Customer/Barwon%20Health/BH%20Ass.%20%5eN2%20-%20BCP/Workshops/BCP%20Program%20Worksheets%20-%20Master%20Refer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S1 System Impact Paths"/>
      <sheetName val="OS2 Org. Dep Assmt"/>
      <sheetName val="OS3 Org. BIA"/>
      <sheetName val="OS5 BCP"/>
      <sheetName val="OS4 Sys. Criticality"/>
      <sheetName val="R1 Impact"/>
      <sheetName val="R2 Dep. Rating"/>
      <sheetName val="R3 Sys. Register"/>
      <sheetName val="R4 System class"/>
      <sheetName val="Functional Structure"/>
      <sheetName val="Validation tables"/>
    </sheetNames>
    <sheetDataSet>
      <sheetData sheetId="0"/>
      <sheetData sheetId="1"/>
      <sheetData sheetId="2"/>
      <sheetData sheetId="3"/>
      <sheetData sheetId="4"/>
      <sheetData sheetId="5"/>
      <sheetData sheetId="6"/>
      <sheetData sheetId="7"/>
      <sheetData sheetId="8"/>
      <sheetData sheetId="9">
        <row r="5">
          <cell r="B5" t="str">
            <v>A</v>
          </cell>
        </row>
        <row r="6">
          <cell r="B6" t="str">
            <v xml:space="preserve">B </v>
          </cell>
        </row>
        <row r="7">
          <cell r="B7" t="str">
            <v xml:space="preserve">C </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BS1 Systems Dep Assmt"/>
      <sheetName val="B4 Activities List"/>
      <sheetName val="BS2 BIA"/>
      <sheetName val="BS3 BC Plans"/>
      <sheetName val="R1 Impact"/>
      <sheetName val="R2 Dep. Rating"/>
      <sheetName val="R3 System Register"/>
      <sheetName val="Functional Structure"/>
      <sheetName val="Validation tables"/>
    </sheetNames>
    <sheetDataSet>
      <sheetData sheetId="0"/>
      <sheetData sheetId="1"/>
      <sheetData sheetId="2"/>
      <sheetData sheetId="3"/>
      <sheetData sheetId="4"/>
      <sheetData sheetId="5"/>
      <sheetData sheetId="6"/>
      <sheetData sheetId="7"/>
      <sheetData sheetId="8"/>
      <sheetData sheetId="9">
        <row r="11">
          <cell r="B11" t="str">
            <v>System</v>
          </cell>
        </row>
        <row r="12">
          <cell r="B12" t="str">
            <v>Class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0000"/>
  </sheetPr>
  <dimension ref="A1"/>
  <sheetViews>
    <sheetView workbookViewId="0" xr3:uid="{AEA406A1-0E4B-5B11-9CD5-51D6E497D94C}">
      <selection activeCell="F69" sqref="F69"/>
    </sheetView>
  </sheetViews>
  <sheetFormatPr defaultColWidth="8.85546875" defaultRowHeight="14.1"/>
  <cols>
    <col min="1" max="16384" width="8.85546875" style="5"/>
  </cols>
  <sheetData/>
  <sheetProtection selectLockedCells="1"/>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tint="0.39997558519241921"/>
  </sheetPr>
  <dimension ref="B1:T38"/>
  <sheetViews>
    <sheetView workbookViewId="0" xr3:uid="{7BE570AB-09E9-518F-B8F7-3F91B7162CA9}">
      <pane xSplit="1" ySplit="3" topLeftCell="B4" activePane="bottomRight" state="frozen"/>
      <selection pane="bottomRight" activeCell="D14" sqref="D14"/>
      <selection pane="bottomLeft" activeCell="A4" sqref="A4"/>
      <selection pane="topRight" activeCell="B1" sqref="B1"/>
    </sheetView>
  </sheetViews>
  <sheetFormatPr defaultColWidth="9.140625" defaultRowHeight="14.1"/>
  <cols>
    <col min="1" max="1" width="0.85546875" style="2" customWidth="1"/>
    <col min="2" max="2" width="17.85546875" style="2" bestFit="1" customWidth="1"/>
    <col min="3" max="3" width="42.28515625" style="2" bestFit="1" customWidth="1"/>
    <col min="4" max="4" width="50.42578125" style="2" bestFit="1" customWidth="1"/>
    <col min="5" max="5" width="22.140625" style="2" bestFit="1" customWidth="1"/>
    <col min="6" max="6" width="20.28515625" style="2" bestFit="1" customWidth="1"/>
    <col min="7" max="16384" width="9.140625" style="2"/>
  </cols>
  <sheetData>
    <row r="1" spans="2:20" ht="6.75" customHeight="1"/>
    <row r="2" spans="2:20" s="8" customFormat="1" ht="18">
      <c r="B2" s="218" t="s">
        <v>452</v>
      </c>
      <c r="C2" s="218"/>
      <c r="D2" s="218"/>
      <c r="E2" s="218"/>
      <c r="F2" s="218"/>
      <c r="G2" s="2"/>
      <c r="H2" s="2"/>
      <c r="I2" s="2"/>
      <c r="J2" s="2"/>
      <c r="K2" s="2"/>
      <c r="L2" s="2"/>
      <c r="M2" s="2"/>
      <c r="N2" s="2"/>
      <c r="O2" s="2"/>
      <c r="P2" s="2"/>
      <c r="Q2" s="2"/>
      <c r="R2" s="2"/>
      <c r="S2" s="2"/>
      <c r="T2" s="2"/>
    </row>
    <row r="3" spans="2:20" s="8" customFormat="1" ht="15">
      <c r="B3" s="219" t="s">
        <v>1</v>
      </c>
      <c r="C3" s="219"/>
      <c r="D3" s="219"/>
      <c r="E3" s="219"/>
      <c r="F3" s="219"/>
      <c r="G3" s="2"/>
      <c r="H3" s="2"/>
      <c r="I3" s="2"/>
      <c r="J3" s="2"/>
      <c r="K3" s="2"/>
      <c r="L3" s="2"/>
      <c r="M3" s="2"/>
      <c r="N3" s="2"/>
      <c r="O3" s="2"/>
      <c r="P3" s="2"/>
      <c r="Q3" s="2"/>
      <c r="R3" s="2"/>
      <c r="S3" s="2"/>
      <c r="T3" s="2"/>
    </row>
    <row r="4" spans="2:20" s="8" customFormat="1">
      <c r="B4" s="4"/>
      <c r="C4" s="2"/>
      <c r="D4" s="2"/>
      <c r="E4" s="2"/>
      <c r="F4" s="60"/>
      <c r="G4" s="2"/>
      <c r="H4" s="2"/>
      <c r="I4" s="2"/>
      <c r="J4" s="2"/>
      <c r="K4" s="2"/>
      <c r="L4" s="2"/>
      <c r="M4" s="2"/>
      <c r="N4" s="2"/>
      <c r="O4" s="2"/>
      <c r="P4" s="2"/>
      <c r="Q4" s="2"/>
      <c r="R4" s="2"/>
      <c r="S4" s="2"/>
      <c r="T4" s="2"/>
    </row>
    <row r="5" spans="2:20">
      <c r="B5" s="13" t="s">
        <v>453</v>
      </c>
      <c r="C5" s="62" t="s">
        <v>127</v>
      </c>
      <c r="D5" s="3" t="str">
        <f>B6</f>
        <v>Directorate</v>
      </c>
      <c r="F5" s="9"/>
    </row>
    <row r="6" spans="2:20">
      <c r="B6" s="10" t="s">
        <v>454</v>
      </c>
      <c r="C6" s="63" t="s">
        <v>455</v>
      </c>
      <c r="D6" s="1" t="s">
        <v>3</v>
      </c>
      <c r="E6" s="2" t="s">
        <v>456</v>
      </c>
      <c r="F6" s="9"/>
    </row>
    <row r="7" spans="2:20">
      <c r="B7" s="10" t="s">
        <v>457</v>
      </c>
      <c r="C7" s="63" t="s">
        <v>458</v>
      </c>
      <c r="D7" s="1" t="s">
        <v>459</v>
      </c>
      <c r="E7" s="2" t="s">
        <v>460</v>
      </c>
      <c r="F7" s="9"/>
    </row>
    <row r="8" spans="2:20">
      <c r="B8" s="10" t="s">
        <v>461</v>
      </c>
      <c r="C8" s="63" t="s">
        <v>462</v>
      </c>
      <c r="D8" s="1" t="s">
        <v>2</v>
      </c>
      <c r="F8" s="9"/>
    </row>
    <row r="9" spans="2:20">
      <c r="B9" s="10" t="s">
        <v>463</v>
      </c>
      <c r="C9" s="63" t="s">
        <v>464</v>
      </c>
      <c r="D9" s="1" t="s">
        <v>465</v>
      </c>
      <c r="F9" s="9"/>
    </row>
    <row r="10" spans="2:20">
      <c r="B10" s="10" t="s">
        <v>155</v>
      </c>
      <c r="C10" s="63" t="s">
        <v>466</v>
      </c>
      <c r="D10" s="1" t="s">
        <v>467</v>
      </c>
      <c r="F10" s="9"/>
    </row>
    <row r="11" spans="2:20">
      <c r="B11" s="10" t="s">
        <v>33</v>
      </c>
      <c r="C11" s="63" t="s">
        <v>468</v>
      </c>
      <c r="D11" s="1" t="s">
        <v>469</v>
      </c>
      <c r="F11" s="9"/>
    </row>
    <row r="12" spans="2:20">
      <c r="B12" s="10" t="s">
        <v>154</v>
      </c>
      <c r="C12" s="63" t="s">
        <v>470</v>
      </c>
      <c r="D12" s="1" t="s">
        <v>471</v>
      </c>
      <c r="F12" s="9"/>
    </row>
    <row r="13" spans="2:20">
      <c r="B13" s="4"/>
      <c r="C13" s="19"/>
      <c r="D13" s="1" t="s">
        <v>1</v>
      </c>
      <c r="F13" s="9"/>
    </row>
    <row r="14" spans="2:20">
      <c r="B14" s="4"/>
      <c r="C14" s="19"/>
      <c r="D14" s="1" t="s">
        <v>472</v>
      </c>
      <c r="F14" s="9"/>
    </row>
    <row r="15" spans="2:20">
      <c r="F15" s="9"/>
    </row>
    <row r="16" spans="2:20">
      <c r="F16" s="61"/>
    </row>
    <row r="17" spans="2:6">
      <c r="B17" s="14" t="s">
        <v>473</v>
      </c>
      <c r="C17" s="215" t="s">
        <v>474</v>
      </c>
      <c r="D17" s="216"/>
      <c r="E17" s="216"/>
      <c r="F17" s="217"/>
    </row>
    <row r="18" spans="2:6">
      <c r="B18" s="14" t="s">
        <v>475</v>
      </c>
      <c r="C18" s="14" t="s">
        <v>476</v>
      </c>
      <c r="D18" s="16"/>
      <c r="E18" s="16"/>
      <c r="F18" s="16"/>
    </row>
    <row r="19" spans="2:6">
      <c r="B19" s="14" t="s">
        <v>53</v>
      </c>
      <c r="C19" s="17" t="s">
        <v>158</v>
      </c>
      <c r="D19" s="14" t="s">
        <v>161</v>
      </c>
      <c r="E19" s="14" t="s">
        <v>165</v>
      </c>
      <c r="F19" s="14" t="s">
        <v>172</v>
      </c>
    </row>
    <row r="20" spans="2:6">
      <c r="B20" s="10" t="s">
        <v>158</v>
      </c>
      <c r="C20" s="10" t="s">
        <v>159</v>
      </c>
      <c r="D20" s="10" t="s">
        <v>162</v>
      </c>
      <c r="E20" s="10" t="s">
        <v>477</v>
      </c>
      <c r="F20" s="10" t="s">
        <v>478</v>
      </c>
    </row>
    <row r="21" spans="2:6">
      <c r="B21" s="10" t="s">
        <v>161</v>
      </c>
      <c r="C21" s="10" t="s">
        <v>280</v>
      </c>
      <c r="D21" s="10" t="s">
        <v>479</v>
      </c>
      <c r="E21" s="10" t="s">
        <v>257</v>
      </c>
      <c r="F21" s="10" t="s">
        <v>480</v>
      </c>
    </row>
    <row r="22" spans="2:6">
      <c r="B22" s="10" t="s">
        <v>165</v>
      </c>
      <c r="C22" s="10" t="s">
        <v>185</v>
      </c>
      <c r="D22" s="10" t="s">
        <v>481</v>
      </c>
      <c r="E22" s="10" t="s">
        <v>482</v>
      </c>
      <c r="F22" s="10" t="s">
        <v>483</v>
      </c>
    </row>
    <row r="23" spans="2:6">
      <c r="B23" s="10" t="s">
        <v>172</v>
      </c>
      <c r="C23" s="10" t="s">
        <v>284</v>
      </c>
      <c r="D23" s="10" t="s">
        <v>484</v>
      </c>
      <c r="E23" s="10" t="s">
        <v>485</v>
      </c>
      <c r="F23" s="10" t="s">
        <v>486</v>
      </c>
    </row>
    <row r="24" spans="2:6">
      <c r="B24" s="10"/>
      <c r="C24" s="10" t="s">
        <v>230</v>
      </c>
      <c r="D24" s="10" t="s">
        <v>487</v>
      </c>
      <c r="E24" s="10" t="s">
        <v>189</v>
      </c>
      <c r="F24" s="10" t="s">
        <v>221</v>
      </c>
    </row>
    <row r="25" spans="2:6">
      <c r="B25" s="10"/>
      <c r="C25" s="10" t="s">
        <v>2</v>
      </c>
      <c r="D25" s="10" t="s">
        <v>488</v>
      </c>
      <c r="E25" s="10" t="s">
        <v>210</v>
      </c>
      <c r="F25" s="10" t="s">
        <v>224</v>
      </c>
    </row>
    <row r="26" spans="2:6">
      <c r="B26" s="10"/>
      <c r="C26" s="10" t="s">
        <v>489</v>
      </c>
      <c r="D26" s="10" t="s">
        <v>490</v>
      </c>
      <c r="E26" s="10" t="s">
        <v>491</v>
      </c>
      <c r="F26" s="10" t="s">
        <v>492</v>
      </c>
    </row>
    <row r="27" spans="2:6">
      <c r="B27" s="10"/>
      <c r="C27" s="10"/>
      <c r="D27" s="10" t="s">
        <v>489</v>
      </c>
      <c r="E27" s="10" t="s">
        <v>493</v>
      </c>
      <c r="F27" s="10"/>
    </row>
    <row r="28" spans="2:6">
      <c r="B28" s="10"/>
      <c r="C28" s="10"/>
      <c r="D28" s="10"/>
      <c r="E28" s="10"/>
      <c r="F28" s="10"/>
    </row>
    <row r="29" spans="2:6">
      <c r="B29" s="15"/>
      <c r="C29" s="15"/>
      <c r="D29" s="15"/>
      <c r="E29" s="15"/>
      <c r="F29" s="15"/>
    </row>
    <row r="30" spans="2:6">
      <c r="B30" s="2" t="s">
        <v>494</v>
      </c>
    </row>
    <row r="31" spans="2:6">
      <c r="B31" s="2" t="s">
        <v>495</v>
      </c>
    </row>
    <row r="32" spans="2:6">
      <c r="B32" s="2" t="s">
        <v>496</v>
      </c>
    </row>
    <row r="33" spans="2:2">
      <c r="B33" s="2" t="s">
        <v>497</v>
      </c>
    </row>
    <row r="34" spans="2:2">
      <c r="B34" s="2" t="s">
        <v>498</v>
      </c>
    </row>
    <row r="35" spans="2:2">
      <c r="B35" s="2" t="s">
        <v>499</v>
      </c>
    </row>
    <row r="36" spans="2:2">
      <c r="B36" s="2" t="s">
        <v>500</v>
      </c>
    </row>
    <row r="37" spans="2:2">
      <c r="B37" s="2" t="s">
        <v>501</v>
      </c>
    </row>
    <row r="38" spans="2:2">
      <c r="B38" s="2" t="s">
        <v>502</v>
      </c>
    </row>
  </sheetData>
  <sheetProtection selectLockedCells="1"/>
  <mergeCells count="3">
    <mergeCell ref="C17:F17"/>
    <mergeCell ref="B2:F2"/>
    <mergeCell ref="B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21"/>
  <sheetViews>
    <sheetView topLeftCell="A8" workbookViewId="0" xr3:uid="{65FA3815-DCC1-5481-872F-D2879ED395ED}">
      <selection activeCell="I6" sqref="I6"/>
    </sheetView>
  </sheetViews>
  <sheetFormatPr defaultColWidth="10.85546875" defaultRowHeight="14.1"/>
  <cols>
    <col min="1" max="1" width="6" style="5" customWidth="1"/>
    <col min="2" max="3" width="10.85546875" style="5"/>
    <col min="4" max="4" width="3.140625" style="5" customWidth="1"/>
    <col min="5" max="5" width="29.28515625" style="5" customWidth="1"/>
    <col min="6" max="6" width="2.28515625" style="5" customWidth="1"/>
    <col min="7" max="7" width="17" style="5" customWidth="1"/>
    <col min="8" max="8" width="2.85546875" style="5" customWidth="1"/>
    <col min="9" max="9" width="15.7109375" style="5" customWidth="1"/>
    <col min="10" max="10" width="2.28515625" style="5" customWidth="1"/>
    <col min="11" max="11" width="37.7109375" style="5" customWidth="1"/>
    <col min="12" max="12" width="2.42578125" style="5" customWidth="1"/>
    <col min="13" max="13" width="23.85546875" style="5" customWidth="1"/>
    <col min="14" max="14" width="1.85546875" style="5" customWidth="1"/>
    <col min="15" max="15" width="32.85546875" style="5" customWidth="1"/>
    <col min="16" max="16" width="4" style="5" customWidth="1"/>
    <col min="17" max="17" width="22.7109375" style="5" customWidth="1"/>
    <col min="18" max="18" width="3.7109375" style="5" customWidth="1"/>
    <col min="19" max="16384" width="10.85546875" style="5"/>
  </cols>
  <sheetData>
    <row r="2" spans="2:17" ht="15" thickBot="1"/>
    <row r="3" spans="2:17">
      <c r="B3" s="224" t="s">
        <v>503</v>
      </c>
      <c r="C3" s="225"/>
    </row>
    <row r="4" spans="2:17" ht="15" thickBot="1">
      <c r="B4" s="226"/>
      <c r="C4" s="227"/>
      <c r="G4" s="155"/>
      <c r="H4" s="155"/>
      <c r="I4" s="155"/>
      <c r="J4" s="155"/>
      <c r="K4" s="155"/>
      <c r="L4" s="155"/>
      <c r="M4" s="155"/>
      <c r="N4" s="155"/>
      <c r="O4" s="155"/>
      <c r="P4" s="155"/>
      <c r="Q4" s="155"/>
    </row>
    <row r="5" spans="2:17" ht="66" customHeight="1" thickBot="1">
      <c r="B5" s="149"/>
      <c r="C5" s="149"/>
      <c r="G5" s="155"/>
      <c r="H5" s="155"/>
      <c r="I5" s="155"/>
      <c r="J5" s="155"/>
      <c r="K5" s="165" t="s">
        <v>504</v>
      </c>
      <c r="L5" s="155"/>
      <c r="M5" s="155"/>
      <c r="N5" s="155"/>
      <c r="O5" s="155"/>
      <c r="P5" s="155"/>
      <c r="Q5" s="155"/>
    </row>
    <row r="6" spans="2:17" ht="45.95" customHeight="1" thickBot="1">
      <c r="B6" s="222" t="s">
        <v>505</v>
      </c>
      <c r="C6" s="223"/>
      <c r="E6" s="151" t="s">
        <v>506</v>
      </c>
      <c r="G6" s="155"/>
      <c r="H6" s="155"/>
      <c r="I6" s="163" t="s">
        <v>507</v>
      </c>
      <c r="J6" s="155"/>
      <c r="K6" s="155"/>
      <c r="L6" s="155"/>
      <c r="M6" s="155"/>
      <c r="N6" s="155"/>
      <c r="O6" s="155"/>
      <c r="P6" s="155"/>
      <c r="Q6" s="155"/>
    </row>
    <row r="7" spans="2:17" ht="26.1" customHeight="1" thickBot="1">
      <c r="B7" s="220" t="s">
        <v>3</v>
      </c>
      <c r="C7" s="221"/>
      <c r="G7" s="155"/>
      <c r="H7" s="155"/>
      <c r="I7" s="155"/>
      <c r="J7" s="155"/>
      <c r="K7" s="155"/>
      <c r="L7" s="155"/>
      <c r="M7" s="155"/>
      <c r="N7" s="155"/>
      <c r="O7" s="155"/>
      <c r="P7" s="155"/>
      <c r="Q7" s="156"/>
    </row>
    <row r="8" spans="2:17" ht="15" thickBot="1">
      <c r="B8" s="149"/>
      <c r="C8" s="149"/>
      <c r="G8" s="155"/>
      <c r="H8" s="155"/>
      <c r="I8" s="155"/>
      <c r="J8" s="155"/>
      <c r="K8" s="155"/>
      <c r="L8" s="155"/>
      <c r="M8" s="155"/>
      <c r="N8" s="155"/>
      <c r="O8" s="155"/>
      <c r="P8" s="155"/>
      <c r="Q8" s="155"/>
    </row>
    <row r="9" spans="2:17" ht="30.95" thickBot="1">
      <c r="G9" s="159" t="s">
        <v>508</v>
      </c>
      <c r="H9" s="160"/>
      <c r="I9" s="159" t="s">
        <v>509</v>
      </c>
    </row>
    <row r="10" spans="2:17" ht="59.1" customHeight="1" thickBot="1">
      <c r="B10" s="222" t="s">
        <v>510</v>
      </c>
      <c r="C10" s="223"/>
      <c r="D10" s="148"/>
      <c r="E10" s="151" t="s">
        <v>511</v>
      </c>
      <c r="G10" s="161" t="s">
        <v>172</v>
      </c>
      <c r="H10" s="162"/>
      <c r="I10" s="161" t="s">
        <v>159</v>
      </c>
    </row>
    <row r="11" spans="2:17" ht="15" thickBot="1">
      <c r="B11" s="220" t="s">
        <v>512</v>
      </c>
      <c r="C11" s="221"/>
      <c r="D11" s="148"/>
    </row>
    <row r="13" spans="2:17" ht="15" thickBot="1"/>
    <row r="14" spans="2:17" ht="36" customHeight="1" thickBot="1">
      <c r="B14" s="222" t="s">
        <v>513</v>
      </c>
      <c r="C14" s="223"/>
      <c r="E14" s="151" t="s">
        <v>514</v>
      </c>
      <c r="K14" s="152" t="s">
        <v>515</v>
      </c>
      <c r="M14" s="152" t="s">
        <v>516</v>
      </c>
      <c r="O14" s="152" t="s">
        <v>517</v>
      </c>
    </row>
    <row r="15" spans="2:17" ht="45" customHeight="1" thickBot="1">
      <c r="B15" s="220" t="s">
        <v>227</v>
      </c>
      <c r="C15" s="221"/>
      <c r="E15" s="157" t="str">
        <f>IFERROR(VLOOKUP(B15,'R3 System Register'!$B$5:$F$65,3,FALSE)," ")</f>
        <v>Linnen database</v>
      </c>
      <c r="F15" s="158"/>
      <c r="G15" s="164" t="s">
        <v>518</v>
      </c>
      <c r="K15" s="153" t="s">
        <v>519</v>
      </c>
      <c r="M15" s="154" t="s">
        <v>494</v>
      </c>
      <c r="O15" s="153" t="s">
        <v>519</v>
      </c>
      <c r="Q15" s="164" t="s">
        <v>518</v>
      </c>
    </row>
    <row r="16" spans="2:17" ht="15" thickBot="1">
      <c r="G16" s="150"/>
    </row>
    <row r="17" spans="2:15" ht="30.95" thickBot="1">
      <c r="B17" s="222" t="s">
        <v>513</v>
      </c>
      <c r="C17" s="223"/>
      <c r="E17" s="151" t="s">
        <v>514</v>
      </c>
      <c r="K17" s="152" t="s">
        <v>515</v>
      </c>
      <c r="M17" s="152" t="s">
        <v>516</v>
      </c>
      <c r="O17" s="152" t="s">
        <v>517</v>
      </c>
    </row>
    <row r="18" spans="2:15" ht="30.95" thickBot="1">
      <c r="B18" s="220" t="s">
        <v>246</v>
      </c>
      <c r="C18" s="221"/>
      <c r="E18" s="157" t="str">
        <f>IFERROR(VLOOKUP(B18,'R3 System Register'!$B$5:$F$65,3,FALSE)," ")</f>
        <v>Palliative Care Information System</v>
      </c>
      <c r="K18" s="153" t="s">
        <v>519</v>
      </c>
      <c r="M18" s="154" t="s">
        <v>494</v>
      </c>
      <c r="O18" s="153" t="s">
        <v>519</v>
      </c>
    </row>
    <row r="19" spans="2:15" ht="15" thickBot="1"/>
    <row r="20" spans="2:15" ht="30.95" thickBot="1">
      <c r="B20" s="222" t="s">
        <v>513</v>
      </c>
      <c r="C20" s="223"/>
      <c r="E20" s="151" t="s">
        <v>514</v>
      </c>
      <c r="K20" s="152" t="s">
        <v>515</v>
      </c>
      <c r="M20" s="152" t="s">
        <v>516</v>
      </c>
      <c r="O20" s="152" t="s">
        <v>517</v>
      </c>
    </row>
    <row r="21" spans="2:15" ht="30.95" thickBot="1">
      <c r="B21" s="220" t="s">
        <v>258</v>
      </c>
      <c r="C21" s="221"/>
      <c r="E21" s="157" t="str">
        <f>IFERROR(VLOOKUP(B21,'R3 System Register'!$B$5:$F$65,3,FALSE)," ")</f>
        <v>Automated drug cabinets</v>
      </c>
      <c r="K21" s="153" t="s">
        <v>519</v>
      </c>
      <c r="M21" s="154" t="s">
        <v>494</v>
      </c>
      <c r="O21" s="153" t="s">
        <v>519</v>
      </c>
    </row>
  </sheetData>
  <mergeCells count="11">
    <mergeCell ref="B14:C14"/>
    <mergeCell ref="B3:C4"/>
    <mergeCell ref="B6:C6"/>
    <mergeCell ref="B7:C7"/>
    <mergeCell ref="B10:C10"/>
    <mergeCell ref="B11:C11"/>
    <mergeCell ref="B15:C15"/>
    <mergeCell ref="B17:C17"/>
    <mergeCell ref="B18:C18"/>
    <mergeCell ref="B20:C20"/>
    <mergeCell ref="B21:C21"/>
  </mergeCells>
  <dataValidations count="1">
    <dataValidation type="list" allowBlank="1" showInputMessage="1" showErrorMessage="1" sqref="K5" xr:uid="{00000000-0002-0000-0A00-000000000000}">
      <formula1>INDIRECT($G5)</formula1>
    </dataValidation>
  </dataValidations>
  <pageMargins left="0.75" right="0.75" top="1" bottom="1" header="0.5" footer="0.5"/>
  <pageSetup paperSize="9" orientation="portrait" horizontalDpi="4294967292" verticalDpi="4294967292"/>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1000000}">
          <x14:formula1>
            <xm:f>'Functional Structure'!$B$6:$B$36</xm:f>
          </x14:formula1>
          <xm:sqref>B7</xm:sqref>
        </x14:dataValidation>
        <x14:dataValidation type="list" allowBlank="1" showInputMessage="1" showErrorMessage="1" xr:uid="{00000000-0002-0000-0A00-000002000000}">
          <x14:formula1>
            <xm:f>'Validation tables'!$E$6:$E$7</xm:f>
          </x14:formula1>
          <xm:sqref>Q5</xm:sqref>
        </x14:dataValidation>
        <x14:dataValidation type="list" allowBlank="1" showInputMessage="1" showErrorMessage="1" xr:uid="{00000000-0002-0000-0A00-000003000000}">
          <x14:formula1>
            <xm:f>'R2 Dep. Rating'!$E$5:$E$9</xm:f>
          </x14:formula1>
          <xm:sqref>O5</xm:sqref>
        </x14:dataValidation>
        <x14:dataValidation type="list" allowBlank="1" showInputMessage="1" showErrorMessage="1" xr:uid="{00000000-0002-0000-0A00-000004000000}">
          <x14:formula1>
            <xm:f>'Validation tables'!$B$20:$B$23</xm:f>
          </x14:formula1>
          <xm:sqref>G5:I5 G10:H10</xm:sqref>
        </x14:dataValidation>
        <x14:dataValidation type="list" allowBlank="1" showInputMessage="1" showErrorMessage="1" xr:uid="{00000000-0002-0000-0A00-000005000000}">
          <x14:formula1>
            <xm:f>'R3 System Register'!$B$5:$B$70</xm:f>
          </x14:formula1>
          <xm:sqref>B15:C15 D11 B18:C18 B21:C21</xm:sqref>
        </x14:dataValidation>
        <x14:dataValidation type="list" allowBlank="1" showInputMessage="1" showErrorMessage="1" xr:uid="{00000000-0002-0000-0A00-000006000000}">
          <x14:formula1>
            <xm:f>'Functional Structure'!$C$6:$C$13</xm:f>
          </x14:formula1>
          <xm:sqref>B11:C11</xm:sqref>
        </x14:dataValidation>
        <x14:dataValidation type="list" allowBlank="1" showInputMessage="1" showErrorMessage="1" xr:uid="{00000000-0002-0000-0A00-000007000000}">
          <x14:formula1>
            <xm:f>'Validation tables'!$B$30:$B$38</xm:f>
          </x14:formula1>
          <xm:sqref>M15 M18 M21</xm:sqref>
        </x14:dataValidation>
        <x14:dataValidation type="list" allowBlank="1" showInputMessage="1" showErrorMessage="1" xr:uid="{00000000-0002-0000-0A00-000008000000}">
          <x14:formula1>
            <xm:f>'Validation tables'!$C$20:$C$26</xm:f>
          </x14:formula1>
          <xm:sqref>I10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tint="0.79998168889431442"/>
    <pageSetUpPr fitToPage="1"/>
  </sheetPr>
  <dimension ref="B1:AG105"/>
  <sheetViews>
    <sheetView zoomScale="120" zoomScaleNormal="120" zoomScalePageLayoutView="120" workbookViewId="0" xr3:uid="{958C4451-9541-5A59-BF78-D2F731DF1C81}">
      <pane xSplit="3" ySplit="7" topLeftCell="D15" activePane="bottomRight" state="frozen"/>
      <selection pane="bottomRight" activeCell="C15" sqref="C15"/>
      <selection pane="bottomLeft" activeCell="A7" sqref="A7"/>
      <selection pane="topRight" activeCell="D1" sqref="D1"/>
    </sheetView>
  </sheetViews>
  <sheetFormatPr defaultColWidth="9" defaultRowHeight="14.1"/>
  <cols>
    <col min="1" max="1" width="0.7109375" style="92" customWidth="1"/>
    <col min="2" max="2" width="14.7109375" style="92" customWidth="1"/>
    <col min="3" max="3" width="33.28515625" style="92" customWidth="1"/>
    <col min="4" max="4" width="24.7109375" style="92" bestFit="1" customWidth="1"/>
    <col min="5" max="5" width="29.42578125" style="92" customWidth="1"/>
    <col min="6" max="6" width="28.7109375" style="92" bestFit="1" customWidth="1"/>
    <col min="7" max="7" width="12.140625" style="92" bestFit="1" customWidth="1"/>
    <col min="8" max="27" width="5.85546875" style="92" customWidth="1"/>
    <col min="28" max="16384" width="9" style="92"/>
  </cols>
  <sheetData>
    <row r="1" spans="2:33" ht="5.25" customHeight="1"/>
    <row r="2" spans="2:33" ht="19.5" customHeight="1">
      <c r="B2" s="93" t="s">
        <v>0</v>
      </c>
      <c r="C2" s="94"/>
      <c r="D2" s="94"/>
      <c r="E2" s="94"/>
      <c r="F2" s="94"/>
      <c r="G2" s="94"/>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2:33">
      <c r="B3" s="143" t="s">
        <v>1</v>
      </c>
      <c r="C3" s="166"/>
      <c r="D3" s="167"/>
      <c r="E3" s="167"/>
      <c r="F3" s="167"/>
      <c r="G3" s="167"/>
      <c r="H3" s="122"/>
      <c r="I3" s="122"/>
      <c r="J3" s="122"/>
      <c r="K3" s="122"/>
      <c r="L3" s="122"/>
      <c r="M3" s="122"/>
      <c r="N3" s="122"/>
      <c r="O3" s="122"/>
      <c r="P3" s="122"/>
      <c r="Q3" s="122"/>
      <c r="R3" s="122"/>
      <c r="S3" s="122"/>
      <c r="T3" s="122"/>
      <c r="U3" s="122"/>
      <c r="V3" s="122"/>
      <c r="W3" s="122"/>
      <c r="X3" s="122"/>
      <c r="Y3" s="122"/>
      <c r="Z3" s="122"/>
      <c r="AA3" s="122"/>
      <c r="AB3" s="96"/>
      <c r="AC3" s="96"/>
      <c r="AD3" s="96"/>
      <c r="AE3" s="96"/>
      <c r="AF3" s="96"/>
      <c r="AG3" s="96"/>
    </row>
    <row r="4" spans="2:33">
      <c r="B4" s="143" t="str">
        <f>'Validation tables'!$B$6</f>
        <v>Directorate</v>
      </c>
      <c r="C4" s="144" t="s">
        <v>2</v>
      </c>
      <c r="D4" s="145"/>
      <c r="E4" s="145"/>
      <c r="F4" s="145"/>
      <c r="G4" s="145"/>
      <c r="H4" s="122"/>
      <c r="I4" s="122"/>
      <c r="J4" s="122"/>
      <c r="K4" s="122"/>
      <c r="L4" s="122"/>
      <c r="M4" s="122"/>
      <c r="N4" s="122"/>
      <c r="O4" s="122"/>
      <c r="P4" s="122"/>
      <c r="Q4" s="122"/>
      <c r="R4" s="122"/>
      <c r="S4" s="122"/>
      <c r="T4" s="122"/>
      <c r="U4" s="122"/>
      <c r="V4" s="122"/>
      <c r="W4" s="122"/>
      <c r="X4" s="122"/>
      <c r="Y4" s="122"/>
      <c r="Z4" s="122"/>
      <c r="AA4" s="122"/>
      <c r="AB4" s="96"/>
      <c r="AC4" s="96"/>
      <c r="AD4" s="96"/>
      <c r="AE4" s="96"/>
      <c r="AF4" s="96"/>
      <c r="AG4" s="96"/>
    </row>
    <row r="5" spans="2:33">
      <c r="B5" s="143" t="str">
        <f>'Validation tables'!$B7</f>
        <v>Department</v>
      </c>
      <c r="C5" s="144" t="s">
        <v>3</v>
      </c>
      <c r="D5" s="145"/>
      <c r="E5" s="145"/>
      <c r="F5" s="145"/>
      <c r="G5" s="145"/>
      <c r="H5" s="122"/>
      <c r="I5" s="122"/>
      <c r="J5" s="122"/>
      <c r="K5" s="122"/>
      <c r="L5" s="122"/>
      <c r="M5" s="122"/>
      <c r="N5" s="122"/>
      <c r="O5" s="122"/>
      <c r="P5" s="122"/>
      <c r="Q5" s="122"/>
      <c r="R5" s="122"/>
      <c r="S5" s="122"/>
      <c r="T5" s="122"/>
      <c r="U5" s="122"/>
      <c r="V5" s="122"/>
      <c r="W5" s="122"/>
      <c r="X5" s="122"/>
      <c r="Y5" s="122"/>
      <c r="Z5" s="122"/>
      <c r="AA5" s="122"/>
      <c r="AB5" s="96"/>
      <c r="AC5" s="96"/>
      <c r="AD5" s="96"/>
      <c r="AE5" s="96"/>
      <c r="AF5" s="96"/>
      <c r="AG5" s="96"/>
    </row>
    <row r="6" spans="2:33" hidden="1">
      <c r="B6" s="95"/>
      <c r="C6" s="97"/>
      <c r="D6" s="98"/>
      <c r="E6" s="98"/>
      <c r="F6" s="98"/>
      <c r="G6" s="98"/>
      <c r="H6" s="122"/>
      <c r="I6" s="122"/>
      <c r="J6" s="122"/>
      <c r="K6" s="122"/>
      <c r="L6" s="122"/>
      <c r="M6" s="122"/>
      <c r="N6" s="122"/>
      <c r="O6" s="122"/>
      <c r="P6" s="122"/>
      <c r="Q6" s="122"/>
      <c r="R6" s="122"/>
      <c r="S6" s="122"/>
      <c r="T6" s="122"/>
      <c r="U6" s="122"/>
      <c r="V6" s="122"/>
      <c r="W6" s="122"/>
      <c r="X6" s="122"/>
      <c r="Y6" s="122"/>
      <c r="Z6" s="122"/>
      <c r="AA6" s="122"/>
      <c r="AB6" s="96"/>
      <c r="AC6" s="96"/>
      <c r="AD6" s="96"/>
      <c r="AE6" s="96"/>
      <c r="AF6" s="96"/>
      <c r="AG6" s="96"/>
    </row>
    <row r="7" spans="2:33" s="103" customFormat="1" ht="35.25" customHeight="1">
      <c r="B7" s="99" t="str">
        <f>'Validation tables'!B11</f>
        <v>System</v>
      </c>
      <c r="C7" s="100"/>
      <c r="D7" s="100" t="str">
        <f>'Validation tables'!B10</f>
        <v>Function</v>
      </c>
      <c r="E7" s="100" t="str">
        <f>'Validation tables'!B9</f>
        <v>Activity</v>
      </c>
      <c r="F7" s="100" t="str">
        <f>'Validation tables'!B8</f>
        <v>Clinical Unit</v>
      </c>
      <c r="G7" s="101" t="s">
        <v>4</v>
      </c>
      <c r="H7" s="122"/>
      <c r="I7" s="122"/>
      <c r="J7" s="122"/>
      <c r="K7" s="122"/>
      <c r="L7" s="122"/>
      <c r="M7" s="122"/>
      <c r="N7" s="122"/>
      <c r="O7" s="122"/>
      <c r="P7" s="122"/>
      <c r="Q7" s="122"/>
      <c r="R7" s="122"/>
      <c r="S7" s="122"/>
      <c r="T7" s="122"/>
      <c r="U7" s="122"/>
      <c r="V7" s="122"/>
      <c r="W7" s="122"/>
      <c r="X7" s="122"/>
      <c r="Y7" s="122"/>
      <c r="Z7" s="122"/>
      <c r="AA7" s="122"/>
      <c r="AB7" s="102"/>
      <c r="AC7" s="102"/>
      <c r="AD7" s="102"/>
      <c r="AE7" s="102"/>
      <c r="AF7" s="102"/>
      <c r="AG7" s="102"/>
    </row>
    <row r="8" spans="2:33" ht="12.75">
      <c r="B8" s="104" t="s">
        <v>5</v>
      </c>
      <c r="C8" s="105" t="str">
        <f>IFERROR(VLOOKUP(B3,'R3 System Register'!$B$5:$F$65,3,FALSE)," ")</f>
        <v xml:space="preserve"> </v>
      </c>
      <c r="D8" s="104" t="s">
        <v>6</v>
      </c>
      <c r="E8" s="104" t="s">
        <v>7</v>
      </c>
      <c r="F8" s="104" t="s">
        <v>8</v>
      </c>
      <c r="G8" s="106" t="s">
        <v>9</v>
      </c>
      <c r="H8" s="122"/>
      <c r="I8" s="122"/>
      <c r="J8" s="122"/>
      <c r="K8" s="122"/>
      <c r="L8" s="122"/>
      <c r="M8" s="122"/>
      <c r="N8" s="122"/>
      <c r="O8" s="122"/>
      <c r="P8" s="122"/>
      <c r="Q8" s="122"/>
      <c r="R8" s="122"/>
      <c r="S8" s="122"/>
      <c r="T8" s="122"/>
      <c r="U8" s="122"/>
      <c r="V8" s="122"/>
      <c r="W8" s="122"/>
      <c r="X8" s="122"/>
      <c r="Y8" s="122"/>
      <c r="Z8" s="122"/>
      <c r="AA8" s="122"/>
      <c r="AB8" s="96"/>
      <c r="AC8" s="96"/>
      <c r="AD8" s="96"/>
      <c r="AE8" s="96"/>
      <c r="AF8" s="96"/>
      <c r="AG8" s="96"/>
    </row>
    <row r="9" spans="2:33">
      <c r="B9" s="104" t="s">
        <v>5</v>
      </c>
      <c r="C9" s="105" t="str">
        <f>IFERROR(VLOOKUP(B9,'R3 System Register'!$B$5:$F$65,3,FALSE)," ")</f>
        <v>Aged Care Information System</v>
      </c>
      <c r="D9" s="104" t="s">
        <v>6</v>
      </c>
      <c r="E9" s="104" t="s">
        <v>10</v>
      </c>
      <c r="F9" s="104" t="s">
        <v>8</v>
      </c>
      <c r="G9" s="106" t="s">
        <v>9</v>
      </c>
      <c r="H9" s="122"/>
      <c r="I9" s="122"/>
      <c r="J9" s="122"/>
      <c r="K9" s="122"/>
      <c r="L9" s="122"/>
      <c r="M9" s="122"/>
      <c r="N9" s="122"/>
      <c r="O9" s="122"/>
      <c r="P9" s="122"/>
      <c r="Q9" s="122"/>
      <c r="R9" s="122"/>
      <c r="S9" s="122"/>
      <c r="T9" s="122"/>
      <c r="U9" s="122"/>
      <c r="V9" s="122"/>
      <c r="W9" s="122"/>
      <c r="X9" s="122"/>
      <c r="Y9" s="122"/>
      <c r="Z9" s="122"/>
      <c r="AA9" s="122"/>
      <c r="AB9" s="96"/>
      <c r="AC9" s="96"/>
      <c r="AD9" s="96"/>
      <c r="AE9" s="96"/>
      <c r="AF9" s="96"/>
      <c r="AG9" s="96"/>
    </row>
    <row r="10" spans="2:33">
      <c r="B10" s="104" t="s">
        <v>5</v>
      </c>
      <c r="C10" s="105" t="str">
        <f>IFERROR(VLOOKUP(B10,'R3 System Register'!$B$5:$F$65,3,FALSE)," ")</f>
        <v>Aged Care Information System</v>
      </c>
      <c r="D10" s="104" t="s">
        <v>6</v>
      </c>
      <c r="E10" s="104" t="s">
        <v>11</v>
      </c>
      <c r="F10" s="104" t="s">
        <v>8</v>
      </c>
      <c r="G10" s="106" t="s">
        <v>9</v>
      </c>
      <c r="H10" s="122"/>
      <c r="I10" s="122"/>
      <c r="J10" s="122"/>
      <c r="K10" s="122"/>
      <c r="L10" s="122"/>
      <c r="M10" s="122"/>
      <c r="N10" s="122"/>
      <c r="O10" s="122"/>
      <c r="P10" s="122"/>
      <c r="Q10" s="122"/>
      <c r="R10" s="122"/>
      <c r="S10" s="122"/>
      <c r="T10" s="122"/>
      <c r="U10" s="122"/>
      <c r="V10" s="122"/>
      <c r="W10" s="122"/>
      <c r="X10" s="122"/>
      <c r="Y10" s="122"/>
      <c r="Z10" s="122"/>
      <c r="AA10" s="122"/>
      <c r="AB10" s="96"/>
      <c r="AC10" s="96"/>
      <c r="AD10" s="96"/>
      <c r="AE10" s="96"/>
      <c r="AF10" s="96"/>
      <c r="AG10" s="96"/>
    </row>
    <row r="11" spans="2:33">
      <c r="B11" s="104" t="s">
        <v>5</v>
      </c>
      <c r="C11" s="105" t="str">
        <f>IFERROR(VLOOKUP(B11,'R3 System Register'!$B$5:$F$65,3,FALSE)," ")</f>
        <v>Aged Care Information System</v>
      </c>
      <c r="D11" s="104" t="s">
        <v>6</v>
      </c>
      <c r="E11" s="104" t="s">
        <v>12</v>
      </c>
      <c r="F11" s="104" t="s">
        <v>8</v>
      </c>
      <c r="G11" s="106" t="s">
        <v>9</v>
      </c>
      <c r="H11" s="122"/>
      <c r="I11" s="122"/>
      <c r="J11" s="122"/>
      <c r="K11" s="122"/>
      <c r="L11" s="122"/>
      <c r="M11" s="122"/>
      <c r="N11" s="122"/>
      <c r="O11" s="122"/>
      <c r="P11" s="122"/>
      <c r="Q11" s="122"/>
      <c r="R11" s="122"/>
      <c r="S11" s="122"/>
      <c r="T11" s="122"/>
      <c r="U11" s="122"/>
      <c r="V11" s="122"/>
      <c r="W11" s="122"/>
      <c r="X11" s="122"/>
      <c r="Y11" s="122"/>
      <c r="Z11" s="122"/>
      <c r="AA11" s="122"/>
      <c r="AB11" s="96"/>
      <c r="AC11" s="96"/>
      <c r="AD11" s="96"/>
      <c r="AE11" s="96"/>
      <c r="AF11" s="96"/>
      <c r="AG11" s="96"/>
    </row>
    <row r="12" spans="2:33">
      <c r="B12" s="104" t="s">
        <v>5</v>
      </c>
      <c r="C12" s="105" t="str">
        <f>IFERROR(VLOOKUP(B12,'R3 System Register'!$B$5:$F$65,3,FALSE)," ")</f>
        <v>Aged Care Information System</v>
      </c>
      <c r="D12" s="104" t="s">
        <v>6</v>
      </c>
      <c r="E12" s="104" t="s">
        <v>13</v>
      </c>
      <c r="F12" s="104" t="s">
        <v>8</v>
      </c>
      <c r="G12" s="106" t="s">
        <v>9</v>
      </c>
      <c r="H12" s="122"/>
      <c r="I12" s="122"/>
      <c r="J12" s="122"/>
      <c r="K12" s="122"/>
      <c r="L12" s="122"/>
      <c r="M12" s="122"/>
      <c r="N12" s="122"/>
      <c r="O12" s="122"/>
      <c r="P12" s="122"/>
      <c r="Q12" s="122"/>
      <c r="R12" s="122"/>
      <c r="S12" s="122"/>
      <c r="T12" s="122"/>
      <c r="U12" s="122"/>
      <c r="V12" s="122"/>
      <c r="W12" s="122"/>
      <c r="X12" s="122"/>
      <c r="Y12" s="122"/>
      <c r="Z12" s="122"/>
      <c r="AA12" s="122"/>
      <c r="AB12" s="96"/>
      <c r="AC12" s="96"/>
      <c r="AD12" s="96"/>
      <c r="AE12" s="96"/>
      <c r="AF12" s="96"/>
      <c r="AG12" s="96"/>
    </row>
    <row r="13" spans="2:33">
      <c r="B13" s="104" t="s">
        <v>5</v>
      </c>
      <c r="C13" s="105" t="str">
        <f>IFERROR(VLOOKUP(B13,'R3 System Register'!$B$5:$F$65,3,FALSE)," ")</f>
        <v>Aged Care Information System</v>
      </c>
      <c r="D13" s="104" t="s">
        <v>6</v>
      </c>
      <c r="E13" s="104" t="s">
        <v>14</v>
      </c>
      <c r="F13" s="104" t="s">
        <v>8</v>
      </c>
      <c r="G13" s="106" t="s">
        <v>9</v>
      </c>
      <c r="H13" s="122"/>
      <c r="I13" s="122"/>
      <c r="J13" s="122"/>
      <c r="K13" s="122"/>
      <c r="L13" s="122"/>
      <c r="M13" s="122"/>
      <c r="N13" s="122"/>
      <c r="O13" s="122"/>
      <c r="P13" s="122"/>
      <c r="Q13" s="122"/>
      <c r="R13" s="122"/>
      <c r="S13" s="122"/>
      <c r="T13" s="122"/>
      <c r="U13" s="122"/>
      <c r="V13" s="122"/>
      <c r="W13" s="122"/>
      <c r="X13" s="122"/>
      <c r="Y13" s="122"/>
      <c r="Z13" s="122"/>
      <c r="AA13" s="122"/>
      <c r="AB13" s="96"/>
      <c r="AC13" s="96"/>
      <c r="AD13" s="96"/>
      <c r="AE13" s="96"/>
      <c r="AF13" s="96"/>
      <c r="AG13" s="96"/>
    </row>
    <row r="14" spans="2:33" ht="12.75">
      <c r="B14" s="104" t="s">
        <v>5</v>
      </c>
      <c r="C14" s="105" t="str">
        <f>IFERROR(VLOOKUP(B14,'R3 System Register'!$B$5:$F$65,3,FALSE)," ")</f>
        <v>Aged Care Information System</v>
      </c>
      <c r="D14" s="104" t="s">
        <v>6</v>
      </c>
      <c r="E14" s="104" t="s">
        <v>15</v>
      </c>
      <c r="F14" s="104" t="s">
        <v>8</v>
      </c>
      <c r="G14" s="106" t="s">
        <v>9</v>
      </c>
      <c r="H14" s="122"/>
      <c r="I14" s="122"/>
      <c r="J14" s="122"/>
      <c r="K14" s="122"/>
      <c r="L14" s="122"/>
      <c r="M14" s="122"/>
      <c r="N14" s="122"/>
      <c r="O14" s="122"/>
      <c r="P14" s="122"/>
      <c r="Q14" s="122"/>
      <c r="R14" s="122"/>
      <c r="S14" s="122"/>
      <c r="T14" s="122"/>
      <c r="U14" s="122"/>
      <c r="V14" s="122"/>
      <c r="W14" s="122"/>
      <c r="X14" s="122"/>
      <c r="Y14" s="122"/>
      <c r="Z14" s="122"/>
      <c r="AA14" s="122"/>
      <c r="AB14" s="96"/>
      <c r="AC14" s="96"/>
      <c r="AD14" s="96"/>
      <c r="AE14" s="96"/>
      <c r="AF14" s="96"/>
      <c r="AG14" s="96"/>
    </row>
    <row r="15" spans="2:33">
      <c r="B15" s="104" t="s">
        <v>5</v>
      </c>
      <c r="C15" s="105" t="str">
        <f>IFERROR(VLOOKUP(B15,'R3 System Register'!$B$5:$F$65,3,FALSE)," ")</f>
        <v>Aged Care Information System</v>
      </c>
      <c r="D15" s="130" t="s">
        <v>6</v>
      </c>
      <c r="E15" s="130" t="s">
        <v>16</v>
      </c>
      <c r="F15" s="104" t="s">
        <v>8</v>
      </c>
      <c r="G15" s="106" t="s">
        <v>9</v>
      </c>
      <c r="H15" s="122"/>
      <c r="I15" s="122"/>
      <c r="J15" s="122"/>
      <c r="K15" s="122"/>
      <c r="L15" s="122"/>
      <c r="M15" s="122"/>
      <c r="N15" s="122"/>
      <c r="O15" s="122"/>
      <c r="P15" s="122"/>
      <c r="Q15" s="122"/>
      <c r="R15" s="122"/>
      <c r="S15" s="122"/>
      <c r="T15" s="122"/>
      <c r="U15" s="122"/>
      <c r="V15" s="122"/>
      <c r="W15" s="122"/>
      <c r="X15" s="122"/>
      <c r="Y15" s="122"/>
      <c r="Z15" s="122"/>
      <c r="AA15" s="122"/>
      <c r="AB15" s="96"/>
      <c r="AC15" s="96"/>
      <c r="AD15" s="96"/>
      <c r="AE15" s="96"/>
      <c r="AF15" s="96"/>
      <c r="AG15" s="96"/>
    </row>
    <row r="16" spans="2:33">
      <c r="B16" s="104" t="s">
        <v>5</v>
      </c>
      <c r="C16" s="105" t="str">
        <f>IFERROR(VLOOKUP(B16,'R3 System Register'!$B$5:$F$65,3,FALSE)," ")</f>
        <v>Aged Care Information System</v>
      </c>
      <c r="D16" s="130" t="s">
        <v>6</v>
      </c>
      <c r="E16" s="130" t="s">
        <v>17</v>
      </c>
      <c r="F16" s="104" t="s">
        <v>8</v>
      </c>
      <c r="G16" s="106" t="s">
        <v>9</v>
      </c>
      <c r="H16" s="122"/>
      <c r="I16" s="122"/>
      <c r="J16" s="122"/>
      <c r="K16" s="122"/>
      <c r="L16" s="122"/>
      <c r="M16" s="122"/>
      <c r="N16" s="122"/>
      <c r="O16" s="122"/>
      <c r="P16" s="122"/>
      <c r="Q16" s="122"/>
      <c r="R16" s="122"/>
      <c r="S16" s="122"/>
      <c r="T16" s="122"/>
      <c r="U16" s="122"/>
      <c r="V16" s="122"/>
      <c r="W16" s="122"/>
      <c r="X16" s="122"/>
      <c r="Y16" s="122"/>
      <c r="Z16" s="122"/>
      <c r="AA16" s="122"/>
      <c r="AB16" s="96"/>
      <c r="AC16" s="96"/>
      <c r="AD16" s="96"/>
      <c r="AE16" s="96"/>
      <c r="AF16" s="96"/>
      <c r="AG16" s="96"/>
    </row>
    <row r="17" spans="2:33">
      <c r="B17" s="104" t="s">
        <v>5</v>
      </c>
      <c r="C17" s="105" t="str">
        <f>IFERROR(VLOOKUP(B17,'R3 System Register'!$B$5:$F$65,3,FALSE)," ")</f>
        <v>Aged Care Information System</v>
      </c>
      <c r="D17" s="104" t="s">
        <v>18</v>
      </c>
      <c r="E17" s="104" t="s">
        <v>19</v>
      </c>
      <c r="F17" s="104" t="s">
        <v>8</v>
      </c>
      <c r="G17" s="106" t="s">
        <v>9</v>
      </c>
      <c r="H17" s="122"/>
      <c r="I17" s="122"/>
      <c r="J17" s="122"/>
      <c r="K17" s="122"/>
      <c r="L17" s="122"/>
      <c r="M17" s="122"/>
      <c r="N17" s="122"/>
      <c r="O17" s="122"/>
      <c r="P17" s="122"/>
      <c r="Q17" s="122"/>
      <c r="R17" s="122"/>
      <c r="S17" s="122"/>
      <c r="T17" s="122"/>
      <c r="U17" s="122"/>
      <c r="V17" s="122"/>
      <c r="W17" s="122"/>
      <c r="X17" s="122"/>
      <c r="Y17" s="122"/>
      <c r="Z17" s="122"/>
      <c r="AA17" s="122"/>
      <c r="AB17" s="96"/>
      <c r="AC17" s="96"/>
      <c r="AD17" s="96"/>
      <c r="AE17" s="96"/>
      <c r="AF17" s="96"/>
      <c r="AG17" s="96"/>
    </row>
    <row r="18" spans="2:33">
      <c r="B18" s="104" t="s">
        <v>5</v>
      </c>
      <c r="C18" s="105" t="str">
        <f>IFERROR(VLOOKUP(B18,'R3 System Register'!$B$5:$F$65,3,FALSE)," ")</f>
        <v>Aged Care Information System</v>
      </c>
      <c r="D18" s="104" t="s">
        <v>18</v>
      </c>
      <c r="E18" s="104" t="s">
        <v>20</v>
      </c>
      <c r="F18" s="104" t="s">
        <v>8</v>
      </c>
      <c r="G18" s="106" t="s">
        <v>9</v>
      </c>
      <c r="H18" s="122"/>
      <c r="I18" s="122"/>
      <c r="J18" s="122"/>
      <c r="K18" s="122"/>
      <c r="L18" s="122"/>
      <c r="M18" s="122"/>
      <c r="N18" s="122"/>
      <c r="O18" s="122"/>
      <c r="P18" s="122"/>
      <c r="Q18" s="122"/>
      <c r="R18" s="122"/>
      <c r="S18" s="122"/>
      <c r="T18" s="122"/>
      <c r="U18" s="122"/>
      <c r="V18" s="122"/>
      <c r="W18" s="122"/>
      <c r="X18" s="122"/>
      <c r="Y18" s="122"/>
      <c r="Z18" s="122"/>
      <c r="AA18" s="122"/>
      <c r="AB18" s="96"/>
      <c r="AC18" s="96"/>
      <c r="AD18" s="96"/>
      <c r="AE18" s="96"/>
      <c r="AF18" s="96"/>
      <c r="AG18" s="96"/>
    </row>
    <row r="19" spans="2:33" ht="12.75">
      <c r="B19" s="104" t="s">
        <v>21</v>
      </c>
      <c r="C19" s="105" t="str">
        <f>IFERROR(VLOOKUP(B19,'R3 System Register'!$B$5:$F$65,3,FALSE)," ")</f>
        <v>IP Telephony</v>
      </c>
      <c r="D19" s="104"/>
      <c r="E19" s="104"/>
      <c r="F19" s="104"/>
      <c r="G19" s="106"/>
      <c r="H19" s="122"/>
      <c r="I19" s="122"/>
      <c r="J19" s="122"/>
      <c r="K19" s="122"/>
      <c r="L19" s="122"/>
      <c r="M19" s="122"/>
      <c r="N19" s="122"/>
      <c r="O19" s="122"/>
      <c r="P19" s="122"/>
      <c r="Q19" s="122"/>
      <c r="R19" s="122"/>
      <c r="S19" s="122"/>
      <c r="T19" s="122"/>
      <c r="U19" s="122"/>
      <c r="V19" s="122"/>
      <c r="W19" s="122"/>
      <c r="X19" s="122"/>
      <c r="Y19" s="122"/>
      <c r="Z19" s="122"/>
      <c r="AA19" s="122"/>
      <c r="AB19" s="96"/>
      <c r="AC19" s="96"/>
      <c r="AD19" s="96"/>
      <c r="AE19" s="96"/>
      <c r="AF19" s="96"/>
      <c r="AG19" s="96"/>
    </row>
    <row r="20" spans="2:33">
      <c r="B20" s="104" t="s">
        <v>22</v>
      </c>
      <c r="C20" s="105" t="str">
        <f>IFERROR(VLOOKUP(B20,'R3 System Register'!$B$5:$F$65,3,FALSE)," ")</f>
        <v>Nurse Call</v>
      </c>
      <c r="D20" s="104"/>
      <c r="E20" s="104"/>
      <c r="F20" s="104"/>
      <c r="G20" s="106"/>
      <c r="H20" s="122"/>
      <c r="I20" s="122"/>
      <c r="J20" s="122"/>
      <c r="K20" s="122"/>
      <c r="L20" s="122"/>
      <c r="M20" s="122"/>
      <c r="N20" s="122"/>
      <c r="O20" s="122"/>
      <c r="P20" s="122"/>
      <c r="Q20" s="122"/>
      <c r="R20" s="122"/>
      <c r="S20" s="122"/>
      <c r="T20" s="122"/>
      <c r="U20" s="122"/>
      <c r="V20" s="122"/>
      <c r="W20" s="122"/>
      <c r="X20" s="122"/>
      <c r="Y20" s="122"/>
      <c r="Z20" s="122"/>
      <c r="AA20" s="122"/>
      <c r="AB20" s="96"/>
      <c r="AC20" s="96"/>
      <c r="AD20" s="96"/>
      <c r="AE20" s="96"/>
      <c r="AF20" s="96"/>
      <c r="AG20" s="96"/>
    </row>
    <row r="21" spans="2:33">
      <c r="B21" s="104" t="s">
        <v>23</v>
      </c>
      <c r="C21" s="105" t="str">
        <f>IFERROR(VLOOKUP(B21,'R3 System Register'!$B$5:$F$65,3,FALSE)," ")</f>
        <v>Talent mgt system</v>
      </c>
      <c r="D21" s="104"/>
      <c r="E21" s="104"/>
      <c r="F21" s="104"/>
      <c r="G21" s="106"/>
      <c r="H21" s="122"/>
      <c r="I21" s="122"/>
      <c r="J21" s="122"/>
      <c r="K21" s="122"/>
      <c r="L21" s="122"/>
      <c r="M21" s="122"/>
      <c r="N21" s="122"/>
      <c r="O21" s="122"/>
      <c r="P21" s="122"/>
      <c r="Q21" s="122"/>
      <c r="R21" s="122"/>
      <c r="S21" s="122"/>
      <c r="T21" s="122"/>
      <c r="U21" s="122"/>
      <c r="V21" s="122"/>
      <c r="W21" s="122"/>
      <c r="X21" s="122"/>
      <c r="Y21" s="122"/>
      <c r="Z21" s="122"/>
      <c r="AA21" s="122"/>
      <c r="AB21" s="96"/>
      <c r="AC21" s="96"/>
      <c r="AD21" s="96"/>
      <c r="AE21" s="96"/>
      <c r="AF21" s="96"/>
      <c r="AG21" s="96"/>
    </row>
    <row r="22" spans="2:33">
      <c r="B22" s="104"/>
      <c r="C22" s="105" t="str">
        <f>IFERROR(VLOOKUP(B22,'R3 System Register'!$B$5:$F$65,3,FALSE)," ")</f>
        <v xml:space="preserve"> </v>
      </c>
      <c r="D22" s="104"/>
      <c r="E22" s="104"/>
      <c r="F22" s="104"/>
      <c r="G22" s="106"/>
      <c r="H22" s="122"/>
      <c r="I22" s="122"/>
      <c r="J22" s="122"/>
      <c r="K22" s="122"/>
      <c r="L22" s="122"/>
      <c r="M22" s="122"/>
      <c r="N22" s="122"/>
      <c r="O22" s="122"/>
      <c r="P22" s="122"/>
      <c r="Q22" s="122"/>
      <c r="R22" s="122"/>
      <c r="S22" s="122"/>
      <c r="T22" s="122"/>
      <c r="U22" s="122"/>
      <c r="V22" s="122"/>
      <c r="W22" s="122"/>
      <c r="X22" s="122"/>
      <c r="Y22" s="122"/>
      <c r="Z22" s="122"/>
      <c r="AA22" s="122"/>
      <c r="AB22" s="96"/>
      <c r="AC22" s="96"/>
      <c r="AD22" s="96"/>
      <c r="AE22" s="96"/>
      <c r="AF22" s="96"/>
      <c r="AG22" s="96"/>
    </row>
    <row r="23" spans="2:33">
      <c r="B23" s="104" t="s">
        <v>24</v>
      </c>
      <c r="C23" s="105" t="str">
        <f>IFERROR(VLOOKUP(B23,'R3 System Register'!$B$5:$F$65,3,FALSE)," ")</f>
        <v>Medical Imaging -Synapse</v>
      </c>
      <c r="D23" s="104" t="s">
        <v>25</v>
      </c>
      <c r="E23" s="104" t="s">
        <v>26</v>
      </c>
      <c r="F23" s="104"/>
      <c r="G23" s="106"/>
      <c r="H23" s="122"/>
      <c r="I23" s="122"/>
      <c r="J23" s="122"/>
      <c r="K23" s="122"/>
      <c r="L23" s="122"/>
      <c r="M23" s="122"/>
      <c r="N23" s="122"/>
      <c r="O23" s="122"/>
      <c r="P23" s="122"/>
      <c r="Q23" s="122"/>
      <c r="R23" s="122"/>
      <c r="S23" s="122"/>
      <c r="T23" s="122"/>
      <c r="U23" s="122"/>
      <c r="V23" s="122"/>
      <c r="W23" s="122"/>
      <c r="X23" s="122"/>
      <c r="Y23" s="122"/>
      <c r="Z23" s="122"/>
      <c r="AA23" s="122"/>
      <c r="AB23" s="96"/>
      <c r="AC23" s="96"/>
      <c r="AD23" s="96"/>
      <c r="AE23" s="96"/>
      <c r="AF23" s="96"/>
      <c r="AG23" s="96"/>
    </row>
    <row r="24" spans="2:33">
      <c r="B24" s="104" t="s">
        <v>27</v>
      </c>
      <c r="C24" s="105" t="str">
        <f>IFERROR(VLOOKUP(B24,'R3 System Register'!$B$5:$F$65,3,FALSE)," ")</f>
        <v>Digital Medical Record</v>
      </c>
      <c r="D24" s="104" t="s">
        <v>25</v>
      </c>
      <c r="E24" s="104" t="s">
        <v>26</v>
      </c>
      <c r="F24" s="104"/>
      <c r="G24" s="106"/>
      <c r="H24" s="122"/>
      <c r="I24" s="122"/>
      <c r="J24" s="122"/>
      <c r="K24" s="122"/>
      <c r="L24" s="122"/>
      <c r="M24" s="122"/>
      <c r="N24" s="122"/>
      <c r="O24" s="122"/>
      <c r="P24" s="122"/>
      <c r="Q24" s="122"/>
      <c r="R24" s="122"/>
      <c r="S24" s="122"/>
      <c r="T24" s="122"/>
      <c r="U24" s="122"/>
      <c r="V24" s="122"/>
      <c r="W24" s="122"/>
      <c r="X24" s="122"/>
      <c r="Y24" s="122"/>
      <c r="Z24" s="122"/>
      <c r="AA24" s="122"/>
      <c r="AB24" s="96"/>
      <c r="AC24" s="96"/>
      <c r="AD24" s="96"/>
      <c r="AE24" s="96"/>
      <c r="AF24" s="96"/>
      <c r="AG24" s="96"/>
    </row>
    <row r="25" spans="2:33">
      <c r="B25" s="104" t="s">
        <v>28</v>
      </c>
      <c r="C25" s="105" t="str">
        <f>IFERROR(VLOOKUP(B25,'R3 System Register'!$B$5:$F$65,3,FALSE)," ")</f>
        <v>Patient Administration System</v>
      </c>
      <c r="D25" s="104" t="s">
        <v>25</v>
      </c>
      <c r="E25" s="104" t="s">
        <v>26</v>
      </c>
      <c r="F25" s="104"/>
      <c r="G25" s="106"/>
      <c r="H25" s="122"/>
      <c r="I25" s="122"/>
      <c r="J25" s="122"/>
      <c r="K25" s="122"/>
      <c r="L25" s="122"/>
      <c r="M25" s="122"/>
      <c r="N25" s="122"/>
      <c r="O25" s="122"/>
      <c r="P25" s="122"/>
      <c r="Q25" s="122"/>
      <c r="R25" s="122"/>
      <c r="S25" s="122"/>
      <c r="T25" s="122"/>
      <c r="U25" s="122"/>
      <c r="V25" s="122"/>
      <c r="W25" s="122"/>
      <c r="X25" s="122"/>
      <c r="Y25" s="122"/>
      <c r="Z25" s="122"/>
      <c r="AA25" s="122"/>
      <c r="AB25" s="96"/>
      <c r="AC25" s="96"/>
      <c r="AD25" s="96"/>
      <c r="AE25" s="96"/>
      <c r="AF25" s="96"/>
      <c r="AG25" s="96"/>
    </row>
    <row r="26" spans="2:33">
      <c r="B26" s="104"/>
      <c r="C26" s="105" t="str">
        <f>IFERROR(VLOOKUP(B26,'R3 System Register'!$B$5:$F$65,3,FALSE)," ")</f>
        <v xml:space="preserve"> </v>
      </c>
      <c r="D26" s="104"/>
      <c r="E26" s="104"/>
      <c r="F26" s="104"/>
      <c r="G26" s="106"/>
      <c r="H26" s="123"/>
      <c r="I26" s="123"/>
      <c r="J26" s="123"/>
      <c r="K26" s="123"/>
      <c r="L26" s="123"/>
      <c r="M26" s="123"/>
      <c r="N26" s="123"/>
      <c r="O26" s="123"/>
      <c r="P26" s="123"/>
      <c r="Q26" s="123"/>
      <c r="R26" s="123"/>
      <c r="S26" s="123"/>
      <c r="T26" s="123"/>
      <c r="U26" s="123"/>
      <c r="V26" s="123"/>
      <c r="W26" s="123"/>
      <c r="X26" s="123"/>
      <c r="Y26" s="123"/>
      <c r="Z26" s="123"/>
      <c r="AA26" s="123"/>
      <c r="AB26" s="96"/>
      <c r="AC26" s="96"/>
      <c r="AD26" s="96"/>
      <c r="AE26" s="96"/>
      <c r="AF26" s="96"/>
      <c r="AG26" s="96"/>
    </row>
    <row r="27" spans="2:33">
      <c r="B27" s="104"/>
      <c r="C27" s="105" t="str">
        <f>IFERROR(VLOOKUP(B27,'R3 System Register'!$B$5:$F$65,3,FALSE)," ")</f>
        <v xml:space="preserve"> </v>
      </c>
      <c r="D27" s="104"/>
      <c r="E27" s="104"/>
      <c r="F27" s="104"/>
      <c r="G27" s="106"/>
      <c r="H27" s="123"/>
      <c r="I27" s="123"/>
      <c r="J27" s="123"/>
      <c r="K27" s="123"/>
      <c r="L27" s="123"/>
      <c r="M27" s="123"/>
      <c r="N27" s="123"/>
      <c r="O27" s="123"/>
      <c r="P27" s="123"/>
      <c r="Q27" s="123"/>
      <c r="R27" s="123"/>
      <c r="S27" s="123"/>
      <c r="T27" s="123"/>
      <c r="U27" s="123"/>
      <c r="V27" s="123"/>
      <c r="W27" s="123"/>
      <c r="X27" s="123"/>
      <c r="Y27" s="123"/>
      <c r="Z27" s="123"/>
      <c r="AA27" s="123"/>
      <c r="AB27" s="96"/>
      <c r="AC27" s="96"/>
      <c r="AD27" s="96"/>
      <c r="AE27" s="96"/>
      <c r="AF27" s="96"/>
      <c r="AG27" s="96"/>
    </row>
    <row r="28" spans="2:33">
      <c r="B28" s="104"/>
      <c r="C28" s="105" t="str">
        <f>IFERROR(VLOOKUP(B28,'R3 System Register'!$B$5:$F$65,3,FALSE)," ")</f>
        <v xml:space="preserve"> </v>
      </c>
      <c r="D28" s="104"/>
      <c r="E28" s="104"/>
      <c r="F28" s="104"/>
      <c r="G28" s="106"/>
      <c r="H28" s="123"/>
      <c r="I28" s="123"/>
      <c r="J28" s="123"/>
      <c r="K28" s="123"/>
      <c r="L28" s="123"/>
      <c r="M28" s="123"/>
      <c r="N28" s="123"/>
      <c r="O28" s="123"/>
      <c r="P28" s="123"/>
      <c r="Q28" s="123"/>
      <c r="R28" s="123"/>
      <c r="S28" s="123"/>
      <c r="T28" s="123"/>
      <c r="U28" s="123"/>
      <c r="V28" s="123"/>
      <c r="W28" s="123"/>
      <c r="X28" s="123"/>
      <c r="Y28" s="123"/>
      <c r="Z28" s="123"/>
      <c r="AA28" s="123"/>
      <c r="AB28" s="96"/>
      <c r="AC28" s="96"/>
      <c r="AD28" s="96"/>
      <c r="AE28" s="96"/>
      <c r="AF28" s="96"/>
      <c r="AG28" s="96"/>
    </row>
    <row r="29" spans="2:33">
      <c r="B29" s="104"/>
      <c r="C29" s="105" t="str">
        <f>IFERROR(VLOOKUP(B29,'R3 System Register'!$B$5:$F$65,3,FALSE)," ")</f>
        <v xml:space="preserve"> </v>
      </c>
      <c r="D29" s="104"/>
      <c r="E29" s="104"/>
      <c r="F29" s="104"/>
      <c r="G29" s="106"/>
      <c r="H29" s="123"/>
      <c r="I29" s="123"/>
      <c r="J29" s="123"/>
      <c r="K29" s="123"/>
      <c r="L29" s="123"/>
      <c r="M29" s="123"/>
      <c r="N29" s="123"/>
      <c r="O29" s="123"/>
      <c r="P29" s="123"/>
      <c r="Q29" s="123"/>
      <c r="R29" s="123"/>
      <c r="S29" s="123"/>
      <c r="T29" s="123"/>
      <c r="U29" s="123"/>
      <c r="V29" s="123"/>
      <c r="W29" s="123"/>
      <c r="X29" s="123"/>
      <c r="Y29" s="123"/>
      <c r="Z29" s="123"/>
      <c r="AA29" s="123"/>
      <c r="AB29" s="96"/>
      <c r="AC29" s="96"/>
      <c r="AD29" s="96"/>
      <c r="AE29" s="96"/>
      <c r="AF29" s="96"/>
      <c r="AG29" s="96"/>
    </row>
    <row r="30" spans="2:33">
      <c r="B30" s="104"/>
      <c r="C30" s="105" t="str">
        <f>IFERROR(VLOOKUP(B30,'R3 System Register'!$B$5:$F$65,3,FALSE)," ")</f>
        <v xml:space="preserve"> </v>
      </c>
      <c r="D30" s="104"/>
      <c r="E30" s="104"/>
      <c r="F30" s="104"/>
      <c r="G30" s="106"/>
      <c r="H30" s="123"/>
      <c r="I30" s="123"/>
      <c r="J30" s="123"/>
      <c r="K30" s="123"/>
      <c r="L30" s="123"/>
      <c r="M30" s="123"/>
      <c r="N30" s="123"/>
      <c r="O30" s="123"/>
      <c r="P30" s="123"/>
      <c r="Q30" s="123"/>
      <c r="R30" s="123"/>
      <c r="S30" s="123"/>
      <c r="T30" s="123"/>
      <c r="U30" s="123"/>
      <c r="V30" s="123"/>
      <c r="W30" s="123"/>
      <c r="X30" s="123"/>
      <c r="Y30" s="123"/>
      <c r="Z30" s="123"/>
      <c r="AA30" s="123"/>
      <c r="AB30" s="96"/>
      <c r="AC30" s="96"/>
      <c r="AD30" s="96"/>
      <c r="AE30" s="96"/>
      <c r="AF30" s="96"/>
      <c r="AG30" s="96"/>
    </row>
    <row r="31" spans="2:33">
      <c r="B31" s="104"/>
      <c r="C31" s="105" t="str">
        <f>IFERROR(VLOOKUP(B31,'R3 System Register'!$B$5:$F$65,3,FALSE)," ")</f>
        <v xml:space="preserve"> </v>
      </c>
      <c r="D31" s="104"/>
      <c r="E31" s="104"/>
      <c r="F31" s="104"/>
      <c r="G31" s="106"/>
      <c r="H31" s="123"/>
      <c r="I31" s="123"/>
      <c r="J31" s="123"/>
      <c r="K31" s="123"/>
      <c r="L31" s="123"/>
      <c r="M31" s="123"/>
      <c r="N31" s="123"/>
      <c r="O31" s="123"/>
      <c r="P31" s="123"/>
      <c r="Q31" s="123"/>
      <c r="R31" s="123"/>
      <c r="S31" s="123"/>
      <c r="T31" s="123"/>
      <c r="U31" s="123"/>
      <c r="V31" s="123"/>
      <c r="W31" s="123"/>
      <c r="X31" s="123"/>
      <c r="Y31" s="123"/>
      <c r="Z31" s="123"/>
      <c r="AA31" s="123"/>
      <c r="AB31" s="96"/>
      <c r="AC31" s="96"/>
      <c r="AD31" s="96"/>
      <c r="AE31" s="96"/>
      <c r="AF31" s="96"/>
      <c r="AG31" s="96"/>
    </row>
    <row r="32" spans="2:33">
      <c r="B32" s="104"/>
      <c r="C32" s="105" t="str">
        <f>IFERROR(VLOOKUP(B32,'R3 System Register'!$B$5:$F$65,3,FALSE)," ")</f>
        <v xml:space="preserve"> </v>
      </c>
      <c r="D32" s="104"/>
      <c r="E32" s="104"/>
      <c r="F32" s="104"/>
      <c r="G32" s="106"/>
      <c r="H32" s="123"/>
      <c r="I32" s="123"/>
      <c r="J32" s="123"/>
      <c r="K32" s="123"/>
      <c r="L32" s="123"/>
      <c r="M32" s="123"/>
      <c r="N32" s="123"/>
      <c r="O32" s="123"/>
      <c r="P32" s="123"/>
      <c r="Q32" s="123"/>
      <c r="R32" s="123"/>
      <c r="S32" s="123"/>
      <c r="T32" s="123"/>
      <c r="U32" s="123"/>
      <c r="V32" s="123"/>
      <c r="W32" s="123"/>
      <c r="X32" s="123"/>
      <c r="Y32" s="123"/>
      <c r="Z32" s="123"/>
      <c r="AA32" s="123"/>
      <c r="AB32" s="96"/>
      <c r="AC32" s="96"/>
      <c r="AD32" s="96"/>
      <c r="AE32" s="96"/>
      <c r="AF32" s="96"/>
      <c r="AG32" s="96"/>
    </row>
    <row r="33" spans="2:33">
      <c r="B33" s="104"/>
      <c r="C33" s="105" t="str">
        <f>IFERROR(VLOOKUP(B33,'R3 System Register'!$B$5:$F$65,3,FALSE)," ")</f>
        <v xml:space="preserve"> </v>
      </c>
      <c r="D33" s="104"/>
      <c r="E33" s="104"/>
      <c r="F33" s="104"/>
      <c r="G33" s="106"/>
      <c r="H33" s="123"/>
      <c r="I33" s="123"/>
      <c r="J33" s="123"/>
      <c r="K33" s="123"/>
      <c r="L33" s="123"/>
      <c r="M33" s="123"/>
      <c r="N33" s="123"/>
      <c r="O33" s="123"/>
      <c r="P33" s="123"/>
      <c r="Q33" s="123"/>
      <c r="R33" s="123"/>
      <c r="S33" s="123"/>
      <c r="T33" s="123"/>
      <c r="U33" s="123"/>
      <c r="V33" s="123"/>
      <c r="W33" s="123"/>
      <c r="X33" s="123"/>
      <c r="Y33" s="123"/>
      <c r="Z33" s="123"/>
      <c r="AA33" s="123"/>
      <c r="AB33" s="96"/>
      <c r="AC33" s="96"/>
      <c r="AD33" s="96"/>
      <c r="AE33" s="96"/>
      <c r="AF33" s="96"/>
      <c r="AG33" s="96"/>
    </row>
    <row r="34" spans="2:33">
      <c r="B34" s="104"/>
      <c r="C34" s="105" t="str">
        <f>IFERROR(VLOOKUP(B34,'R3 System Register'!$B$5:$F$65,3,FALSE)," ")</f>
        <v xml:space="preserve"> </v>
      </c>
      <c r="D34" s="104"/>
      <c r="E34" s="104"/>
      <c r="F34" s="104"/>
      <c r="G34" s="106"/>
      <c r="H34" s="123"/>
      <c r="I34" s="123"/>
      <c r="J34" s="123"/>
      <c r="K34" s="123"/>
      <c r="L34" s="123"/>
      <c r="M34" s="123"/>
      <c r="N34" s="123"/>
      <c r="O34" s="123"/>
      <c r="P34" s="123"/>
      <c r="Q34" s="123"/>
      <c r="R34" s="123"/>
      <c r="S34" s="123"/>
      <c r="T34" s="123"/>
      <c r="U34" s="123"/>
      <c r="V34" s="123"/>
      <c r="W34" s="123"/>
      <c r="X34" s="123"/>
      <c r="Y34" s="123"/>
      <c r="Z34" s="123"/>
      <c r="AA34" s="123"/>
      <c r="AB34" s="96"/>
      <c r="AC34" s="96"/>
      <c r="AD34" s="96"/>
      <c r="AE34" s="96"/>
      <c r="AF34" s="96"/>
      <c r="AG34" s="96"/>
    </row>
    <row r="35" spans="2:33">
      <c r="B35" s="104"/>
      <c r="C35" s="105" t="str">
        <f>IFERROR(VLOOKUP(B35,'R3 System Register'!$B$5:$F$65,3,FALSE)," ")</f>
        <v xml:space="preserve"> </v>
      </c>
      <c r="D35" s="104"/>
      <c r="E35" s="104"/>
      <c r="F35" s="104"/>
      <c r="G35" s="106"/>
      <c r="H35" s="123"/>
      <c r="I35" s="123"/>
      <c r="J35" s="123"/>
      <c r="K35" s="123"/>
      <c r="L35" s="123"/>
      <c r="M35" s="123"/>
      <c r="N35" s="123"/>
      <c r="O35" s="123"/>
      <c r="P35" s="123"/>
      <c r="Q35" s="123"/>
      <c r="R35" s="123"/>
      <c r="S35" s="123"/>
      <c r="T35" s="123"/>
      <c r="U35" s="123"/>
      <c r="V35" s="123"/>
      <c r="W35" s="123"/>
      <c r="X35" s="123"/>
      <c r="Y35" s="123"/>
      <c r="Z35" s="123"/>
      <c r="AA35" s="123"/>
      <c r="AB35" s="96"/>
      <c r="AC35" s="96"/>
      <c r="AD35" s="96"/>
      <c r="AE35" s="96"/>
      <c r="AF35" s="96"/>
      <c r="AG35" s="96"/>
    </row>
    <row r="36" spans="2:33">
      <c r="B36" s="104"/>
      <c r="C36" s="105" t="str">
        <f>IFERROR(VLOOKUP(B36,'R3 System Register'!$B$5:$F$65,3,FALSE)," ")</f>
        <v xml:space="preserve"> </v>
      </c>
      <c r="D36" s="104"/>
      <c r="E36" s="104"/>
      <c r="F36" s="104"/>
      <c r="G36" s="106"/>
      <c r="H36" s="123"/>
      <c r="I36" s="123"/>
      <c r="J36" s="123"/>
      <c r="K36" s="123"/>
      <c r="L36" s="123"/>
      <c r="M36" s="123"/>
      <c r="N36" s="123"/>
      <c r="O36" s="123"/>
      <c r="P36" s="123"/>
      <c r="Q36" s="123"/>
      <c r="R36" s="123"/>
      <c r="S36" s="123"/>
      <c r="T36" s="123"/>
      <c r="U36" s="123"/>
      <c r="V36" s="123"/>
      <c r="W36" s="123"/>
      <c r="X36" s="123"/>
      <c r="Y36" s="123"/>
      <c r="Z36" s="123"/>
      <c r="AA36" s="123"/>
      <c r="AB36" s="96"/>
      <c r="AC36" s="96"/>
      <c r="AD36" s="96"/>
      <c r="AE36" s="96"/>
      <c r="AF36" s="96"/>
      <c r="AG36" s="96"/>
    </row>
    <row r="37" spans="2:33">
      <c r="B37" s="104"/>
      <c r="C37" s="105" t="str">
        <f>IFERROR(VLOOKUP(B37,'R3 System Register'!$B$5:$F$65,3,FALSE)," ")</f>
        <v xml:space="preserve"> </v>
      </c>
      <c r="D37" s="104"/>
      <c r="E37" s="104"/>
      <c r="F37" s="104"/>
      <c r="G37" s="106"/>
      <c r="H37" s="123"/>
      <c r="I37" s="123"/>
      <c r="J37" s="123"/>
      <c r="K37" s="123"/>
      <c r="L37" s="123"/>
      <c r="M37" s="123"/>
      <c r="N37" s="123"/>
      <c r="O37" s="123"/>
      <c r="P37" s="123"/>
      <c r="Q37" s="123"/>
      <c r="R37" s="123"/>
      <c r="S37" s="123"/>
      <c r="T37" s="123"/>
      <c r="U37" s="123"/>
      <c r="V37" s="123"/>
      <c r="W37" s="123"/>
      <c r="X37" s="123"/>
      <c r="Y37" s="123"/>
      <c r="Z37" s="123"/>
      <c r="AA37" s="123"/>
      <c r="AB37" s="96"/>
      <c r="AC37" s="96"/>
      <c r="AD37" s="96"/>
      <c r="AE37" s="96"/>
      <c r="AF37" s="96"/>
      <c r="AG37" s="96"/>
    </row>
    <row r="38" spans="2:33">
      <c r="B38" s="104"/>
      <c r="C38" s="105" t="str">
        <f>IFERROR(VLOOKUP(B38,'R3 System Register'!$B$5:$F$65,3,FALSE)," ")</f>
        <v xml:space="preserve"> </v>
      </c>
      <c r="D38" s="104"/>
      <c r="E38" s="104"/>
      <c r="F38" s="104"/>
      <c r="G38" s="106"/>
      <c r="H38" s="123"/>
      <c r="I38" s="123"/>
      <c r="J38" s="123"/>
      <c r="K38" s="123"/>
      <c r="L38" s="123"/>
      <c r="M38" s="123"/>
      <c r="N38" s="123"/>
      <c r="O38" s="123"/>
      <c r="P38" s="123"/>
      <c r="Q38" s="123"/>
      <c r="R38" s="123"/>
      <c r="S38" s="123"/>
      <c r="T38" s="123"/>
      <c r="U38" s="123"/>
      <c r="V38" s="123"/>
      <c r="W38" s="123"/>
      <c r="X38" s="123"/>
      <c r="Y38" s="123"/>
      <c r="Z38" s="123"/>
      <c r="AA38" s="123"/>
      <c r="AB38" s="96"/>
      <c r="AC38" s="96"/>
      <c r="AD38" s="96"/>
      <c r="AE38" s="96"/>
      <c r="AF38" s="96"/>
      <c r="AG38" s="96"/>
    </row>
    <row r="39" spans="2:33">
      <c r="B39" s="104"/>
      <c r="C39" s="105" t="str">
        <f>IFERROR(VLOOKUP(B39,'R3 System Register'!$B$5:$F$65,3,FALSE)," ")</f>
        <v xml:space="preserve"> </v>
      </c>
      <c r="D39" s="104"/>
      <c r="E39" s="104"/>
      <c r="F39" s="104"/>
      <c r="G39" s="106"/>
      <c r="H39" s="123"/>
      <c r="I39" s="123"/>
      <c r="J39" s="123"/>
      <c r="K39" s="123"/>
      <c r="L39" s="123"/>
      <c r="M39" s="123"/>
      <c r="N39" s="123"/>
      <c r="O39" s="123"/>
      <c r="P39" s="123"/>
      <c r="Q39" s="123"/>
      <c r="R39" s="123"/>
      <c r="S39" s="123"/>
      <c r="T39" s="123"/>
      <c r="U39" s="123"/>
      <c r="V39" s="123"/>
      <c r="W39" s="123"/>
      <c r="X39" s="123"/>
      <c r="Y39" s="123"/>
      <c r="Z39" s="123"/>
      <c r="AA39" s="123"/>
      <c r="AB39" s="96"/>
      <c r="AC39" s="96"/>
      <c r="AD39" s="96"/>
      <c r="AE39" s="96"/>
      <c r="AF39" s="96"/>
      <c r="AG39" s="96"/>
    </row>
    <row r="40" spans="2:33">
      <c r="B40" s="104"/>
      <c r="C40" s="105" t="str">
        <f>IFERROR(VLOOKUP(B40,'R3 System Register'!$B$5:$F$65,3,FALSE)," ")</f>
        <v xml:space="preserve"> </v>
      </c>
      <c r="D40" s="104"/>
      <c r="E40" s="104"/>
      <c r="F40" s="104"/>
      <c r="G40" s="106"/>
      <c r="H40" s="123"/>
      <c r="I40" s="123"/>
      <c r="J40" s="123"/>
      <c r="K40" s="123"/>
      <c r="L40" s="123"/>
      <c r="M40" s="123"/>
      <c r="N40" s="123"/>
      <c r="O40" s="123"/>
      <c r="P40" s="123"/>
      <c r="Q40" s="123"/>
      <c r="R40" s="123"/>
      <c r="S40" s="123"/>
      <c r="T40" s="123"/>
      <c r="U40" s="123"/>
      <c r="V40" s="123"/>
      <c r="W40" s="123"/>
      <c r="X40" s="123"/>
      <c r="Y40" s="123"/>
      <c r="Z40" s="123"/>
      <c r="AA40" s="123"/>
      <c r="AB40" s="96"/>
      <c r="AC40" s="96"/>
      <c r="AD40" s="96"/>
      <c r="AE40" s="96"/>
      <c r="AF40" s="96"/>
      <c r="AG40" s="96"/>
    </row>
    <row r="41" spans="2:33">
      <c r="B41" s="104"/>
      <c r="C41" s="105" t="str">
        <f>IFERROR(VLOOKUP(B41,'R3 System Register'!$B$5:$F$65,3,FALSE)," ")</f>
        <v xml:space="preserve"> </v>
      </c>
      <c r="D41" s="104"/>
      <c r="E41" s="104"/>
      <c r="F41" s="104"/>
      <c r="G41" s="106"/>
      <c r="H41" s="123"/>
      <c r="I41" s="123"/>
      <c r="J41" s="123"/>
      <c r="K41" s="123"/>
      <c r="L41" s="123"/>
      <c r="M41" s="123"/>
      <c r="N41" s="123"/>
      <c r="O41" s="123"/>
      <c r="P41" s="123"/>
      <c r="Q41" s="123"/>
      <c r="R41" s="123"/>
      <c r="S41" s="123"/>
      <c r="T41" s="123"/>
      <c r="U41" s="123"/>
      <c r="V41" s="123"/>
      <c r="W41" s="123"/>
      <c r="X41" s="123"/>
      <c r="Y41" s="123"/>
      <c r="Z41" s="123"/>
      <c r="AA41" s="123"/>
      <c r="AB41" s="96"/>
      <c r="AC41" s="96"/>
      <c r="AD41" s="96"/>
      <c r="AE41" s="96"/>
      <c r="AF41" s="96"/>
      <c r="AG41" s="96"/>
    </row>
    <row r="42" spans="2:33">
      <c r="B42" s="104"/>
      <c r="C42" s="105" t="str">
        <f>IFERROR(VLOOKUP(B42,'R3 System Register'!$B$5:$F$65,3,FALSE)," ")</f>
        <v xml:space="preserve"> </v>
      </c>
      <c r="D42" s="104"/>
      <c r="E42" s="104"/>
      <c r="F42" s="104"/>
      <c r="G42" s="106"/>
      <c r="H42" s="123"/>
      <c r="I42" s="123"/>
      <c r="J42" s="123"/>
      <c r="K42" s="123"/>
      <c r="L42" s="123"/>
      <c r="M42" s="123"/>
      <c r="N42" s="123"/>
      <c r="O42" s="123"/>
      <c r="P42" s="123"/>
      <c r="Q42" s="123"/>
      <c r="R42" s="123"/>
      <c r="S42" s="123"/>
      <c r="T42" s="123"/>
      <c r="U42" s="123"/>
      <c r="V42" s="123"/>
      <c r="W42" s="123"/>
      <c r="X42" s="123"/>
      <c r="Y42" s="123"/>
      <c r="Z42" s="123"/>
      <c r="AA42" s="123"/>
      <c r="AB42" s="96"/>
      <c r="AC42" s="96"/>
      <c r="AD42" s="96"/>
      <c r="AE42" s="96"/>
      <c r="AF42" s="96"/>
      <c r="AG42" s="96"/>
    </row>
    <row r="43" spans="2:33">
      <c r="B43" s="104"/>
      <c r="C43" s="105" t="str">
        <f>IFERROR(VLOOKUP(B43,'R3 System Register'!$B$5:$F$65,3,FALSE)," ")</f>
        <v xml:space="preserve"> </v>
      </c>
      <c r="D43" s="104"/>
      <c r="E43" s="104"/>
      <c r="F43" s="104"/>
      <c r="G43" s="106"/>
      <c r="H43" s="123"/>
      <c r="I43" s="123"/>
      <c r="J43" s="123"/>
      <c r="K43" s="123"/>
      <c r="L43" s="123"/>
      <c r="M43" s="123"/>
      <c r="N43" s="123"/>
      <c r="O43" s="123"/>
      <c r="P43" s="123"/>
      <c r="Q43" s="123"/>
      <c r="R43" s="123"/>
      <c r="S43" s="123"/>
      <c r="T43" s="123"/>
      <c r="U43" s="123"/>
      <c r="V43" s="123"/>
      <c r="W43" s="123"/>
      <c r="X43" s="123"/>
      <c r="Y43" s="123"/>
      <c r="Z43" s="123"/>
      <c r="AA43" s="123"/>
      <c r="AB43" s="96"/>
      <c r="AC43" s="96"/>
      <c r="AD43" s="96"/>
      <c r="AE43" s="96"/>
      <c r="AF43" s="96"/>
      <c r="AG43" s="96"/>
    </row>
    <row r="44" spans="2:33" ht="18" customHeight="1">
      <c r="B44" s="104"/>
      <c r="C44" s="105" t="str">
        <f>IFERROR(VLOOKUP(B44,'R3 System Register'!$B$5:$F$65,3,FALSE)," ")</f>
        <v xml:space="preserve"> </v>
      </c>
      <c r="D44" s="104"/>
      <c r="E44" s="104"/>
      <c r="F44" s="104"/>
      <c r="G44" s="106"/>
      <c r="H44" s="123"/>
      <c r="I44" s="123"/>
      <c r="J44" s="123"/>
      <c r="K44" s="123"/>
      <c r="L44" s="123"/>
      <c r="M44" s="123"/>
      <c r="N44" s="123"/>
      <c r="O44" s="123"/>
      <c r="P44" s="123"/>
      <c r="Q44" s="123"/>
      <c r="R44" s="123"/>
      <c r="S44" s="123"/>
      <c r="T44" s="123"/>
      <c r="U44" s="123"/>
      <c r="V44" s="123"/>
      <c r="W44" s="123"/>
      <c r="X44" s="123"/>
      <c r="Y44" s="123"/>
      <c r="Z44" s="123"/>
      <c r="AA44" s="123"/>
      <c r="AB44" s="96"/>
      <c r="AC44" s="96"/>
      <c r="AD44" s="96"/>
      <c r="AE44" s="96"/>
      <c r="AF44" s="96"/>
      <c r="AG44" s="96"/>
    </row>
    <row r="45" spans="2:33">
      <c r="B45" s="104"/>
      <c r="C45" s="105" t="str">
        <f>IFERROR(VLOOKUP(B45,'R3 System Register'!$B$5:$F$65,3,FALSE)," ")</f>
        <v xml:space="preserve"> </v>
      </c>
      <c r="D45" s="104"/>
      <c r="E45" s="104"/>
      <c r="F45" s="104"/>
      <c r="G45" s="106"/>
      <c r="H45" s="123"/>
      <c r="I45" s="123"/>
      <c r="J45" s="123"/>
      <c r="K45" s="123"/>
      <c r="L45" s="123"/>
      <c r="M45" s="123"/>
      <c r="N45" s="123"/>
      <c r="O45" s="123"/>
      <c r="P45" s="123"/>
      <c r="Q45" s="123"/>
      <c r="R45" s="123"/>
      <c r="S45" s="123"/>
      <c r="T45" s="123"/>
      <c r="U45" s="123"/>
      <c r="V45" s="123"/>
      <c r="W45" s="123"/>
      <c r="X45" s="123"/>
      <c r="Y45" s="123"/>
      <c r="Z45" s="123"/>
      <c r="AA45" s="123"/>
      <c r="AB45" s="96"/>
      <c r="AC45" s="96"/>
      <c r="AD45" s="96"/>
      <c r="AE45" s="96"/>
      <c r="AF45" s="96"/>
      <c r="AG45" s="96"/>
    </row>
    <row r="46" spans="2:33">
      <c r="B46" s="104"/>
      <c r="C46" s="105" t="str">
        <f>IFERROR(VLOOKUP(B46,'R3 System Register'!$B$5:$F$65,3,FALSE)," ")</f>
        <v xml:space="preserve"> </v>
      </c>
      <c r="D46" s="104"/>
      <c r="E46" s="104"/>
      <c r="F46" s="104"/>
      <c r="G46" s="10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row>
    <row r="47" spans="2:33">
      <c r="B47" s="104"/>
      <c r="C47" s="105" t="str">
        <f>IFERROR(VLOOKUP(B47,'R3 System Register'!$B$5:$F$65,3,FALSE)," ")</f>
        <v xml:space="preserve"> </v>
      </c>
      <c r="D47" s="104"/>
      <c r="E47" s="104"/>
      <c r="F47" s="104"/>
      <c r="G47" s="10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row>
    <row r="48" spans="2:33">
      <c r="B48" s="104"/>
      <c r="C48" s="105" t="str">
        <f>IFERROR(VLOOKUP(B48,'R3 System Register'!$B$5:$F$65,3,FALSE)," ")</f>
        <v xml:space="preserve"> </v>
      </c>
      <c r="D48" s="104"/>
      <c r="E48" s="104"/>
      <c r="F48" s="104"/>
      <c r="G48" s="10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row>
    <row r="49" spans="2:33">
      <c r="B49" s="104"/>
      <c r="C49" s="105" t="str">
        <f>IFERROR(VLOOKUP(B49,'R3 System Register'!$B$5:$F$65,3,FALSE)," ")</f>
        <v xml:space="preserve"> </v>
      </c>
      <c r="D49" s="104"/>
      <c r="E49" s="104"/>
      <c r="F49" s="104"/>
      <c r="G49" s="10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row>
    <row r="50" spans="2:33">
      <c r="B50" s="104"/>
      <c r="C50" s="105" t="str">
        <f>IFERROR(VLOOKUP(B50,'R3 System Register'!$B$5:$F$65,3,FALSE)," ")</f>
        <v xml:space="preserve"> </v>
      </c>
      <c r="D50" s="104"/>
      <c r="E50" s="104"/>
      <c r="F50" s="104"/>
      <c r="G50" s="10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row>
    <row r="51" spans="2:33">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row>
    <row r="52" spans="2:33">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row>
    <row r="53" spans="2:33">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row>
    <row r="54" spans="2:33">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row>
    <row r="55" spans="2:33">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row>
    <row r="56" spans="2:33">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row>
    <row r="57" spans="2:33">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row>
    <row r="58" spans="2:33">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row>
    <row r="59" spans="2:33">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row>
    <row r="60" spans="2:33">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row>
    <row r="61" spans="2:33">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row>
    <row r="62" spans="2:33">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row>
    <row r="63" spans="2:33">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row>
    <row r="64" spans="2:33">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row>
    <row r="65" spans="8:33">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row>
    <row r="66" spans="8:33">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row>
    <row r="67" spans="8:33">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row>
    <row r="68" spans="8:33">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row>
    <row r="69" spans="8:33">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row>
    <row r="70" spans="8:33">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row>
    <row r="71" spans="8:33">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row>
    <row r="72" spans="8:33">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row>
    <row r="73" spans="8:33">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row>
    <row r="74" spans="8:33">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row>
    <row r="75" spans="8:33">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row>
    <row r="76" spans="8:33">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row>
    <row r="77" spans="8:33">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row>
    <row r="78" spans="8:33">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row>
    <row r="79" spans="8:33">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row>
    <row r="80" spans="8:33">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row>
    <row r="81" spans="8:33">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row>
    <row r="82" spans="8:33">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row>
    <row r="83" spans="8:33">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row>
    <row r="84" spans="8:33">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row>
    <row r="85" spans="8:33">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row>
    <row r="86" spans="8:33">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row>
    <row r="87" spans="8:33">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row>
    <row r="88" spans="8:33">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row>
    <row r="89" spans="8:33">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row>
    <row r="90" spans="8:33">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row>
    <row r="91" spans="8:33">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row>
    <row r="92" spans="8:33">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row>
    <row r="93" spans="8:33">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row>
    <row r="94" spans="8:33">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row>
    <row r="95" spans="8:33">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row>
    <row r="96" spans="8:33">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row>
    <row r="97" spans="8:33">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row>
    <row r="98" spans="8:33">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row>
    <row r="99" spans="8:33">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row>
    <row r="100" spans="8:33">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row>
    <row r="101" spans="8:33">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row>
    <row r="102" spans="8:33">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row>
    <row r="103" spans="8:33">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row>
    <row r="104" spans="8:33">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row>
    <row r="105" spans="8:33">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row>
  </sheetData>
  <sheetProtection selectLockedCells="1"/>
  <mergeCells count="1">
    <mergeCell ref="C3:G3"/>
  </mergeCells>
  <conditionalFormatting sqref="G8:AA45 G46:G50">
    <cfRule type="containsText" dxfId="45" priority="6" operator="containsText" text="Critic">
      <formula>NOT(ISERROR(SEARCH("Critic",G8)))</formula>
    </cfRule>
    <cfRule type="containsText" dxfId="44" priority="7" operator="containsText" text="Full">
      <formula>NOT(ISERROR(SEARCH("Full",G8)))</formula>
    </cfRule>
    <cfRule type="containsText" dxfId="43" priority="8" operator="containsText" text="Some">
      <formula>NOT(ISERROR(SEARCH("Some",G8)))</formula>
    </cfRule>
    <cfRule type="containsText" dxfId="42" priority="9" operator="containsText" text="Min">
      <formula>NOT(ISERROR(SEARCH("Min",G8)))</formula>
    </cfRule>
    <cfRule type="containsText" dxfId="41" priority="10" operator="containsText" text="Low">
      <formula>NOT(ISERROR(SEARCH("Low",G8)))</formula>
    </cfRule>
  </conditionalFormatting>
  <dataValidations xWindow="279" yWindow="267" count="4">
    <dataValidation type="list" allowBlank="1" showInputMessage="1" showErrorMessage="1" sqref="C6" xr:uid="{00000000-0002-0000-0100-000000000000}">
      <formula1>Program</formula1>
    </dataValidation>
    <dataValidation type="list" allowBlank="1" showErrorMessage="1" prompt="Select from list" sqref="F8:F50" xr:uid="{00000000-0002-0000-0100-000001000000}">
      <formula1>INDIRECT(SUBSTITUTE($C$5," ",""))</formula1>
    </dataValidation>
    <dataValidation allowBlank="1" showErrorMessage="1" sqref="E8:E14 E17:E50" xr:uid="{00000000-0002-0000-0100-000002000000}"/>
    <dataValidation type="list" allowBlank="1" showErrorMessage="1" sqref="C5" xr:uid="{00000000-0002-0000-0100-000003000000}">
      <formula1>Program</formula1>
    </dataValidation>
  </dataValidations>
  <pageMargins left="0.70866141732283472" right="0.70866141732283472" top="0.74803149606299213" bottom="0.74803149606299213" header="0.31496062992125984" footer="0.31496062992125984"/>
  <pageSetup paperSize="8" scale="71" pageOrder="overThenDown" orientation="landscape"/>
  <headerFooter>
    <oddHeader>&amp;LBarwon Health&amp;RBusiness Continuity Planning</oddHeader>
    <oddFooter>&amp;L&amp;8&amp;A&amp;C&amp;8&amp;F&amp;R&amp;8Page &amp;P of &amp;N</oddFooter>
  </headerFooter>
  <extLst>
    <ext xmlns:x14="http://schemas.microsoft.com/office/spreadsheetml/2009/9/main" uri="{CCE6A557-97BC-4b89-ADB6-D9C93CAAB3DF}">
      <x14:dataValidations xmlns:xm="http://schemas.microsoft.com/office/excel/2006/main" xWindow="279" yWindow="267" count="3">
        <x14:dataValidation type="list" allowBlank="1" showInputMessage="1" showErrorMessage="1" prompt="Select from list_x000a_" xr:uid="{00000000-0002-0000-0100-000004000000}">
          <x14:formula1>
            <xm:f>'Validation tables'!$D$6:$D$14</xm:f>
          </x14:formula1>
          <xm:sqref>C4</xm:sqref>
        </x14:dataValidation>
        <x14:dataValidation type="list" allowBlank="1" showErrorMessage="1" promptTitle="Dependence" prompt="Minimal_x000a_Low_x000a_Sometimes_x000a_Fully_x000a_Critically" xr:uid="{00000000-0002-0000-0100-000005000000}">
          <x14:formula1>
            <xm:f>'R2 Dep. Rating'!$B$5:$B$9</xm:f>
          </x14:formula1>
          <xm:sqref>G8:G50</xm:sqref>
        </x14:dataValidation>
        <x14:dataValidation type="list" allowBlank="1" showErrorMessage="1" xr:uid="{00000000-0002-0000-0100-000006000000}">
          <x14:formula1>
            <xm:f>'R3 System Register'!$B$5:$B$72</xm:f>
          </x14:formula1>
          <xm:sqref>B8:B50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59999389629810485"/>
    <pageSetUpPr fitToPage="1"/>
  </sheetPr>
  <dimension ref="B1:D46"/>
  <sheetViews>
    <sheetView workbookViewId="0" xr3:uid="{842E5F09-E766-5B8D-85AF-A39847EA96FD}">
      <pane ySplit="6" topLeftCell="A7" activePane="bottomLeft" state="frozenSplit"/>
      <selection pane="bottomLeft" activeCell="B16" sqref="B16"/>
    </sheetView>
  </sheetViews>
  <sheetFormatPr defaultColWidth="9.140625" defaultRowHeight="14.1"/>
  <cols>
    <col min="1" max="1" width="0.7109375" style="15" customWidth="1"/>
    <col min="2" max="2" width="39.42578125" style="15" customWidth="1"/>
    <col min="3" max="3" width="57.28515625" style="15" customWidth="1"/>
    <col min="4" max="16384" width="9.140625" style="15"/>
  </cols>
  <sheetData>
    <row r="1" spans="2:4" ht="3.75" customHeight="1"/>
    <row r="2" spans="2:4">
      <c r="B2" s="21" t="s">
        <v>29</v>
      </c>
      <c r="C2" s="27"/>
    </row>
    <row r="3" spans="2:4">
      <c r="B3" s="168" t="s">
        <v>30</v>
      </c>
      <c r="C3" s="169"/>
      <c r="D3" s="28"/>
    </row>
    <row r="4" spans="2:4">
      <c r="B4" s="23" t="str">
        <f>'Validation tables'!B6</f>
        <v>Directorate</v>
      </c>
      <c r="C4" s="20" t="e">
        <f>IF('BS1 Systems Dep Assmt'!#REF!="","enter data in BS1", 'BS1 Systems Dep Assmt'!#REF!)</f>
        <v>#REF!</v>
      </c>
    </row>
    <row r="5" spans="2:4" ht="16.350000000000001" customHeight="1">
      <c r="B5" s="24" t="str">
        <f>'Validation tables'!B7</f>
        <v>Department</v>
      </c>
      <c r="C5" s="20" t="str">
        <f>IF('BS1 Systems Dep Assmt'!F5="","enter data in WS2B", 'BS1 Systems Dep Assmt'!F5)</f>
        <v>enter data in WS2B</v>
      </c>
      <c r="D5" s="28"/>
    </row>
    <row r="6" spans="2:4">
      <c r="B6" s="29" t="str">
        <f>'Validation tables'!B10</f>
        <v>Function</v>
      </c>
      <c r="C6" s="25" t="str">
        <f>'Validation tables'!B8</f>
        <v>Clinical Unit</v>
      </c>
    </row>
    <row r="7" spans="2:4">
      <c r="B7" s="26" t="str">
        <f>IF('BS1 Systems Dep Assmt'!D8="","",'BS1 Systems Dep Assmt'!D8)</f>
        <v>Patient care</v>
      </c>
      <c r="C7" s="26" t="str">
        <f>IF('BS1 Systems Dep Assmt'!F8="","",'BS1 Systems Dep Assmt'!F8)</f>
        <v>All Aged Care</v>
      </c>
    </row>
    <row r="8" spans="2:4">
      <c r="B8" s="26" t="str">
        <f>IF('BS1 Systems Dep Assmt'!D9="","",'BS1 Systems Dep Assmt'!D9)</f>
        <v>Patient care</v>
      </c>
      <c r="C8" s="26" t="str">
        <f>IF('BS1 Systems Dep Assmt'!F9="","",'BS1 Systems Dep Assmt'!F9)</f>
        <v>All Aged Care</v>
      </c>
    </row>
    <row r="9" spans="2:4">
      <c r="B9" s="26" t="str">
        <f>IF('BS1 Systems Dep Assmt'!D10="","",'BS1 Systems Dep Assmt'!D10)</f>
        <v>Patient care</v>
      </c>
      <c r="C9" s="26" t="str">
        <f>IF('BS1 Systems Dep Assmt'!F10="","",'BS1 Systems Dep Assmt'!F10)</f>
        <v>All Aged Care</v>
      </c>
    </row>
    <row r="10" spans="2:4">
      <c r="B10" s="26" t="str">
        <f>IF('BS1 Systems Dep Assmt'!D11="","",'BS1 Systems Dep Assmt'!D11)</f>
        <v>Patient care</v>
      </c>
      <c r="C10" s="26" t="str">
        <f>IF('BS1 Systems Dep Assmt'!F11="","",'BS1 Systems Dep Assmt'!F11)</f>
        <v>All Aged Care</v>
      </c>
    </row>
    <row r="11" spans="2:4">
      <c r="B11" s="26" t="e">
        <f>IF('BS1 Systems Dep Assmt'!#REF!="","",'BS1 Systems Dep Assmt'!#REF!)</f>
        <v>#REF!</v>
      </c>
      <c r="C11" s="26" t="e">
        <f>IF('BS1 Systems Dep Assmt'!#REF!="","",'BS1 Systems Dep Assmt'!#REF!)</f>
        <v>#REF!</v>
      </c>
    </row>
    <row r="12" spans="2:4">
      <c r="B12" s="26" t="e">
        <f>IF('BS1 Systems Dep Assmt'!#REF!="","",'BS1 Systems Dep Assmt'!#REF!)</f>
        <v>#REF!</v>
      </c>
      <c r="C12" s="26" t="e">
        <f>IF('BS1 Systems Dep Assmt'!#REF!="","",'BS1 Systems Dep Assmt'!#REF!)</f>
        <v>#REF!</v>
      </c>
    </row>
    <row r="13" spans="2:4">
      <c r="B13" s="26" t="e">
        <f>IF('BS1 Systems Dep Assmt'!#REF!="","",'BS1 Systems Dep Assmt'!#REF!)</f>
        <v>#REF!</v>
      </c>
      <c r="C13" s="26" t="e">
        <f>IF('BS1 Systems Dep Assmt'!#REF!="","",'BS1 Systems Dep Assmt'!#REF!)</f>
        <v>#REF!</v>
      </c>
    </row>
    <row r="14" spans="2:4">
      <c r="B14" s="26" t="e">
        <f>IF('BS1 Systems Dep Assmt'!#REF!="","",'BS1 Systems Dep Assmt'!#REF!)</f>
        <v>#REF!</v>
      </c>
      <c r="C14" s="26" t="e">
        <f>IF('BS1 Systems Dep Assmt'!#REF!="","",'BS1 Systems Dep Assmt'!#REF!)</f>
        <v>#REF!</v>
      </c>
    </row>
    <row r="15" spans="2:4">
      <c r="B15" s="26" t="str">
        <f>IF('BS1 Systems Dep Assmt'!D12="","",'BS1 Systems Dep Assmt'!D12)</f>
        <v>Patient care</v>
      </c>
      <c r="C15" s="26" t="str">
        <f>IF('BS1 Systems Dep Assmt'!F12="","",'BS1 Systems Dep Assmt'!F12)</f>
        <v>All Aged Care</v>
      </c>
    </row>
    <row r="16" spans="2:4">
      <c r="B16" s="26" t="str">
        <f>IF('BS1 Systems Dep Assmt'!D13="","",'BS1 Systems Dep Assmt'!D13)</f>
        <v>Patient care</v>
      </c>
      <c r="C16" s="26" t="str">
        <f>IF('BS1 Systems Dep Assmt'!F13="","",'BS1 Systems Dep Assmt'!F13)</f>
        <v>All Aged Care</v>
      </c>
    </row>
    <row r="17" spans="2:3">
      <c r="B17" s="26" t="str">
        <f>IF('BS1 Systems Dep Assmt'!D14="","",'BS1 Systems Dep Assmt'!D14)</f>
        <v>Patient care</v>
      </c>
      <c r="C17" s="26" t="str">
        <f>IF('BS1 Systems Dep Assmt'!F14="","",'BS1 Systems Dep Assmt'!F14)</f>
        <v>All Aged Care</v>
      </c>
    </row>
    <row r="18" spans="2:3">
      <c r="B18" s="26" t="str">
        <f>IF('BS1 Systems Dep Assmt'!D21="","",'BS1 Systems Dep Assmt'!D21)</f>
        <v/>
      </c>
      <c r="C18" s="26" t="str">
        <f>IF('BS1 Systems Dep Assmt'!F15="","",'BS1 Systems Dep Assmt'!F15)</f>
        <v>All Aged Care</v>
      </c>
    </row>
    <row r="19" spans="2:3">
      <c r="B19" s="26" t="e">
        <f>IF('BS1 Systems Dep Assmt'!#REF!="","",'BS1 Systems Dep Assmt'!#REF!)</f>
        <v>#REF!</v>
      </c>
      <c r="C19" s="26" t="e">
        <f>IF('BS1 Systems Dep Assmt'!#REF!="","",'BS1 Systems Dep Assmt'!#REF!)</f>
        <v>#REF!</v>
      </c>
    </row>
    <row r="20" spans="2:3">
      <c r="B20" s="26" t="str">
        <f>IF('BS1 Systems Dep Assmt'!D22="","",'BS1 Systems Dep Assmt'!D22)</f>
        <v/>
      </c>
      <c r="C20" s="26" t="str">
        <f>IF('BS1 Systems Dep Assmt'!F16="","",'BS1 Systems Dep Assmt'!F16)</f>
        <v>All Aged Care</v>
      </c>
    </row>
    <row r="21" spans="2:3">
      <c r="B21" s="26" t="str">
        <f>IF('BS1 Systems Dep Assmt'!D23="","",'BS1 Systems Dep Assmt'!D23)</f>
        <v>TBA</v>
      </c>
      <c r="C21" s="26" t="str">
        <f>IF('BS1 Systems Dep Assmt'!F17="","",'BS1 Systems Dep Assmt'!F17)</f>
        <v>All Aged Care</v>
      </c>
    </row>
    <row r="22" spans="2:3">
      <c r="B22" s="26" t="e">
        <f>IF('BS1 Systems Dep Assmt'!#REF!="","",'BS1 Systems Dep Assmt'!#REF!)</f>
        <v>#REF!</v>
      </c>
      <c r="C22" s="26" t="str">
        <f>IF('BS1 Systems Dep Assmt'!F20="","",'BS1 Systems Dep Assmt'!F20)</f>
        <v/>
      </c>
    </row>
    <row r="23" spans="2:3">
      <c r="B23" s="26" t="e">
        <f>IF('BS1 Systems Dep Assmt'!#REF!="","",'BS1 Systems Dep Assmt'!#REF!)</f>
        <v>#REF!</v>
      </c>
      <c r="C23" s="26" t="str">
        <f>IF('BS1 Systems Dep Assmt'!F23="","",'BS1 Systems Dep Assmt'!F23)</f>
        <v/>
      </c>
    </row>
    <row r="24" spans="2:3">
      <c r="B24" s="26" t="e">
        <f>IF('BS1 Systems Dep Assmt'!#REF!="","",'BS1 Systems Dep Assmt'!#REF!)</f>
        <v>#REF!</v>
      </c>
      <c r="C24" s="26" t="str">
        <f>IF('BS1 Systems Dep Assmt'!F24="","",'BS1 Systems Dep Assmt'!F24)</f>
        <v/>
      </c>
    </row>
    <row r="25" spans="2:3">
      <c r="B25" s="26" t="e">
        <f>IF('BS1 Systems Dep Assmt'!#REF!="","",'BS1 Systems Dep Assmt'!#REF!)</f>
        <v>#REF!</v>
      </c>
      <c r="C25" s="26" t="str">
        <f>IF('BS1 Systems Dep Assmt'!F25="","",'BS1 Systems Dep Assmt'!F25)</f>
        <v/>
      </c>
    </row>
    <row r="26" spans="2:3">
      <c r="B26" s="26" t="str">
        <f>IF('BS1 Systems Dep Assmt'!D26="","",'BS1 Systems Dep Assmt'!D26)</f>
        <v/>
      </c>
      <c r="C26" s="26" t="str">
        <f>IF('BS1 Systems Dep Assmt'!F26="","",'BS1 Systems Dep Assmt'!F26)</f>
        <v/>
      </c>
    </row>
    <row r="27" spans="2:3">
      <c r="B27" s="26" t="str">
        <f>IF('BS1 Systems Dep Assmt'!D27="","",'BS1 Systems Dep Assmt'!D27)</f>
        <v/>
      </c>
      <c r="C27" s="26" t="str">
        <f>IF('BS1 Systems Dep Assmt'!F27="","",'BS1 Systems Dep Assmt'!F27)</f>
        <v/>
      </c>
    </row>
    <row r="28" spans="2:3">
      <c r="B28" s="26" t="str">
        <f>IF('BS1 Systems Dep Assmt'!D28="","",'BS1 Systems Dep Assmt'!D28)</f>
        <v/>
      </c>
      <c r="C28" s="26" t="str">
        <f>IF('BS1 Systems Dep Assmt'!F28="","",'BS1 Systems Dep Assmt'!F28)</f>
        <v/>
      </c>
    </row>
    <row r="29" spans="2:3">
      <c r="B29" s="26" t="str">
        <f>IF('BS1 Systems Dep Assmt'!D29="","",'BS1 Systems Dep Assmt'!D29)</f>
        <v/>
      </c>
      <c r="C29" s="26" t="str">
        <f>IF('BS1 Systems Dep Assmt'!F29="","",'BS1 Systems Dep Assmt'!F29)</f>
        <v/>
      </c>
    </row>
    <row r="30" spans="2:3">
      <c r="B30" s="26" t="str">
        <f>IF('BS1 Systems Dep Assmt'!D30="","",'BS1 Systems Dep Assmt'!D30)</f>
        <v/>
      </c>
      <c r="C30" s="26" t="str">
        <f>IF('BS1 Systems Dep Assmt'!F30="","",'BS1 Systems Dep Assmt'!F30)</f>
        <v/>
      </c>
    </row>
    <row r="31" spans="2:3">
      <c r="B31" s="26" t="str">
        <f>IF('BS1 Systems Dep Assmt'!D31="","",'BS1 Systems Dep Assmt'!D31)</f>
        <v/>
      </c>
      <c r="C31" s="26" t="str">
        <f>IF('BS1 Systems Dep Assmt'!F31="","",'BS1 Systems Dep Assmt'!F31)</f>
        <v/>
      </c>
    </row>
    <row r="32" spans="2:3">
      <c r="B32" s="26" t="str">
        <f>IF('BS1 Systems Dep Assmt'!D32="","",'BS1 Systems Dep Assmt'!D32)</f>
        <v/>
      </c>
      <c r="C32" s="26" t="str">
        <f>IF('BS1 Systems Dep Assmt'!F32="","",'BS1 Systems Dep Assmt'!F32)</f>
        <v/>
      </c>
    </row>
    <row r="33" spans="2:3">
      <c r="B33" s="26" t="str">
        <f>IF('BS1 Systems Dep Assmt'!D33="","",'BS1 Systems Dep Assmt'!D33)</f>
        <v/>
      </c>
      <c r="C33" s="26" t="str">
        <f>IF('BS1 Systems Dep Assmt'!F33="","",'BS1 Systems Dep Assmt'!F33)</f>
        <v/>
      </c>
    </row>
    <row r="34" spans="2:3">
      <c r="B34" s="26" t="str">
        <f>IF('BS1 Systems Dep Assmt'!D34="","",'BS1 Systems Dep Assmt'!D34)</f>
        <v/>
      </c>
      <c r="C34" s="26" t="str">
        <f>IF('BS1 Systems Dep Assmt'!F34="","",'BS1 Systems Dep Assmt'!F34)</f>
        <v/>
      </c>
    </row>
    <row r="35" spans="2:3">
      <c r="B35" s="26" t="str">
        <f>IF('BS1 Systems Dep Assmt'!D35="","",'BS1 Systems Dep Assmt'!D35)</f>
        <v/>
      </c>
      <c r="C35" s="26" t="str">
        <f>IF('BS1 Systems Dep Assmt'!F35="","",'BS1 Systems Dep Assmt'!F35)</f>
        <v/>
      </c>
    </row>
    <row r="36" spans="2:3">
      <c r="B36" s="26" t="str">
        <f>IF('BS1 Systems Dep Assmt'!D36="","",'BS1 Systems Dep Assmt'!D36)</f>
        <v/>
      </c>
      <c r="C36" s="26" t="str">
        <f>IF('BS1 Systems Dep Assmt'!F36="","",'BS1 Systems Dep Assmt'!F36)</f>
        <v/>
      </c>
    </row>
    <row r="37" spans="2:3">
      <c r="B37" s="26" t="str">
        <f>IF('BS1 Systems Dep Assmt'!D37="","",'BS1 Systems Dep Assmt'!D37)</f>
        <v/>
      </c>
      <c r="C37" s="26" t="str">
        <f>IF('BS1 Systems Dep Assmt'!F37="","",'BS1 Systems Dep Assmt'!F37)</f>
        <v/>
      </c>
    </row>
    <row r="38" spans="2:3">
      <c r="B38" s="26" t="str">
        <f>IF('BS1 Systems Dep Assmt'!D38="","",'BS1 Systems Dep Assmt'!D38)</f>
        <v/>
      </c>
      <c r="C38" s="26" t="str">
        <f>IF('BS1 Systems Dep Assmt'!F38="","",'BS1 Systems Dep Assmt'!F38)</f>
        <v/>
      </c>
    </row>
    <row r="39" spans="2:3">
      <c r="B39" s="26" t="str">
        <f>IF('BS1 Systems Dep Assmt'!D39="","",'BS1 Systems Dep Assmt'!D39)</f>
        <v/>
      </c>
      <c r="C39" s="26" t="str">
        <f>IF('BS1 Systems Dep Assmt'!F39="","",'BS1 Systems Dep Assmt'!F39)</f>
        <v/>
      </c>
    </row>
    <row r="40" spans="2:3">
      <c r="B40" s="26" t="str">
        <f>IF('BS1 Systems Dep Assmt'!D40="","",'BS1 Systems Dep Assmt'!D40)</f>
        <v/>
      </c>
      <c r="C40" s="26" t="str">
        <f>IF('BS1 Systems Dep Assmt'!F40="","",'BS1 Systems Dep Assmt'!F40)</f>
        <v/>
      </c>
    </row>
    <row r="41" spans="2:3">
      <c r="B41" s="26" t="str">
        <f>IF('BS1 Systems Dep Assmt'!D41="","",'BS1 Systems Dep Assmt'!D41)</f>
        <v/>
      </c>
      <c r="C41" s="26" t="str">
        <f>IF('BS1 Systems Dep Assmt'!F41="","",'BS1 Systems Dep Assmt'!F41)</f>
        <v/>
      </c>
    </row>
    <row r="42" spans="2:3">
      <c r="B42" s="26" t="str">
        <f>IF('BS1 Systems Dep Assmt'!D42="","",'BS1 Systems Dep Assmt'!D42)</f>
        <v/>
      </c>
      <c r="C42" s="26" t="str">
        <f>IF('BS1 Systems Dep Assmt'!F42="","",'BS1 Systems Dep Assmt'!F42)</f>
        <v/>
      </c>
    </row>
    <row r="43" spans="2:3">
      <c r="B43" s="26" t="str">
        <f>IF('BS1 Systems Dep Assmt'!D43="","",'BS1 Systems Dep Assmt'!D43)</f>
        <v/>
      </c>
      <c r="C43" s="26" t="str">
        <f>IF('BS1 Systems Dep Assmt'!F43="","",'BS1 Systems Dep Assmt'!F43)</f>
        <v/>
      </c>
    </row>
    <row r="44" spans="2:3">
      <c r="B44" s="26" t="str">
        <f>IF('BS1 Systems Dep Assmt'!D44="","",'BS1 Systems Dep Assmt'!D44)</f>
        <v/>
      </c>
      <c r="C44" s="26" t="str">
        <f>IF('BS1 Systems Dep Assmt'!F44="","",'BS1 Systems Dep Assmt'!F44)</f>
        <v/>
      </c>
    </row>
    <row r="45" spans="2:3">
      <c r="B45" s="26" t="str">
        <f>IF('BS1 Systems Dep Assmt'!D45="","",'BS1 Systems Dep Assmt'!D45)</f>
        <v/>
      </c>
      <c r="C45" s="26" t="str">
        <f>IF('BS1 Systems Dep Assmt'!F45="","",'BS1 Systems Dep Assmt'!F45)</f>
        <v/>
      </c>
    </row>
    <row r="46" spans="2:3">
      <c r="B46" s="26" t="str">
        <f>IF('BS1 Systems Dep Assmt'!D46="","",'BS1 Systems Dep Assmt'!D46)</f>
        <v/>
      </c>
      <c r="C46" s="26" t="str">
        <f>IF('BS1 Systems Dep Assmt'!F46="","",'BS1 Systems Dep Assmt'!F46)</f>
        <v/>
      </c>
    </row>
  </sheetData>
  <sheetProtection selectLockedCells="1"/>
  <mergeCells count="1">
    <mergeCell ref="B3:C3"/>
  </mergeCells>
  <dataValidations count="3">
    <dataValidation allowBlank="1" showErrorMessage="1" prompt="_x000a_" sqref="B7:B46" xr:uid="{00000000-0002-0000-0200-000000000000}"/>
    <dataValidation allowBlank="1" showErrorMessage="1" prompt="Data autofilled from BS1_x000a_" sqref="C7:C46" xr:uid="{00000000-0002-0000-0200-000001000000}"/>
    <dataValidation allowBlank="1" showInputMessage="1" showErrorMessage="1" prompt="Autofilled from BS1" sqref="C4:C5" xr:uid="{00000000-0002-0000-0200-000002000000}"/>
  </dataValidations>
  <pageMargins left="0.70866141732283472" right="0.70866141732283472" top="0.74803149606299213" bottom="0.74803149606299213" header="0.31496062992125984" footer="0.31496062992125984"/>
  <pageSetup paperSize="9" fitToHeight="3" orientation="landscape"/>
  <headerFooter>
    <oddHeader>&amp;LBarwon Health&amp;RBusiness Continuity Planning</oddHeader>
    <oddFooter>&amp;L&amp;8&amp;A&amp;C&amp;8&amp;F&amp;R&amp;8Page &amp;P of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249977111117893"/>
    <pageSetUpPr fitToPage="1"/>
  </sheetPr>
  <dimension ref="B1:R50"/>
  <sheetViews>
    <sheetView workbookViewId="0" xr3:uid="{F9CF3CF3-643B-5BE6-8B46-32C596A47465}">
      <pane xSplit="5" ySplit="7" topLeftCell="F16" activePane="bottomRight" state="frozen"/>
      <selection pane="bottomRight" activeCell="I26" sqref="I26"/>
      <selection pane="bottomLeft" activeCell="A8" sqref="A8"/>
      <selection pane="topRight" activeCell="D1" sqref="D1"/>
    </sheetView>
  </sheetViews>
  <sheetFormatPr defaultColWidth="9" defaultRowHeight="14.1"/>
  <cols>
    <col min="1" max="1" width="0.42578125" style="2" customWidth="1"/>
    <col min="2" max="2" width="11.85546875" style="2" hidden="1" customWidth="1"/>
    <col min="3" max="3" width="16.28515625" style="2" customWidth="1"/>
    <col min="4" max="4" width="22.85546875" style="2" customWidth="1"/>
    <col min="5" max="5" width="28.42578125" style="2" customWidth="1"/>
    <col min="6" max="6" width="14.28515625" style="2" customWidth="1"/>
    <col min="7" max="8" width="9" style="2"/>
    <col min="9" max="9" width="39.42578125" style="2" customWidth="1"/>
    <col min="10" max="10" width="11.42578125" style="2" customWidth="1"/>
    <col min="11" max="12" width="39.28515625" style="2" customWidth="1"/>
    <col min="13" max="13" width="12.28515625" style="2" customWidth="1"/>
    <col min="14" max="14" width="7.7109375" style="2" bestFit="1" customWidth="1"/>
    <col min="15" max="16384" width="9" style="2"/>
  </cols>
  <sheetData>
    <row r="1" spans="2:18" ht="3.75" customHeight="1"/>
    <row r="2" spans="2:18">
      <c r="C2" s="191" t="s">
        <v>31</v>
      </c>
      <c r="D2" s="192"/>
      <c r="E2" s="192"/>
      <c r="F2" s="192"/>
      <c r="G2" s="192"/>
      <c r="H2" s="192"/>
      <c r="I2" s="192"/>
      <c r="J2" s="192"/>
      <c r="K2" s="192"/>
      <c r="L2" s="192"/>
      <c r="M2" s="193"/>
      <c r="N2" s="115"/>
      <c r="O2" s="115"/>
    </row>
    <row r="3" spans="2:18">
      <c r="C3" s="176" t="s">
        <v>1</v>
      </c>
      <c r="D3" s="177"/>
      <c r="E3" s="177"/>
      <c r="F3" s="177"/>
      <c r="G3" s="177"/>
      <c r="H3" s="177"/>
      <c r="I3" s="177"/>
      <c r="J3" s="177"/>
      <c r="K3" s="177"/>
      <c r="L3" s="177"/>
      <c r="M3" s="178"/>
    </row>
    <row r="4" spans="2:18">
      <c r="C4" s="139" t="str">
        <f>'Validation tables'!$B$6</f>
        <v>Directorate</v>
      </c>
      <c r="D4" s="176" t="str">
        <f>'BS1 Systems Dep Assmt'!C4</f>
        <v>Enterprise</v>
      </c>
      <c r="E4" s="177"/>
      <c r="F4" s="177"/>
      <c r="G4" s="177"/>
      <c r="H4" s="177"/>
      <c r="I4" s="177"/>
      <c r="J4" s="177"/>
      <c r="K4" s="177"/>
      <c r="L4" s="177"/>
      <c r="M4" s="178"/>
    </row>
    <row r="5" spans="2:18">
      <c r="C5" s="140" t="str">
        <f>'Validation tables'!$B$7</f>
        <v>Department</v>
      </c>
      <c r="D5" s="179" t="str">
        <f>'BS1 Systems Dep Assmt'!C5</f>
        <v>Aged Care</v>
      </c>
      <c r="E5" s="180"/>
      <c r="F5" s="180"/>
      <c r="G5" s="180"/>
      <c r="H5" s="180"/>
      <c r="I5" s="180"/>
      <c r="J5" s="180"/>
      <c r="K5" s="180"/>
      <c r="L5" s="180"/>
      <c r="M5" s="181"/>
    </row>
    <row r="6" spans="2:18" hidden="1">
      <c r="C6" s="124"/>
      <c r="D6" s="136"/>
      <c r="E6" s="125"/>
      <c r="F6" s="126"/>
      <c r="G6" s="126"/>
      <c r="H6" s="116"/>
      <c r="I6" s="116"/>
      <c r="J6" s="116"/>
      <c r="K6" s="116"/>
      <c r="L6" s="116"/>
      <c r="M6" s="117"/>
    </row>
    <row r="7" spans="2:18" s="118" customFormat="1" ht="27.95">
      <c r="B7" s="118" t="s">
        <v>32</v>
      </c>
      <c r="C7" s="119" t="s">
        <v>33</v>
      </c>
      <c r="D7" s="119" t="str">
        <f>'Validation tables'!B10</f>
        <v>Function</v>
      </c>
      <c r="E7" s="119" t="str">
        <f>'Validation tables'!B9</f>
        <v>Activity</v>
      </c>
      <c r="F7" s="119" t="str">
        <f>'Validation tables'!B8</f>
        <v>Clinical Unit</v>
      </c>
      <c r="G7" s="7" t="s">
        <v>34</v>
      </c>
      <c r="H7" s="127" t="s">
        <v>35</v>
      </c>
      <c r="I7" s="127" t="s">
        <v>36</v>
      </c>
      <c r="J7" s="127" t="s">
        <v>37</v>
      </c>
      <c r="K7" s="128" t="s">
        <v>38</v>
      </c>
      <c r="L7" s="128" t="s">
        <v>39</v>
      </c>
      <c r="M7" s="128" t="s">
        <v>37</v>
      </c>
      <c r="N7" s="2"/>
      <c r="O7" s="2"/>
      <c r="P7" s="2"/>
      <c r="Q7" s="2"/>
      <c r="R7" s="2"/>
    </row>
    <row r="8" spans="2:18">
      <c r="B8" s="2" t="str">
        <f>'BS2 BIA'!B8</f>
        <v>Aged Care</v>
      </c>
      <c r="C8" s="113" t="str">
        <f>'BS2 BIA'!C8</f>
        <v>Platinum 5</v>
      </c>
      <c r="D8" s="113" t="str">
        <f>IF('BS2 BIA'!D8="","",'BS2 BIA'!D8)</f>
        <v>Patient care</v>
      </c>
      <c r="E8" s="113" t="str">
        <f>IF('BS2 BIA'!E8="","",'BS2 BIA'!E8)</f>
        <v>Document progress notes</v>
      </c>
      <c r="F8" s="113" t="str">
        <f>IF('BS2 BIA'!F8="","",'BS2 BIA'!F8)</f>
        <v>All Aged Care</v>
      </c>
      <c r="G8" s="120" t="str">
        <f>IF('BS2 BIA'!M8="","",'BS2 BIA'!M8)</f>
        <v>1 Day</v>
      </c>
      <c r="H8" s="4">
        <f>'BS2 BIA'!$P8</f>
        <v>5</v>
      </c>
      <c r="I8" s="121" t="s">
        <v>40</v>
      </c>
      <c r="J8" s="129" t="str">
        <f>G8</f>
        <v>1 Day</v>
      </c>
      <c r="K8" s="121" t="s">
        <v>41</v>
      </c>
      <c r="L8" s="121" t="s">
        <v>42</v>
      </c>
      <c r="M8" s="121"/>
    </row>
    <row r="9" spans="2:18">
      <c r="B9" s="2" t="str">
        <f>'BS2 BIA'!B9</f>
        <v>Aged Care</v>
      </c>
      <c r="C9" s="113" t="str">
        <f>'BS2 BIA'!C9</f>
        <v>Platinum 5</v>
      </c>
      <c r="D9" s="113" t="str">
        <f>IF('BS2 BIA'!D9="","",'BS2 BIA'!D9)</f>
        <v>Patient care</v>
      </c>
      <c r="E9" s="113" t="str">
        <f>IF('BS2 BIA'!E9="","",'BS2 BIA'!E9)</f>
        <v>Undertake assessment</v>
      </c>
      <c r="F9" s="113" t="str">
        <f>IF('BS2 BIA'!F9="","",'BS2 BIA'!F9)</f>
        <v>All Aged Care</v>
      </c>
      <c r="G9" s="120" t="str">
        <f>IF('BS2 BIA'!M9="","",'BS2 BIA'!M9)</f>
        <v>3 Days</v>
      </c>
      <c r="H9" s="4">
        <f>'BS2 BIA'!$P9</f>
        <v>5</v>
      </c>
      <c r="I9" s="121" t="s">
        <v>40</v>
      </c>
      <c r="J9" s="129" t="str">
        <f>G9</f>
        <v>3 Days</v>
      </c>
      <c r="K9" s="121" t="s">
        <v>43</v>
      </c>
      <c r="L9" s="121" t="s">
        <v>44</v>
      </c>
      <c r="M9" s="121"/>
    </row>
    <row r="10" spans="2:18">
      <c r="B10" s="2" t="str">
        <f>'BS2 BIA'!B10</f>
        <v>Aged Care</v>
      </c>
      <c r="C10" s="113" t="str">
        <f>'BS2 BIA'!C10</f>
        <v>Platinum 5</v>
      </c>
      <c r="D10" s="113" t="str">
        <f>IF('BS2 BIA'!D10="","",'BS2 BIA'!D10)</f>
        <v>Patient care</v>
      </c>
      <c r="E10" s="113" t="str">
        <f>IF('BS2 BIA'!E10="","",'BS2 BIA'!E10)</f>
        <v>Referrals to Allied Health</v>
      </c>
      <c r="F10" s="113" t="str">
        <f>IF('BS2 BIA'!F10="","",'BS2 BIA'!F10)</f>
        <v>All Aged Care</v>
      </c>
      <c r="G10" s="120" t="str">
        <f>IF('BS2 BIA'!M10="","",'BS2 BIA'!M10)</f>
        <v>1 Week</v>
      </c>
      <c r="H10" s="4">
        <f>'BS2 BIA'!$P10</f>
        <v>4</v>
      </c>
      <c r="I10" s="121" t="s">
        <v>45</v>
      </c>
      <c r="J10" s="129" t="str">
        <f t="shared" ref="J10:J19" si="0">G10</f>
        <v>1 Week</v>
      </c>
      <c r="K10" s="121" t="s">
        <v>45</v>
      </c>
      <c r="L10" s="121" t="s">
        <v>42</v>
      </c>
      <c r="M10" s="121"/>
    </row>
    <row r="11" spans="2:18">
      <c r="B11" s="2" t="str">
        <f>'BS2 BIA'!B11</f>
        <v>Aged Care</v>
      </c>
      <c r="C11" s="113" t="str">
        <f>'BS2 BIA'!C11</f>
        <v>Platinum 5</v>
      </c>
      <c r="D11" s="113" t="str">
        <f>IF('BS2 BIA'!D11="","",'BS2 BIA'!D11)</f>
        <v>Patient care</v>
      </c>
      <c r="E11" s="113" t="str">
        <f>IF('BS2 BIA'!E11="","",'BS2 BIA'!E11)</f>
        <v>Daily charting/observation</v>
      </c>
      <c r="F11" s="113" t="str">
        <f>IF('BS2 BIA'!F11="","",'BS2 BIA'!F11)</f>
        <v>All Aged Care</v>
      </c>
      <c r="G11" s="120" t="str">
        <f>IF('BS2 BIA'!M11="","",'BS2 BIA'!M11)</f>
        <v>1 Day</v>
      </c>
      <c r="H11" s="4">
        <f>'BS2 BIA'!$P11</f>
        <v>5</v>
      </c>
      <c r="I11" s="121" t="s">
        <v>40</v>
      </c>
      <c r="J11" s="129" t="str">
        <f t="shared" si="0"/>
        <v>1 Day</v>
      </c>
      <c r="K11" s="121" t="s">
        <v>41</v>
      </c>
      <c r="L11" s="121" t="s">
        <v>42</v>
      </c>
      <c r="M11" s="121"/>
    </row>
    <row r="12" spans="2:18" ht="27.95">
      <c r="B12" s="2" t="str">
        <f>'BS2 BIA'!B12</f>
        <v>Aged Care</v>
      </c>
      <c r="C12" s="113" t="str">
        <f>'BS2 BIA'!C12</f>
        <v>Platinum 5</v>
      </c>
      <c r="D12" s="113" t="str">
        <f>IF('BS2 BIA'!D12="","",'BS2 BIA'!D12)</f>
        <v>Patient care</v>
      </c>
      <c r="E12" s="113" t="str">
        <f>IF('BS2 BIA'!E12="","",'BS2 BIA'!E12)</f>
        <v>Develop care plan</v>
      </c>
      <c r="F12" s="113" t="str">
        <f>IF('BS2 BIA'!F12="","",'BS2 BIA'!F12)</f>
        <v>All Aged Care</v>
      </c>
      <c r="G12" s="120" t="str">
        <f>IF('BS2 BIA'!M12="","",'BS2 BIA'!M12)</f>
        <v>3 Days</v>
      </c>
      <c r="H12" s="4">
        <f>'BS2 BIA'!$P12</f>
        <v>4</v>
      </c>
      <c r="I12" s="121" t="s">
        <v>46</v>
      </c>
      <c r="J12" s="129" t="str">
        <f t="shared" si="0"/>
        <v>3 Days</v>
      </c>
      <c r="K12" s="121" t="s">
        <v>47</v>
      </c>
      <c r="L12" s="121" t="s">
        <v>44</v>
      </c>
      <c r="M12" s="121"/>
    </row>
    <row r="13" spans="2:18">
      <c r="B13" s="2" t="str">
        <f>'BS2 BIA'!B13</f>
        <v>Aged Care</v>
      </c>
      <c r="C13" s="113" t="str">
        <f>'BS2 BIA'!C13</f>
        <v>Platinum 5</v>
      </c>
      <c r="D13" s="113" t="str">
        <f>IF('BS2 BIA'!D13="","",'BS2 BIA'!D13)</f>
        <v>Patient care</v>
      </c>
      <c r="E13" s="113" t="str">
        <f>IF('BS2 BIA'!E13="","",'BS2 BIA'!E13)</f>
        <v>Output information pack</v>
      </c>
      <c r="F13" s="113" t="str">
        <f>IF('BS2 BIA'!F13="","",'BS2 BIA'!F13)</f>
        <v>All Aged Care</v>
      </c>
      <c r="G13" s="120" t="str">
        <f>IF('BS2 BIA'!M13="","",'BS2 BIA'!M13)</f>
        <v>3 Days</v>
      </c>
      <c r="H13" s="4">
        <f>'BS2 BIA'!$P13</f>
        <v>4</v>
      </c>
      <c r="I13" s="121" t="s">
        <v>46</v>
      </c>
      <c r="J13" s="129" t="str">
        <f t="shared" si="0"/>
        <v>3 Days</v>
      </c>
      <c r="K13" s="121" t="s">
        <v>48</v>
      </c>
      <c r="L13" s="121" t="s">
        <v>49</v>
      </c>
      <c r="M13" s="121"/>
    </row>
    <row r="14" spans="2:18">
      <c r="B14" s="2" t="str">
        <f>'BS2 BIA'!B14</f>
        <v>Aged Care</v>
      </c>
      <c r="C14" s="113" t="str">
        <f>'BS2 BIA'!C14</f>
        <v>Platinum 5</v>
      </c>
      <c r="D14" s="113" t="str">
        <f>IF('BS2 BIA'!D14="","",'BS2 BIA'!D14)</f>
        <v>Patient care</v>
      </c>
      <c r="E14" s="113" t="str">
        <f>IF('BS2 BIA'!E14="","",'BS2 BIA'!E14)</f>
        <v>Response information</v>
      </c>
      <c r="F14" s="113" t="str">
        <f>IF('BS2 BIA'!F14="","",'BS2 BIA'!F14)</f>
        <v>All Aged Care</v>
      </c>
      <c r="G14" s="120" t="str">
        <f>IF('BS2 BIA'!M14="","",'BS2 BIA'!M14)</f>
        <v>3 Days</v>
      </c>
      <c r="H14" s="4">
        <f>'BS2 BIA'!$P14</f>
        <v>4</v>
      </c>
      <c r="I14" s="121"/>
      <c r="J14" s="129" t="str">
        <f t="shared" si="0"/>
        <v>3 Days</v>
      </c>
      <c r="K14" s="121" t="s">
        <v>48</v>
      </c>
      <c r="L14" s="121" t="s">
        <v>49</v>
      </c>
      <c r="M14" s="121"/>
    </row>
    <row r="15" spans="2:18">
      <c r="B15" s="2" t="str">
        <f>'BS2 BIA'!B15</f>
        <v>Aged Care</v>
      </c>
      <c r="C15" s="113" t="str">
        <f>'BS2 BIA'!C15</f>
        <v>Platinum 5</v>
      </c>
      <c r="D15" s="113" t="str">
        <f>IF('BS2 BIA'!D15="","",'BS2 BIA'!D15)</f>
        <v>Patient care</v>
      </c>
      <c r="E15" s="113" t="str">
        <f>IF('BS2 BIA'!E15="","",'BS2 BIA'!E15)</f>
        <v>Risk management</v>
      </c>
      <c r="F15" s="113" t="str">
        <f>IF('BS2 BIA'!F15="","",'BS2 BIA'!F15)</f>
        <v>All Aged Care</v>
      </c>
      <c r="G15" s="120" t="str">
        <f>IF('BS2 BIA'!M15="","",'BS2 BIA'!M15)</f>
        <v>1 Day</v>
      </c>
      <c r="H15" s="4">
        <f>'BS2 BIA'!$P15</f>
        <v>5</v>
      </c>
      <c r="I15" s="121" t="s">
        <v>40</v>
      </c>
      <c r="J15" s="129" t="str">
        <f t="shared" si="0"/>
        <v>1 Day</v>
      </c>
      <c r="K15" s="121" t="s">
        <v>48</v>
      </c>
      <c r="L15" s="121" t="s">
        <v>49</v>
      </c>
      <c r="M15" s="121"/>
    </row>
    <row r="16" spans="2:18" ht="27.95">
      <c r="B16" s="2" t="str">
        <f>'BS2 BIA'!B16</f>
        <v>Aged Care</v>
      </c>
      <c r="C16" s="113" t="str">
        <f>'BS2 BIA'!C16</f>
        <v>Platinum 5</v>
      </c>
      <c r="D16" s="113" t="str">
        <f>IF('BS2 BIA'!D16="","",'BS2 BIA'!D16)</f>
        <v>Patient care</v>
      </c>
      <c r="E16" s="113" t="str">
        <f>IF('BS2 BIA'!E16="","",'BS2 BIA'!E16)</f>
        <v>Review care plan</v>
      </c>
      <c r="F16" s="113" t="str">
        <f>IF('BS2 BIA'!F16="","",'BS2 BIA'!F16)</f>
        <v>All Aged Care</v>
      </c>
      <c r="G16" s="120" t="str">
        <f>IF('BS2 BIA'!M16="","",'BS2 BIA'!M16)</f>
        <v>8 Hr</v>
      </c>
      <c r="H16" s="4">
        <f>'BS2 BIA'!$P16</f>
        <v>5</v>
      </c>
      <c r="I16" s="121" t="s">
        <v>46</v>
      </c>
      <c r="J16" s="129" t="str">
        <f t="shared" si="0"/>
        <v>8 Hr</v>
      </c>
      <c r="K16" s="121" t="s">
        <v>50</v>
      </c>
      <c r="L16" s="121"/>
      <c r="M16" s="121"/>
    </row>
    <row r="17" spans="2:13">
      <c r="B17" s="2" t="str">
        <f>'BS2 BIA'!B17</f>
        <v>Aged Care</v>
      </c>
      <c r="C17" s="113" t="str">
        <f>'BS2 BIA'!C17</f>
        <v>Platinum 5</v>
      </c>
      <c r="D17" s="113" t="str">
        <f>IF('BS2 BIA'!D17="","",'BS2 BIA'!D17)</f>
        <v>Reporting</v>
      </c>
      <c r="E17" s="113" t="str">
        <f>IF('BS2 BIA'!E17="","",'BS2 BIA'!E17)</f>
        <v>Quality managing</v>
      </c>
      <c r="F17" s="113" t="str">
        <f>IF('BS2 BIA'!F17="","",'BS2 BIA'!F17)</f>
        <v>All Aged Care</v>
      </c>
      <c r="G17" s="120" t="str">
        <f>IF('BS2 BIA'!M17="","",'BS2 BIA'!M17)</f>
        <v/>
      </c>
      <c r="H17" s="4">
        <f>'BS2 BIA'!$P17</f>
        <v>0</v>
      </c>
      <c r="I17" s="121"/>
      <c r="J17" s="129" t="str">
        <f t="shared" si="0"/>
        <v/>
      </c>
      <c r="K17" s="121"/>
      <c r="L17" s="121"/>
      <c r="M17" s="121"/>
    </row>
    <row r="18" spans="2:13">
      <c r="B18" s="2" t="str">
        <f>'BS2 BIA'!B18</f>
        <v>Aged Care</v>
      </c>
      <c r="C18" s="113" t="str">
        <f>'BS2 BIA'!C18</f>
        <v>Platinum 5</v>
      </c>
      <c r="D18" s="113" t="str">
        <f>IF('BS2 BIA'!D18="","",'BS2 BIA'!D18)</f>
        <v>Reporting</v>
      </c>
      <c r="E18" s="113" t="str">
        <f>IF('BS2 BIA'!E18="","",'BS2 BIA'!E18)</f>
        <v>Auditing</v>
      </c>
      <c r="F18" s="113" t="str">
        <f>IF('BS2 BIA'!F18="","",'BS2 BIA'!F18)</f>
        <v>All Aged Care</v>
      </c>
      <c r="G18" s="120" t="str">
        <f>IF('BS2 BIA'!M18="","",'BS2 BIA'!M18)</f>
        <v/>
      </c>
      <c r="H18" s="4">
        <f>'BS2 BIA'!$P18</f>
        <v>0</v>
      </c>
      <c r="I18" s="121"/>
      <c r="J18" s="129" t="str">
        <f t="shared" si="0"/>
        <v/>
      </c>
      <c r="K18" s="121"/>
      <c r="L18" s="121"/>
      <c r="M18" s="121"/>
    </row>
    <row r="19" spans="2:13">
      <c r="B19" s="2" t="str">
        <f>'BS2 BIA'!B19</f>
        <v>Aged Care</v>
      </c>
      <c r="C19" s="113" t="str">
        <f>'BS2 BIA'!C19</f>
        <v>IPTel</v>
      </c>
      <c r="D19" s="113" t="str">
        <f>IF('BS2 BIA'!D19="","",'BS2 BIA'!D19)</f>
        <v/>
      </c>
      <c r="E19" s="113" t="str">
        <f>IF('BS2 BIA'!E19="","",'BS2 BIA'!E19)</f>
        <v/>
      </c>
      <c r="F19" s="113" t="str">
        <f>IF('BS2 BIA'!F19="","",'BS2 BIA'!F19)</f>
        <v/>
      </c>
      <c r="G19" s="120" t="str">
        <f>IF('BS2 BIA'!M19="","",'BS2 BIA'!M19)</f>
        <v/>
      </c>
      <c r="H19" s="4">
        <f>'BS2 BIA'!$P19</f>
        <v>0</v>
      </c>
      <c r="I19" s="121"/>
      <c r="J19" s="129" t="str">
        <f t="shared" si="0"/>
        <v/>
      </c>
      <c r="K19" s="121"/>
      <c r="L19" s="121"/>
      <c r="M19" s="121"/>
    </row>
    <row r="20" spans="2:13">
      <c r="B20" s="2" t="str">
        <f>'BS2 BIA'!B20</f>
        <v>Aged Care</v>
      </c>
      <c r="C20" s="113" t="str">
        <f>'BS2 BIA'!C20</f>
        <v>Responder</v>
      </c>
      <c r="D20" s="113" t="str">
        <f>IF('BS2 BIA'!D20="","",'BS2 BIA'!D20)</f>
        <v/>
      </c>
      <c r="E20" s="113" t="str">
        <f>IF('BS2 BIA'!E20="","",'BS2 BIA'!E20)</f>
        <v/>
      </c>
      <c r="F20" s="113" t="str">
        <f>IF('BS2 BIA'!F20="","",'BS2 BIA'!F20)</f>
        <v/>
      </c>
      <c r="G20" s="120" t="str">
        <f>IF('BS2 BIA'!M20="","",'BS2 BIA'!M20)</f>
        <v/>
      </c>
      <c r="H20" s="4">
        <f>'BS2 BIA'!$P20</f>
        <v>0</v>
      </c>
      <c r="I20" s="121"/>
      <c r="J20" s="129"/>
      <c r="K20" s="121"/>
      <c r="L20" s="121"/>
      <c r="M20" s="121"/>
    </row>
    <row r="21" spans="2:13">
      <c r="B21" s="2" t="str">
        <f>'BS2 BIA'!B21</f>
        <v>Aged Care</v>
      </c>
      <c r="C21" s="113" t="str">
        <f>'BS2 BIA'!C21</f>
        <v>Mercury</v>
      </c>
      <c r="D21" s="113" t="str">
        <f>IF('BS2 BIA'!D21="","",'BS2 BIA'!D21)</f>
        <v/>
      </c>
      <c r="E21" s="113" t="str">
        <f>IF('BS2 BIA'!E21="","",'BS2 BIA'!E21)</f>
        <v/>
      </c>
      <c r="F21" s="113" t="str">
        <f>IF('BS2 BIA'!F21="","",'BS2 BIA'!F21)</f>
        <v/>
      </c>
      <c r="G21" s="120" t="str">
        <f>IF('BS2 BIA'!M21="","",'BS2 BIA'!M21)</f>
        <v/>
      </c>
      <c r="H21" s="4">
        <f>'BS2 BIA'!$P21</f>
        <v>0</v>
      </c>
      <c r="I21" s="121"/>
      <c r="J21" s="129"/>
      <c r="K21" s="121"/>
      <c r="L21" s="121"/>
      <c r="M21" s="121"/>
    </row>
    <row r="22" spans="2:13">
      <c r="B22" s="2" t="str">
        <f>'BS2 BIA'!B22</f>
        <v>Aged Care</v>
      </c>
      <c r="C22" s="113" t="str">
        <f>'BS2 BIA'!C22</f>
        <v/>
      </c>
      <c r="D22" s="113" t="str">
        <f>IF('BS2 BIA'!D22="","",'BS2 BIA'!D22)</f>
        <v/>
      </c>
      <c r="E22" s="113" t="str">
        <f>IF('BS2 BIA'!E22="","",'BS2 BIA'!E22)</f>
        <v/>
      </c>
      <c r="F22" s="113" t="str">
        <f>IF('BS2 BIA'!F22="","",'BS2 BIA'!F22)</f>
        <v/>
      </c>
      <c r="G22" s="120" t="str">
        <f>IF('BS2 BIA'!M22="","",'BS2 BIA'!M22)</f>
        <v/>
      </c>
      <c r="H22" s="4">
        <f>'BS2 BIA'!$P22</f>
        <v>0</v>
      </c>
      <c r="I22" s="121"/>
      <c r="J22" s="129"/>
      <c r="K22" s="121"/>
      <c r="L22" s="121"/>
      <c r="M22" s="121"/>
    </row>
    <row r="23" spans="2:13">
      <c r="B23" s="2" t="str">
        <f>'BS2 BIA'!B23</f>
        <v>Aged Care</v>
      </c>
      <c r="C23" s="113" t="str">
        <f>'BS2 BIA'!C23</f>
        <v>Synapse</v>
      </c>
      <c r="D23" s="113" t="str">
        <f>IF('BS2 BIA'!D23="","",'BS2 BIA'!D23)</f>
        <v>TBA</v>
      </c>
      <c r="E23" s="113" t="str">
        <f>IF('BS2 BIA'!E23="","",'BS2 BIA'!E23)</f>
        <v>Workshops not held</v>
      </c>
      <c r="F23" s="113" t="str">
        <f>IF('BS2 BIA'!F23="","",'BS2 BIA'!F23)</f>
        <v/>
      </c>
      <c r="G23" s="120" t="str">
        <f>IF('BS2 BIA'!M23="","",'BS2 BIA'!M23)</f>
        <v/>
      </c>
      <c r="H23" s="4">
        <f>'BS2 BIA'!$P23</f>
        <v>0</v>
      </c>
      <c r="I23" s="121"/>
      <c r="J23" s="129"/>
      <c r="K23" s="121"/>
      <c r="L23" s="121"/>
      <c r="M23" s="121"/>
    </row>
    <row r="24" spans="2:13">
      <c r="B24" s="2" t="str">
        <f>'BS2 BIA'!B24</f>
        <v>Aged Care</v>
      </c>
      <c r="C24" s="113" t="str">
        <f>'BS2 BIA'!C24</f>
        <v>BossNet</v>
      </c>
      <c r="D24" s="113" t="str">
        <f>IF('BS2 BIA'!D24="","",'BS2 BIA'!D24)</f>
        <v>TBA</v>
      </c>
      <c r="E24" s="113" t="str">
        <f>IF('BS2 BIA'!E24="","",'BS2 BIA'!E24)</f>
        <v>Workshops not held</v>
      </c>
      <c r="F24" s="113" t="str">
        <f>IF('BS2 BIA'!F24="","",'BS2 BIA'!F24)</f>
        <v/>
      </c>
      <c r="G24" s="120" t="str">
        <f>IF('BS2 BIA'!M24="","",'BS2 BIA'!M24)</f>
        <v/>
      </c>
      <c r="H24" s="4">
        <f>'BS2 BIA'!$P24</f>
        <v>0</v>
      </c>
      <c r="I24" s="121"/>
      <c r="J24" s="129"/>
      <c r="K24" s="121"/>
      <c r="L24" s="121"/>
      <c r="M24" s="121"/>
    </row>
    <row r="25" spans="2:13">
      <c r="B25" s="2" t="str">
        <f>'BS2 BIA'!B25</f>
        <v>Aged Care</v>
      </c>
      <c r="C25" s="113" t="str">
        <f>'BS2 BIA'!C25</f>
        <v>iPM</v>
      </c>
      <c r="D25" s="113" t="str">
        <f>IF('BS2 BIA'!D25="","",'BS2 BIA'!D25)</f>
        <v>TBA</v>
      </c>
      <c r="E25" s="113" t="str">
        <f>IF('BS2 BIA'!E25="","",'BS2 BIA'!E25)</f>
        <v>Workshops not held</v>
      </c>
      <c r="F25" s="113" t="str">
        <f>IF('BS2 BIA'!F25="","",'BS2 BIA'!F25)</f>
        <v/>
      </c>
      <c r="G25" s="120" t="str">
        <f>IF('BS2 BIA'!M25="","",'BS2 BIA'!M25)</f>
        <v/>
      </c>
      <c r="H25" s="4">
        <f>'BS2 BIA'!$P25</f>
        <v>0</v>
      </c>
      <c r="I25" s="121"/>
      <c r="J25" s="129"/>
      <c r="K25" s="121"/>
      <c r="L25" s="121"/>
      <c r="M25" s="121"/>
    </row>
    <row r="26" spans="2:13">
      <c r="B26" s="2" t="str">
        <f>'BS2 BIA'!B26</f>
        <v>Aged Care</v>
      </c>
      <c r="C26" s="113" t="str">
        <f>'BS2 BIA'!C26</f>
        <v/>
      </c>
      <c r="D26" s="113" t="str">
        <f>IF('BS2 BIA'!D26="","",'BS2 BIA'!D26)</f>
        <v/>
      </c>
      <c r="E26" s="113" t="str">
        <f>IF('BS2 BIA'!E26="","",'BS2 BIA'!E26)</f>
        <v/>
      </c>
      <c r="F26" s="113" t="str">
        <f>IF('BS2 BIA'!F26="","",'BS2 BIA'!F26)</f>
        <v/>
      </c>
      <c r="G26" s="120" t="str">
        <f>IF('BS2 BIA'!M26="","",'BS2 BIA'!M26)</f>
        <v/>
      </c>
      <c r="H26" s="4">
        <f>'BS2 BIA'!$P26</f>
        <v>0</v>
      </c>
      <c r="I26" s="121"/>
      <c r="J26" s="129"/>
      <c r="K26" s="121"/>
      <c r="L26" s="121"/>
      <c r="M26" s="121"/>
    </row>
    <row r="27" spans="2:13">
      <c r="B27" s="2" t="str">
        <f>'BS2 BIA'!B27</f>
        <v>Aged Care</v>
      </c>
      <c r="C27" s="113" t="str">
        <f>'BS2 BIA'!C27</f>
        <v/>
      </c>
      <c r="D27" s="113" t="str">
        <f>IF('BS2 BIA'!D27="","",'BS2 BIA'!D27)</f>
        <v/>
      </c>
      <c r="E27" s="113" t="str">
        <f>IF('BS2 BIA'!E27="","",'BS2 BIA'!E27)</f>
        <v/>
      </c>
      <c r="F27" s="113" t="str">
        <f>IF('BS2 BIA'!F27="","",'BS2 BIA'!F27)</f>
        <v/>
      </c>
      <c r="G27" s="120" t="str">
        <f>IF('BS2 BIA'!M27="","",'BS2 BIA'!M27)</f>
        <v/>
      </c>
      <c r="H27" s="4">
        <f>'BS2 BIA'!$P27</f>
        <v>0</v>
      </c>
      <c r="I27" s="121"/>
      <c r="J27" s="129"/>
      <c r="K27" s="121"/>
      <c r="L27" s="121"/>
      <c r="M27" s="121"/>
    </row>
    <row r="28" spans="2:13">
      <c r="B28" s="2" t="str">
        <f>'BS2 BIA'!B28</f>
        <v>Aged Care</v>
      </c>
      <c r="C28" s="113" t="str">
        <f>'BS2 BIA'!C28</f>
        <v/>
      </c>
      <c r="D28" s="113" t="str">
        <f>IF('BS2 BIA'!D28="","",'BS2 BIA'!D28)</f>
        <v/>
      </c>
      <c r="E28" s="113" t="str">
        <f>IF('BS2 BIA'!E28="","",'BS2 BIA'!E28)</f>
        <v/>
      </c>
      <c r="F28" s="113" t="str">
        <f>IF('BS2 BIA'!F28="","",'BS2 BIA'!F28)</f>
        <v/>
      </c>
      <c r="G28" s="120" t="str">
        <f>IF('BS2 BIA'!M28="","",'BS2 BIA'!M28)</f>
        <v/>
      </c>
      <c r="H28" s="4">
        <f>'BS2 BIA'!$P28</f>
        <v>0</v>
      </c>
      <c r="I28" s="121"/>
      <c r="J28" s="129"/>
      <c r="K28" s="121"/>
      <c r="L28" s="121"/>
      <c r="M28" s="121"/>
    </row>
    <row r="29" spans="2:13">
      <c r="B29" s="2" t="str">
        <f>'BS2 BIA'!B29</f>
        <v>Aged Care</v>
      </c>
      <c r="C29" s="113" t="str">
        <f>'BS2 BIA'!C29</f>
        <v/>
      </c>
      <c r="D29" s="113" t="str">
        <f>IF('BS2 BIA'!D29="","",'BS2 BIA'!D29)</f>
        <v/>
      </c>
      <c r="E29" s="113" t="str">
        <f>IF('BS2 BIA'!E29="","",'BS2 BIA'!E29)</f>
        <v/>
      </c>
      <c r="F29" s="113" t="str">
        <f>IF('BS2 BIA'!F29="","",'BS2 BIA'!F29)</f>
        <v/>
      </c>
      <c r="G29" s="120" t="str">
        <f>IF('BS2 BIA'!M29="","",'BS2 BIA'!M29)</f>
        <v/>
      </c>
      <c r="H29" s="4">
        <f>'BS2 BIA'!$P29</f>
        <v>0</v>
      </c>
      <c r="I29" s="121"/>
      <c r="J29" s="129"/>
      <c r="K29" s="121"/>
      <c r="L29" s="121"/>
      <c r="M29" s="121"/>
    </row>
    <row r="30" spans="2:13">
      <c r="B30" s="2" t="str">
        <f>'BS2 BIA'!B30</f>
        <v>Aged Care</v>
      </c>
      <c r="C30" s="113" t="str">
        <f>'BS2 BIA'!C30</f>
        <v/>
      </c>
      <c r="D30" s="113" t="str">
        <f>IF('BS2 BIA'!D30="","",'BS2 BIA'!D30)</f>
        <v/>
      </c>
      <c r="E30" s="113" t="str">
        <f>IF('BS2 BIA'!E30="","",'BS2 BIA'!E30)</f>
        <v/>
      </c>
      <c r="F30" s="113" t="str">
        <f>IF('BS2 BIA'!F30="","",'BS2 BIA'!F30)</f>
        <v/>
      </c>
      <c r="G30" s="120" t="str">
        <f>IF('BS2 BIA'!M30="","",'BS2 BIA'!M30)</f>
        <v/>
      </c>
      <c r="H30" s="4">
        <f>'BS2 BIA'!$P30</f>
        <v>0</v>
      </c>
      <c r="I30" s="121"/>
      <c r="J30" s="129"/>
      <c r="K30" s="121"/>
      <c r="L30" s="121"/>
      <c r="M30" s="121"/>
    </row>
    <row r="31" spans="2:13">
      <c r="B31" s="2" t="str">
        <f>'BS2 BIA'!B31</f>
        <v>Aged Care</v>
      </c>
      <c r="C31" s="113" t="str">
        <f>'BS2 BIA'!C31</f>
        <v/>
      </c>
      <c r="D31" s="113" t="str">
        <f>IF('BS2 BIA'!D31="","",'BS2 BIA'!D31)</f>
        <v/>
      </c>
      <c r="E31" s="113" t="str">
        <f>IF('BS2 BIA'!E31="","",'BS2 BIA'!E31)</f>
        <v/>
      </c>
      <c r="F31" s="113" t="str">
        <f>IF('BS2 BIA'!F31="","",'BS2 BIA'!F31)</f>
        <v/>
      </c>
      <c r="G31" s="120" t="str">
        <f>IF('BS2 BIA'!M31="","",'BS2 BIA'!M31)</f>
        <v/>
      </c>
      <c r="H31" s="4">
        <f>'BS2 BIA'!$P31</f>
        <v>0</v>
      </c>
      <c r="I31" s="121"/>
      <c r="J31" s="129"/>
      <c r="K31" s="121"/>
      <c r="L31" s="121"/>
      <c r="M31" s="121"/>
    </row>
    <row r="32" spans="2:13">
      <c r="B32" s="2" t="str">
        <f>'BS2 BIA'!B32</f>
        <v>Aged Care</v>
      </c>
      <c r="C32" s="113" t="str">
        <f>'BS2 BIA'!C32</f>
        <v/>
      </c>
      <c r="D32" s="113" t="str">
        <f>IF('BS2 BIA'!D32="","",'BS2 BIA'!D32)</f>
        <v/>
      </c>
      <c r="E32" s="113" t="str">
        <f>IF('BS2 BIA'!E32="","",'BS2 BIA'!E32)</f>
        <v/>
      </c>
      <c r="F32" s="113" t="str">
        <f>IF('BS2 BIA'!F32="","",'BS2 BIA'!F32)</f>
        <v/>
      </c>
      <c r="G32" s="120" t="str">
        <f>IF('BS2 BIA'!M32="","",'BS2 BIA'!M32)</f>
        <v/>
      </c>
      <c r="H32" s="4">
        <f>'BS2 BIA'!$P32</f>
        <v>0</v>
      </c>
      <c r="I32" s="121"/>
      <c r="J32" s="129"/>
      <c r="K32" s="121"/>
      <c r="L32" s="121"/>
      <c r="M32" s="121"/>
    </row>
    <row r="33" spans="2:13">
      <c r="B33" s="2" t="str">
        <f>'BS2 BIA'!B33</f>
        <v>Aged Care</v>
      </c>
      <c r="C33" s="113" t="str">
        <f>'BS2 BIA'!C33</f>
        <v/>
      </c>
      <c r="D33" s="113" t="str">
        <f>IF('BS2 BIA'!D33="","",'BS2 BIA'!D33)</f>
        <v/>
      </c>
      <c r="E33" s="113" t="str">
        <f>IF('BS2 BIA'!E33="","",'BS2 BIA'!E33)</f>
        <v/>
      </c>
      <c r="F33" s="113" t="str">
        <f>IF('BS2 BIA'!F33="","",'BS2 BIA'!F33)</f>
        <v/>
      </c>
      <c r="G33" s="120" t="str">
        <f>IF('BS2 BIA'!M33="","",'BS2 BIA'!M33)</f>
        <v/>
      </c>
      <c r="H33" s="4">
        <f>'BS2 BIA'!$P33</f>
        <v>0</v>
      </c>
      <c r="I33" s="121"/>
      <c r="J33" s="129"/>
      <c r="K33" s="121"/>
      <c r="L33" s="121"/>
      <c r="M33" s="121"/>
    </row>
    <row r="34" spans="2:13">
      <c r="B34" s="2" t="str">
        <f>'BS2 BIA'!B34</f>
        <v>Aged Care</v>
      </c>
      <c r="C34" s="113" t="str">
        <f>'BS2 BIA'!C34</f>
        <v/>
      </c>
      <c r="D34" s="113" t="str">
        <f>IF('BS2 BIA'!D34="","",'BS2 BIA'!D34)</f>
        <v/>
      </c>
      <c r="E34" s="113" t="str">
        <f>IF('BS2 BIA'!E34="","",'BS2 BIA'!E34)</f>
        <v/>
      </c>
      <c r="F34" s="113" t="str">
        <f>IF('BS2 BIA'!F34="","",'BS2 BIA'!F34)</f>
        <v/>
      </c>
      <c r="G34" s="120" t="str">
        <f>IF('BS2 BIA'!M34="","",'BS2 BIA'!M34)</f>
        <v/>
      </c>
      <c r="H34" s="4">
        <f>'BS2 BIA'!$P34</f>
        <v>0</v>
      </c>
      <c r="I34" s="121"/>
      <c r="J34" s="129"/>
      <c r="K34" s="121"/>
      <c r="L34" s="121"/>
      <c r="M34" s="121"/>
    </row>
    <row r="35" spans="2:13">
      <c r="B35" s="2" t="str">
        <f>'BS2 BIA'!B35</f>
        <v>Aged Care</v>
      </c>
      <c r="C35" s="113" t="str">
        <f>'BS2 BIA'!C35</f>
        <v/>
      </c>
      <c r="D35" s="113" t="str">
        <f>IF('BS2 BIA'!D35="","",'BS2 BIA'!D35)</f>
        <v/>
      </c>
      <c r="E35" s="113" t="str">
        <f>IF('BS2 BIA'!E35="","",'BS2 BIA'!E35)</f>
        <v/>
      </c>
      <c r="F35" s="113" t="str">
        <f>IF('BS2 BIA'!F35="","",'BS2 BIA'!F35)</f>
        <v/>
      </c>
      <c r="G35" s="120" t="str">
        <f>IF('BS2 BIA'!M35="","",'BS2 BIA'!M35)</f>
        <v/>
      </c>
      <c r="H35" s="4">
        <f>'BS2 BIA'!$P35</f>
        <v>0</v>
      </c>
      <c r="I35" s="121"/>
      <c r="J35" s="129"/>
      <c r="K35" s="121"/>
      <c r="L35" s="121"/>
      <c r="M35" s="121"/>
    </row>
    <row r="36" spans="2:13">
      <c r="B36" s="2" t="str">
        <f>'BS2 BIA'!B36</f>
        <v>Aged Care</v>
      </c>
      <c r="C36" s="113" t="str">
        <f>'BS2 BIA'!C36</f>
        <v/>
      </c>
      <c r="D36" s="113" t="str">
        <f>IF('BS2 BIA'!D36="","",'BS2 BIA'!D36)</f>
        <v/>
      </c>
      <c r="E36" s="113" t="str">
        <f>IF('BS2 BIA'!E36="","",'BS2 BIA'!E36)</f>
        <v/>
      </c>
      <c r="F36" s="113" t="str">
        <f>IF('BS2 BIA'!F36="","",'BS2 BIA'!F36)</f>
        <v/>
      </c>
      <c r="G36" s="120" t="str">
        <f>IF('BS2 BIA'!M36="","",'BS2 BIA'!M36)</f>
        <v/>
      </c>
      <c r="H36" s="4">
        <f>'BS2 BIA'!$P36</f>
        <v>0</v>
      </c>
      <c r="I36" s="121"/>
      <c r="J36" s="129"/>
      <c r="K36" s="121"/>
      <c r="L36" s="121"/>
      <c r="M36" s="121"/>
    </row>
    <row r="37" spans="2:13">
      <c r="B37" s="2" t="str">
        <f>'BS2 BIA'!B37</f>
        <v>Aged Care</v>
      </c>
      <c r="C37" s="113" t="str">
        <f>'BS2 BIA'!C37</f>
        <v/>
      </c>
      <c r="D37" s="113" t="str">
        <f>IF('BS2 BIA'!D37="","",'BS2 BIA'!D37)</f>
        <v/>
      </c>
      <c r="E37" s="113" t="str">
        <f>IF('BS2 BIA'!E37="","",'BS2 BIA'!E37)</f>
        <v/>
      </c>
      <c r="F37" s="113" t="str">
        <f>IF('BS2 BIA'!F37="","",'BS2 BIA'!F37)</f>
        <v/>
      </c>
      <c r="G37" s="120" t="str">
        <f>IF('BS2 BIA'!M37="","",'BS2 BIA'!M37)</f>
        <v/>
      </c>
      <c r="H37" s="4">
        <f>'BS2 BIA'!$P37</f>
        <v>0</v>
      </c>
      <c r="I37" s="121"/>
      <c r="J37" s="129"/>
      <c r="K37" s="121"/>
      <c r="L37" s="121"/>
      <c r="M37" s="121"/>
    </row>
    <row r="38" spans="2:13">
      <c r="B38" s="2" t="str">
        <f>'BS2 BIA'!B38</f>
        <v>Aged Care</v>
      </c>
      <c r="C38" s="113" t="str">
        <f>'BS2 BIA'!C38</f>
        <v/>
      </c>
      <c r="D38" s="113" t="str">
        <f>IF('BS2 BIA'!D38="","",'BS2 BIA'!D38)</f>
        <v/>
      </c>
      <c r="E38" s="113" t="str">
        <f>IF('BS2 BIA'!E38="","",'BS2 BIA'!E38)</f>
        <v/>
      </c>
      <c r="F38" s="113" t="str">
        <f>IF('BS2 BIA'!F38="","",'BS2 BIA'!F38)</f>
        <v/>
      </c>
      <c r="G38" s="120" t="str">
        <f>IF('BS2 BIA'!M38="","",'BS2 BIA'!M38)</f>
        <v/>
      </c>
      <c r="H38" s="4">
        <f>'BS2 BIA'!$P38</f>
        <v>0</v>
      </c>
      <c r="I38" s="121"/>
      <c r="J38" s="129"/>
      <c r="K38" s="121"/>
      <c r="L38" s="121"/>
      <c r="M38" s="121"/>
    </row>
    <row r="39" spans="2:13">
      <c r="B39" s="2" t="str">
        <f>'BS2 BIA'!B39</f>
        <v>Aged Care</v>
      </c>
      <c r="C39" s="113" t="str">
        <f>'BS2 BIA'!C39</f>
        <v/>
      </c>
      <c r="D39" s="113" t="str">
        <f>IF('BS2 BIA'!D39="","",'BS2 BIA'!D39)</f>
        <v/>
      </c>
      <c r="E39" s="113" t="str">
        <f>IF('BS2 BIA'!E39="","",'BS2 BIA'!E39)</f>
        <v/>
      </c>
      <c r="F39" s="113" t="str">
        <f>IF('BS2 BIA'!F39="","",'BS2 BIA'!F39)</f>
        <v/>
      </c>
      <c r="G39" s="120" t="str">
        <f>IF('BS2 BIA'!M39="","",'BS2 BIA'!M39)</f>
        <v/>
      </c>
      <c r="H39" s="4">
        <f>'BS2 BIA'!$P39</f>
        <v>0</v>
      </c>
      <c r="I39" s="121"/>
      <c r="J39" s="129"/>
      <c r="K39" s="121"/>
      <c r="L39" s="121"/>
      <c r="M39" s="121"/>
    </row>
    <row r="40" spans="2:13">
      <c r="B40" s="2" t="str">
        <f>'BS2 BIA'!B40</f>
        <v>Aged Care</v>
      </c>
      <c r="C40" s="113" t="str">
        <f>'BS2 BIA'!C40</f>
        <v/>
      </c>
      <c r="D40" s="113" t="str">
        <f>IF('BS2 BIA'!D40="","",'BS2 BIA'!D40)</f>
        <v/>
      </c>
      <c r="E40" s="113" t="str">
        <f>IF('BS2 BIA'!E40="","",'BS2 BIA'!E40)</f>
        <v/>
      </c>
      <c r="F40" s="113" t="str">
        <f>IF('BS2 BIA'!F40="","",'BS2 BIA'!F40)</f>
        <v/>
      </c>
      <c r="G40" s="120" t="str">
        <f>IF('BS2 BIA'!M40="","",'BS2 BIA'!M40)</f>
        <v/>
      </c>
      <c r="H40" s="4">
        <f>'BS2 BIA'!$P40</f>
        <v>0</v>
      </c>
      <c r="I40" s="121"/>
      <c r="J40" s="129"/>
      <c r="K40" s="121"/>
      <c r="L40" s="121"/>
      <c r="M40" s="121"/>
    </row>
    <row r="41" spans="2:13">
      <c r="B41" s="2" t="str">
        <f>'BS2 BIA'!B41</f>
        <v>Aged Care</v>
      </c>
      <c r="C41" s="113" t="str">
        <f>'BS2 BIA'!C41</f>
        <v/>
      </c>
      <c r="D41" s="113" t="str">
        <f>IF('BS2 BIA'!D41="","",'BS2 BIA'!D41)</f>
        <v/>
      </c>
      <c r="E41" s="113" t="str">
        <f>IF('BS2 BIA'!E41="","",'BS2 BIA'!E41)</f>
        <v/>
      </c>
      <c r="F41" s="113" t="str">
        <f>IF('BS2 BIA'!F41="","",'BS2 BIA'!F41)</f>
        <v/>
      </c>
      <c r="G41" s="120" t="str">
        <f>IF('BS2 BIA'!M41="","",'BS2 BIA'!M41)</f>
        <v/>
      </c>
      <c r="H41" s="4">
        <f>'BS2 BIA'!$P41</f>
        <v>0</v>
      </c>
      <c r="I41" s="121"/>
      <c r="J41" s="129"/>
      <c r="K41" s="121"/>
      <c r="L41" s="121"/>
      <c r="M41" s="121"/>
    </row>
    <row r="42" spans="2:13">
      <c r="B42" s="2" t="str">
        <f>'BS2 BIA'!B42</f>
        <v>Aged Care</v>
      </c>
      <c r="C42" s="113" t="str">
        <f>'BS2 BIA'!C42</f>
        <v/>
      </c>
      <c r="D42" s="113" t="str">
        <f>IF('BS2 BIA'!D42="","",'BS2 BIA'!D42)</f>
        <v/>
      </c>
      <c r="E42" s="113" t="str">
        <f>IF('BS2 BIA'!E42="","",'BS2 BIA'!E42)</f>
        <v/>
      </c>
      <c r="F42" s="113" t="str">
        <f>IF('BS2 BIA'!F42="","",'BS2 BIA'!F42)</f>
        <v/>
      </c>
      <c r="G42" s="120" t="str">
        <f>IF('BS2 BIA'!M42="","",'BS2 BIA'!M42)</f>
        <v/>
      </c>
      <c r="H42" s="4">
        <f>'BS2 BIA'!$P42</f>
        <v>0</v>
      </c>
      <c r="I42" s="121"/>
      <c r="J42" s="129"/>
      <c r="K42" s="121"/>
      <c r="L42" s="121"/>
      <c r="M42" s="121"/>
    </row>
    <row r="43" spans="2:13">
      <c r="B43" s="2" t="str">
        <f>'BS2 BIA'!B43</f>
        <v>Aged Care</v>
      </c>
      <c r="C43" s="113" t="str">
        <f>'BS2 BIA'!C43</f>
        <v/>
      </c>
      <c r="D43" s="113" t="str">
        <f>IF('BS2 BIA'!D43="","",'BS2 BIA'!D43)</f>
        <v/>
      </c>
      <c r="E43" s="113" t="str">
        <f>IF('BS2 BIA'!E43="","",'BS2 BIA'!E43)</f>
        <v/>
      </c>
      <c r="F43" s="113" t="str">
        <f>IF('BS2 BIA'!F43="","",'BS2 BIA'!F43)</f>
        <v/>
      </c>
      <c r="G43" s="120" t="str">
        <f>IF('BS2 BIA'!M43="","",'BS2 BIA'!M43)</f>
        <v/>
      </c>
      <c r="H43" s="4">
        <f>'BS2 BIA'!$P43</f>
        <v>0</v>
      </c>
      <c r="I43" s="121"/>
      <c r="J43" s="129"/>
      <c r="K43" s="121"/>
      <c r="L43" s="121"/>
      <c r="M43" s="121"/>
    </row>
    <row r="44" spans="2:13">
      <c r="B44" s="2" t="str">
        <f>'BS2 BIA'!B44</f>
        <v>Aged Care</v>
      </c>
      <c r="C44" s="113" t="str">
        <f>'BS2 BIA'!C44</f>
        <v/>
      </c>
      <c r="D44" s="113" t="str">
        <f>IF('BS2 BIA'!D44="","",'BS2 BIA'!D44)</f>
        <v/>
      </c>
      <c r="E44" s="113" t="str">
        <f>IF('BS2 BIA'!E44="","",'BS2 BIA'!E44)</f>
        <v/>
      </c>
      <c r="F44" s="113" t="str">
        <f>IF('BS2 BIA'!F44="","",'BS2 BIA'!F44)</f>
        <v/>
      </c>
      <c r="G44" s="120" t="str">
        <f>IF('BS2 BIA'!M44="","",'BS2 BIA'!M44)</f>
        <v/>
      </c>
      <c r="H44" s="4">
        <f>'BS2 BIA'!$P44</f>
        <v>0</v>
      </c>
      <c r="I44" s="121"/>
      <c r="J44" s="129"/>
      <c r="K44" s="121"/>
      <c r="L44" s="121"/>
      <c r="M44" s="121"/>
    </row>
    <row r="45" spans="2:13">
      <c r="B45" s="2" t="str">
        <f>'BS2 BIA'!B45</f>
        <v>Aged Care</v>
      </c>
      <c r="C45" s="113" t="str">
        <f>'BS2 BIA'!C45</f>
        <v/>
      </c>
      <c r="D45" s="113" t="str">
        <f>IF('BS2 BIA'!D45="","",'BS2 BIA'!D45)</f>
        <v/>
      </c>
      <c r="E45" s="113" t="str">
        <f>IF('BS2 BIA'!E45="","",'BS2 BIA'!E45)</f>
        <v/>
      </c>
      <c r="F45" s="113" t="str">
        <f>IF('BS2 BIA'!F45="","",'BS2 BIA'!F45)</f>
        <v/>
      </c>
      <c r="G45" s="120" t="str">
        <f>IF('BS2 BIA'!M45="","",'BS2 BIA'!M45)</f>
        <v/>
      </c>
      <c r="H45" s="4">
        <f>'BS2 BIA'!$P45</f>
        <v>0</v>
      </c>
      <c r="I45" s="121"/>
      <c r="J45" s="129"/>
      <c r="K45" s="121"/>
      <c r="L45" s="121"/>
      <c r="M45" s="121"/>
    </row>
    <row r="46" spans="2:13">
      <c r="B46" s="2" t="str">
        <f>'BS2 BIA'!B46</f>
        <v>Aged Care</v>
      </c>
      <c r="C46" s="113" t="str">
        <f>'BS2 BIA'!C46</f>
        <v/>
      </c>
      <c r="D46" s="113" t="str">
        <f>IF('BS2 BIA'!D46="","",'BS2 BIA'!D46)</f>
        <v/>
      </c>
      <c r="E46" s="113" t="str">
        <f>IF('BS2 BIA'!E46="","",'BS2 BIA'!E46)</f>
        <v/>
      </c>
      <c r="F46" s="113" t="str">
        <f>IF('BS2 BIA'!F46="","",'BS2 BIA'!F46)</f>
        <v/>
      </c>
      <c r="G46" s="120" t="str">
        <f>IF('BS2 BIA'!M46="","",'BS2 BIA'!M46)</f>
        <v/>
      </c>
      <c r="H46" s="4">
        <f>'BS2 BIA'!$P46</f>
        <v>0</v>
      </c>
      <c r="I46" s="121"/>
      <c r="J46" s="129"/>
      <c r="K46" s="121"/>
      <c r="L46" s="121"/>
      <c r="M46" s="121"/>
    </row>
    <row r="47" spans="2:13">
      <c r="B47" s="2" t="str">
        <f>'BS2 BIA'!B47</f>
        <v>Aged Care</v>
      </c>
      <c r="C47" s="113" t="str">
        <f>'BS2 BIA'!C47</f>
        <v/>
      </c>
      <c r="D47" s="113" t="str">
        <f>IF('BS2 BIA'!D47="","",'BS2 BIA'!D47)</f>
        <v/>
      </c>
      <c r="E47" s="113" t="str">
        <f>IF('BS2 BIA'!E47="","",'BS2 BIA'!E47)</f>
        <v/>
      </c>
      <c r="F47" s="113" t="str">
        <f>IF('BS2 BIA'!F47="","",'BS2 BIA'!F47)</f>
        <v/>
      </c>
      <c r="G47" s="120" t="str">
        <f>IF('BS2 BIA'!M47="","",'BS2 BIA'!M47)</f>
        <v/>
      </c>
      <c r="H47" s="4">
        <f>'BS2 BIA'!$J47</f>
        <v>0</v>
      </c>
      <c r="I47" s="121"/>
      <c r="J47" s="129"/>
      <c r="K47" s="121"/>
      <c r="L47" s="121"/>
      <c r="M47" s="121"/>
    </row>
    <row r="48" spans="2:13">
      <c r="B48" s="2" t="str">
        <f>'BS2 BIA'!B48</f>
        <v>Aged Care</v>
      </c>
      <c r="C48" s="113" t="str">
        <f>'BS2 BIA'!C48</f>
        <v/>
      </c>
      <c r="D48" s="113" t="str">
        <f>IF('BS2 BIA'!D48="","",'BS2 BIA'!D48)</f>
        <v/>
      </c>
      <c r="E48" s="113" t="str">
        <f>IF('BS2 BIA'!E48="","",'BS2 BIA'!E48)</f>
        <v/>
      </c>
      <c r="F48" s="113" t="str">
        <f>IF('BS2 BIA'!F48="","",'BS2 BIA'!F48)</f>
        <v/>
      </c>
      <c r="G48" s="120" t="str">
        <f>IF('BS2 BIA'!M48="","",'BS2 BIA'!M48)</f>
        <v/>
      </c>
      <c r="H48" s="4">
        <f>'BS2 BIA'!$J48</f>
        <v>0</v>
      </c>
      <c r="I48" s="121"/>
      <c r="J48" s="129"/>
      <c r="K48" s="121"/>
      <c r="L48" s="121"/>
      <c r="M48" s="121"/>
    </row>
    <row r="49" spans="2:13">
      <c r="B49" s="2" t="str">
        <f>'BS2 BIA'!B49</f>
        <v>Aged Care</v>
      </c>
      <c r="C49" s="113" t="str">
        <f>'BS2 BIA'!C49</f>
        <v/>
      </c>
      <c r="D49" s="113" t="str">
        <f>IF('BS2 BIA'!D49="","",'BS2 BIA'!D49)</f>
        <v/>
      </c>
      <c r="E49" s="113" t="str">
        <f>IF('BS2 BIA'!E49="","",'BS2 BIA'!E49)</f>
        <v/>
      </c>
      <c r="F49" s="113" t="str">
        <f>IF('BS2 BIA'!F49="","",'BS2 BIA'!F49)</f>
        <v/>
      </c>
      <c r="G49" s="120" t="str">
        <f>IF('BS2 BIA'!M49="","",'BS2 BIA'!M49)</f>
        <v/>
      </c>
      <c r="H49" s="4">
        <f>'BS2 BIA'!$J49</f>
        <v>0</v>
      </c>
      <c r="I49" s="121"/>
      <c r="J49" s="129"/>
      <c r="K49" s="121"/>
      <c r="L49" s="121"/>
      <c r="M49" s="121"/>
    </row>
    <row r="50" spans="2:13">
      <c r="B50" s="2" t="str">
        <f>'BS2 BIA'!B50</f>
        <v>Aged Care</v>
      </c>
      <c r="C50" s="113" t="str">
        <f>'BS2 BIA'!C50</f>
        <v/>
      </c>
      <c r="D50" s="113" t="str">
        <f>IF('BS2 BIA'!D50="","",'BS2 BIA'!D50)</f>
        <v/>
      </c>
      <c r="E50" s="113" t="str">
        <f>IF('BS2 BIA'!E50="","",'BS2 BIA'!E50)</f>
        <v/>
      </c>
      <c r="F50" s="113" t="str">
        <f>IF('BS2 BIA'!F50="","",'BS2 BIA'!F50)</f>
        <v/>
      </c>
      <c r="G50" s="120" t="str">
        <f>IF('BS2 BIA'!M50="","",'BS2 BIA'!M50)</f>
        <v/>
      </c>
      <c r="H50" s="4">
        <f>'BS2 BIA'!$J50</f>
        <v>0</v>
      </c>
      <c r="I50" s="121"/>
      <c r="J50" s="129"/>
      <c r="K50" s="121"/>
      <c r="L50" s="121"/>
      <c r="M50" s="121"/>
    </row>
  </sheetData>
  <sheetProtection selectLockedCells="1"/>
  <mergeCells count="4">
    <mergeCell ref="C3:M3"/>
    <mergeCell ref="C2:M2"/>
    <mergeCell ref="D4:M4"/>
    <mergeCell ref="D5:M5"/>
  </mergeCells>
  <conditionalFormatting sqref="G8:G50">
    <cfRule type="expression" dxfId="40" priority="10">
      <formula>IF(MID($G8,3,1)="M",TRUE,FALSE)</formula>
    </cfRule>
    <cfRule type="expression" dxfId="39" priority="11">
      <formula>IF(MID($G8,3,1)="W",TRUE,FALSE)</formula>
    </cfRule>
    <cfRule type="expression" dxfId="38" priority="12">
      <formula>IF(MID($G8,3,1)="D",TRUE,FALSE)</formula>
    </cfRule>
    <cfRule type="expression" dxfId="37" priority="13">
      <formula>IF(MID($G8,3,1)="H",TRUE,FALSE)</formula>
    </cfRule>
  </conditionalFormatting>
  <conditionalFormatting sqref="I8:M50">
    <cfRule type="expression" dxfId="36" priority="1">
      <formula>$C8=" "</formula>
    </cfRule>
    <cfRule type="expression" dxfId="35" priority="5">
      <formula>$H8&lt;4</formula>
    </cfRule>
  </conditionalFormatting>
  <conditionalFormatting sqref="H8:H50">
    <cfRule type="cellIs" dxfId="34" priority="2" operator="equal">
      <formula>0</formula>
    </cfRule>
    <cfRule type="expression" dxfId="33" priority="3">
      <formula>$H8=5</formula>
    </cfRule>
    <cfRule type="expression" dxfId="32" priority="4">
      <formula>$H8=4</formula>
    </cfRule>
  </conditionalFormatting>
  <dataValidations count="3">
    <dataValidation allowBlank="1" showInputMessage="1" showErrorMessage="1" prompt="Autofilled from WS1" sqref="E6" xr:uid="{00000000-0002-0000-0400-000000000000}"/>
    <dataValidation allowBlank="1" showErrorMessage="1" prompt="Data autofilled from WS1" sqref="C8:F50" xr:uid="{00000000-0002-0000-0400-000001000000}"/>
    <dataValidation allowBlank="1" showErrorMessage="1" prompt="Data autofilled from BS 3" sqref="G8:G50" xr:uid="{00000000-0002-0000-0400-000002000000}"/>
  </dataValidations>
  <pageMargins left="0.70866141732283472" right="0.70866141732283472" top="0.74803149606299213" bottom="0.74803149606299213" header="0.31496062992125984" footer="0.31496062992125984"/>
  <pageSetup paperSize="8" orientation="landscape"/>
  <headerFooter>
    <oddHeader>&amp;LBarwon Health&amp;RBusiness Continuity Planning</oddHeader>
    <oddFooter>&amp;L&amp;8&amp;A&amp;C&amp;8&amp;F&amp;R&amp;8Page &amp;P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B1:P50"/>
  <sheetViews>
    <sheetView zoomScale="110" zoomScaleNormal="110" zoomScalePageLayoutView="110" workbookViewId="0" xr3:uid="{51F8DEE0-4D01-5F28-A812-FC0BD7CAC4A5}">
      <pane xSplit="5" ySplit="7" topLeftCell="F13" activePane="bottomRight" state="frozen"/>
      <selection pane="bottomRight" activeCell="O8" sqref="O8"/>
      <selection pane="bottomLeft" activeCell="A8" sqref="A8"/>
      <selection pane="topRight" activeCell="D1" sqref="D1"/>
    </sheetView>
  </sheetViews>
  <sheetFormatPr defaultColWidth="9.140625" defaultRowHeight="14.1"/>
  <cols>
    <col min="1" max="1" width="0.42578125" style="2" customWidth="1"/>
    <col min="2" max="2" width="12.42578125" style="2" hidden="1" customWidth="1"/>
    <col min="3" max="3" width="12.42578125" style="2" customWidth="1"/>
    <col min="4" max="4" width="26.42578125" style="2" customWidth="1"/>
    <col min="5" max="5" width="25" style="2" customWidth="1"/>
    <col min="6" max="6" width="26.140625" style="2" bestFit="1" customWidth="1"/>
    <col min="7" max="7" width="25" style="2" customWidth="1"/>
    <col min="8" max="8" width="19.42578125" style="2" customWidth="1"/>
    <col min="9" max="12" width="5.42578125" style="2" customWidth="1"/>
    <col min="13" max="13" width="9.140625" style="2"/>
    <col min="14" max="15" width="9.140625" style="2" customWidth="1"/>
    <col min="16" max="16" width="10.42578125" style="2" hidden="1" customWidth="1"/>
    <col min="17" max="17" width="9.140625" style="2" customWidth="1"/>
    <col min="18" max="16384" width="9.140625" style="2"/>
  </cols>
  <sheetData>
    <row r="1" spans="2:16" ht="3" customHeight="1"/>
    <row r="2" spans="2:16" ht="15" customHeight="1">
      <c r="C2" s="172" t="s">
        <v>51</v>
      </c>
      <c r="D2" s="172"/>
      <c r="E2" s="172"/>
      <c r="F2" s="172"/>
      <c r="G2" s="172"/>
      <c r="H2" s="172"/>
      <c r="I2" s="172"/>
      <c r="J2" s="172"/>
      <c r="K2" s="172"/>
      <c r="L2" s="172"/>
      <c r="M2" s="172"/>
      <c r="N2" s="172"/>
      <c r="O2" s="173"/>
    </row>
    <row r="3" spans="2:16" ht="15" customHeight="1">
      <c r="C3" s="174" t="s">
        <v>1</v>
      </c>
      <c r="D3" s="174"/>
      <c r="E3" s="174"/>
      <c r="F3" s="174"/>
      <c r="G3" s="174"/>
      <c r="H3" s="174"/>
      <c r="I3" s="174"/>
      <c r="J3" s="174"/>
      <c r="K3" s="174"/>
      <c r="L3" s="174"/>
      <c r="M3" s="174"/>
      <c r="N3" s="174"/>
      <c r="O3" s="175"/>
    </row>
    <row r="4" spans="2:16">
      <c r="C4" s="139" t="str">
        <f>'Validation tables'!B6</f>
        <v>Directorate</v>
      </c>
      <c r="D4" s="176" t="str">
        <f>'BS1 Systems Dep Assmt'!C4</f>
        <v>Enterprise</v>
      </c>
      <c r="E4" s="177"/>
      <c r="F4" s="177"/>
      <c r="G4" s="177"/>
      <c r="H4" s="177"/>
      <c r="I4" s="177"/>
      <c r="J4" s="177"/>
      <c r="K4" s="177"/>
      <c r="L4" s="177"/>
      <c r="M4" s="177"/>
      <c r="N4" s="177"/>
      <c r="O4" s="178"/>
    </row>
    <row r="5" spans="2:16" ht="16.350000000000001" customHeight="1">
      <c r="C5" s="140" t="str">
        <f>'Validation tables'!B7</f>
        <v>Department</v>
      </c>
      <c r="D5" s="179" t="str">
        <f>'BS1 Systems Dep Assmt'!C5</f>
        <v>Aged Care</v>
      </c>
      <c r="E5" s="180"/>
      <c r="F5" s="180"/>
      <c r="G5" s="180"/>
      <c r="H5" s="180"/>
      <c r="I5" s="180"/>
      <c r="J5" s="180"/>
      <c r="K5" s="180"/>
      <c r="L5" s="180"/>
      <c r="M5" s="180"/>
      <c r="N5" s="180"/>
      <c r="O5" s="181"/>
    </row>
    <row r="6" spans="2:16">
      <c r="B6" s="170" t="s">
        <v>32</v>
      </c>
      <c r="C6" s="171" t="s">
        <v>33</v>
      </c>
      <c r="D6" s="171" t="str">
        <f>'Validation tables'!B10</f>
        <v>Function</v>
      </c>
      <c r="E6" s="171" t="str">
        <f>'Validation tables'!B9</f>
        <v>Activity</v>
      </c>
      <c r="F6" s="171" t="str">
        <f>'Validation tables'!B8</f>
        <v>Clinical Unit</v>
      </c>
      <c r="G6" s="187" t="s">
        <v>52</v>
      </c>
      <c r="H6" s="189" t="s">
        <v>53</v>
      </c>
      <c r="I6" s="184" t="s">
        <v>54</v>
      </c>
      <c r="J6" s="185"/>
      <c r="K6" s="185"/>
      <c r="L6" s="186"/>
      <c r="M6" s="107"/>
      <c r="N6" s="108"/>
      <c r="O6" s="182" t="s">
        <v>55</v>
      </c>
    </row>
    <row r="7" spans="2:16">
      <c r="B7" s="170"/>
      <c r="C7" s="171"/>
      <c r="D7" s="171"/>
      <c r="E7" s="171"/>
      <c r="F7" s="171"/>
      <c r="G7" s="188"/>
      <c r="H7" s="190"/>
      <c r="I7" s="109" t="s">
        <v>56</v>
      </c>
      <c r="J7" s="109" t="s">
        <v>57</v>
      </c>
      <c r="K7" s="109" t="s">
        <v>58</v>
      </c>
      <c r="L7" s="109" t="s">
        <v>59</v>
      </c>
      <c r="M7" s="110" t="s">
        <v>34</v>
      </c>
      <c r="N7" s="111" t="s">
        <v>60</v>
      </c>
      <c r="O7" s="183"/>
      <c r="P7" s="112" t="s">
        <v>61</v>
      </c>
    </row>
    <row r="8" spans="2:16" ht="25.5">
      <c r="B8" s="2" t="str">
        <f>$D$5</f>
        <v>Aged Care</v>
      </c>
      <c r="C8" s="113" t="str">
        <f>IF('BS1 Systems Dep Assmt'!B8="","",'BS1 Systems Dep Assmt'!B8)</f>
        <v>Platinum 5</v>
      </c>
      <c r="D8" s="113" t="str">
        <f>IF('BS1 Systems Dep Assmt'!D8="","",'BS1 Systems Dep Assmt'!D8)</f>
        <v>Patient care</v>
      </c>
      <c r="E8" s="113" t="str">
        <f>IF('BS1 Systems Dep Assmt'!E8="","",'BS1 Systems Dep Assmt'!E8)</f>
        <v>Document progress notes</v>
      </c>
      <c r="F8" s="113" t="str">
        <f>IF('BS1 Systems Dep Assmt'!F8="","",'BS1 Systems Dep Assmt'!F8)</f>
        <v>All Aged Care</v>
      </c>
      <c r="G8" s="104" t="s">
        <v>62</v>
      </c>
      <c r="H8" s="114" t="s">
        <v>63</v>
      </c>
      <c r="I8" s="106">
        <v>2</v>
      </c>
      <c r="J8" s="106">
        <v>3</v>
      </c>
      <c r="K8" s="106">
        <v>4</v>
      </c>
      <c r="L8" s="106">
        <v>5</v>
      </c>
      <c r="M8" s="106" t="s">
        <v>64</v>
      </c>
      <c r="N8" s="106" t="s">
        <v>65</v>
      </c>
      <c r="O8" s="4" t="str">
        <f>IF('BS1 Systems Dep Assmt'!G8=0," ",'BS1 Systems Dep Assmt'!G8)</f>
        <v>full</v>
      </c>
      <c r="P8" s="4">
        <f>MAX(I8:L8)</f>
        <v>5</v>
      </c>
    </row>
    <row r="9" spans="2:16">
      <c r="B9" s="2" t="str">
        <f t="shared" ref="B9:B50" si="0">$D$5</f>
        <v>Aged Care</v>
      </c>
      <c r="C9" s="113" t="str">
        <f>IF('BS1 Systems Dep Assmt'!B9="","",'BS1 Systems Dep Assmt'!B9)</f>
        <v>Platinum 5</v>
      </c>
      <c r="D9" s="113" t="str">
        <f>IF('BS1 Systems Dep Assmt'!D9="","",'BS1 Systems Dep Assmt'!D9)</f>
        <v>Patient care</v>
      </c>
      <c r="E9" s="113" t="str">
        <f>IF('BS1 Systems Dep Assmt'!E9="","",'BS1 Systems Dep Assmt'!E9)</f>
        <v>Undertake assessment</v>
      </c>
      <c r="F9" s="113" t="str">
        <f>IF('BS1 Systems Dep Assmt'!F9="","",'BS1 Systems Dep Assmt'!F9)</f>
        <v>All Aged Care</v>
      </c>
      <c r="G9" s="104" t="s">
        <v>66</v>
      </c>
      <c r="H9" s="114" t="s">
        <v>63</v>
      </c>
      <c r="I9" s="106">
        <v>1</v>
      </c>
      <c r="J9" s="106">
        <v>2</v>
      </c>
      <c r="K9" s="106">
        <v>4</v>
      </c>
      <c r="L9" s="106">
        <v>5</v>
      </c>
      <c r="M9" s="106" t="s">
        <v>67</v>
      </c>
      <c r="N9" s="106" t="s">
        <v>64</v>
      </c>
      <c r="O9" s="4" t="str">
        <f>IF('BS1 Systems Dep Assmt'!G9=0," ",'BS1 Systems Dep Assmt'!G9)</f>
        <v>full</v>
      </c>
      <c r="P9" s="4">
        <f>MAX(I9:L9)</f>
        <v>5</v>
      </c>
    </row>
    <row r="10" spans="2:16" ht="27.95">
      <c r="B10" s="2" t="str">
        <f t="shared" si="0"/>
        <v>Aged Care</v>
      </c>
      <c r="C10" s="113" t="str">
        <f>IF('BS1 Systems Dep Assmt'!B10="","",'BS1 Systems Dep Assmt'!B10)</f>
        <v>Platinum 5</v>
      </c>
      <c r="D10" s="113" t="str">
        <f>IF('BS1 Systems Dep Assmt'!D10="","",'BS1 Systems Dep Assmt'!D10)</f>
        <v>Patient care</v>
      </c>
      <c r="E10" s="113" t="str">
        <f>IF('BS1 Systems Dep Assmt'!E10="","",'BS1 Systems Dep Assmt'!E10)</f>
        <v>Referrals to Allied Health</v>
      </c>
      <c r="F10" s="113" t="str">
        <f>IF('BS1 Systems Dep Assmt'!F10="","",'BS1 Systems Dep Assmt'!F10)</f>
        <v>All Aged Care</v>
      </c>
      <c r="G10" s="104" t="s">
        <v>68</v>
      </c>
      <c r="H10" s="114" t="s">
        <v>63</v>
      </c>
      <c r="I10" s="106">
        <v>1</v>
      </c>
      <c r="J10" s="106">
        <v>2</v>
      </c>
      <c r="K10" s="106">
        <v>3</v>
      </c>
      <c r="L10" s="106">
        <v>4</v>
      </c>
      <c r="M10" s="106" t="s">
        <v>69</v>
      </c>
      <c r="N10" s="106" t="s">
        <v>67</v>
      </c>
      <c r="O10" s="4" t="str">
        <f>IF('BS1 Systems Dep Assmt'!G10=0," ",'BS1 Systems Dep Assmt'!G10)</f>
        <v>full</v>
      </c>
      <c r="P10" s="4">
        <f t="shared" ref="P10:P46" si="1">MAX(I10:L10)</f>
        <v>4</v>
      </c>
    </row>
    <row r="11" spans="2:16" ht="27.95">
      <c r="B11" s="2" t="str">
        <f t="shared" si="0"/>
        <v>Aged Care</v>
      </c>
      <c r="C11" s="113" t="str">
        <f>IF('BS1 Systems Dep Assmt'!B11="","",'BS1 Systems Dep Assmt'!B11)</f>
        <v>Platinum 5</v>
      </c>
      <c r="D11" s="113" t="str">
        <f>IF('BS1 Systems Dep Assmt'!D11="","",'BS1 Systems Dep Assmt'!D11)</f>
        <v>Patient care</v>
      </c>
      <c r="E11" s="113" t="str">
        <f>IF('BS1 Systems Dep Assmt'!E11="","",'BS1 Systems Dep Assmt'!E11)</f>
        <v>Daily charting/observation</v>
      </c>
      <c r="F11" s="113" t="str">
        <f>IF('BS1 Systems Dep Assmt'!F11="","",'BS1 Systems Dep Assmt'!F11)</f>
        <v>All Aged Care</v>
      </c>
      <c r="G11" s="104" t="s">
        <v>62</v>
      </c>
      <c r="H11" s="114" t="s">
        <v>63</v>
      </c>
      <c r="I11" s="106">
        <v>2</v>
      </c>
      <c r="J11" s="106">
        <v>3</v>
      </c>
      <c r="K11" s="106">
        <v>4</v>
      </c>
      <c r="L11" s="106">
        <v>5</v>
      </c>
      <c r="M11" s="106" t="s">
        <v>64</v>
      </c>
      <c r="N11" s="106" t="s">
        <v>65</v>
      </c>
      <c r="O11" s="4" t="str">
        <f>IF('BS1 Systems Dep Assmt'!G11=0," ",'BS1 Systems Dep Assmt'!G11)</f>
        <v>full</v>
      </c>
      <c r="P11" s="4">
        <f t="shared" si="1"/>
        <v>5</v>
      </c>
    </row>
    <row r="12" spans="2:16" ht="27.95">
      <c r="B12" s="2" t="str">
        <f t="shared" si="0"/>
        <v>Aged Care</v>
      </c>
      <c r="C12" s="113" t="str">
        <f>IF('BS1 Systems Dep Assmt'!B12="","",'BS1 Systems Dep Assmt'!B12)</f>
        <v>Platinum 5</v>
      </c>
      <c r="D12" s="113" t="str">
        <f>IF('BS1 Systems Dep Assmt'!D12="","",'BS1 Systems Dep Assmt'!D12)</f>
        <v>Patient care</v>
      </c>
      <c r="E12" s="113" t="str">
        <f>IF('BS1 Systems Dep Assmt'!E12="","",'BS1 Systems Dep Assmt'!E12)</f>
        <v>Develop care plan</v>
      </c>
      <c r="F12" s="113" t="str">
        <f>IF('BS1 Systems Dep Assmt'!F12="","",'BS1 Systems Dep Assmt'!F12)</f>
        <v>All Aged Care</v>
      </c>
      <c r="G12" s="104" t="s">
        <v>70</v>
      </c>
      <c r="H12" s="114" t="s">
        <v>63</v>
      </c>
      <c r="I12" s="106">
        <v>1</v>
      </c>
      <c r="J12" s="106">
        <v>2</v>
      </c>
      <c r="K12" s="106">
        <v>3</v>
      </c>
      <c r="L12" s="106">
        <v>4</v>
      </c>
      <c r="M12" s="106" t="s">
        <v>67</v>
      </c>
      <c r="N12" s="106" t="s">
        <v>65</v>
      </c>
      <c r="O12" s="4" t="str">
        <f>IF('BS1 Systems Dep Assmt'!G12=0," ",'BS1 Systems Dep Assmt'!G12)</f>
        <v>full</v>
      </c>
      <c r="P12" s="4">
        <f t="shared" si="1"/>
        <v>4</v>
      </c>
    </row>
    <row r="13" spans="2:16" ht="27.95">
      <c r="B13" s="2" t="str">
        <f t="shared" si="0"/>
        <v>Aged Care</v>
      </c>
      <c r="C13" s="113" t="str">
        <f>IF('BS1 Systems Dep Assmt'!B13="","",'BS1 Systems Dep Assmt'!B13)</f>
        <v>Platinum 5</v>
      </c>
      <c r="D13" s="113" t="str">
        <f>IF('BS1 Systems Dep Assmt'!D13="","",'BS1 Systems Dep Assmt'!D13)</f>
        <v>Patient care</v>
      </c>
      <c r="E13" s="113" t="str">
        <f>IF('BS1 Systems Dep Assmt'!E13="","",'BS1 Systems Dep Assmt'!E13)</f>
        <v>Output information pack</v>
      </c>
      <c r="F13" s="113" t="str">
        <f>IF('BS1 Systems Dep Assmt'!F13="","",'BS1 Systems Dep Assmt'!F13)</f>
        <v>All Aged Care</v>
      </c>
      <c r="G13" s="104" t="s">
        <v>62</v>
      </c>
      <c r="H13" s="114" t="s">
        <v>63</v>
      </c>
      <c r="I13" s="106">
        <v>1</v>
      </c>
      <c r="J13" s="106">
        <v>2</v>
      </c>
      <c r="K13" s="106">
        <v>2</v>
      </c>
      <c r="L13" s="106">
        <v>4</v>
      </c>
      <c r="M13" s="106" t="s">
        <v>67</v>
      </c>
      <c r="N13" s="106" t="s">
        <v>65</v>
      </c>
      <c r="O13" s="4" t="str">
        <f>IF('BS1 Systems Dep Assmt'!G13=0," ",'BS1 Systems Dep Assmt'!G13)</f>
        <v>full</v>
      </c>
      <c r="P13" s="4">
        <f t="shared" si="1"/>
        <v>4</v>
      </c>
    </row>
    <row r="14" spans="2:16" ht="27.95">
      <c r="B14" s="2" t="str">
        <f t="shared" si="0"/>
        <v>Aged Care</v>
      </c>
      <c r="C14" s="113" t="str">
        <f>IF('BS1 Systems Dep Assmt'!B14="","",'BS1 Systems Dep Assmt'!B14)</f>
        <v>Platinum 5</v>
      </c>
      <c r="D14" s="113" t="str">
        <f>IF('BS1 Systems Dep Assmt'!D14="","",'BS1 Systems Dep Assmt'!D14)</f>
        <v>Patient care</v>
      </c>
      <c r="E14" s="113" t="str">
        <f>IF('BS1 Systems Dep Assmt'!E14="","",'BS1 Systems Dep Assmt'!E14)</f>
        <v>Response information</v>
      </c>
      <c r="F14" s="113" t="str">
        <f>IF('BS1 Systems Dep Assmt'!F14="","",'BS1 Systems Dep Assmt'!F14)</f>
        <v>All Aged Care</v>
      </c>
      <c r="G14" s="104" t="s">
        <v>62</v>
      </c>
      <c r="H14" s="114" t="s">
        <v>63</v>
      </c>
      <c r="I14" s="106">
        <v>1</v>
      </c>
      <c r="J14" s="106">
        <v>2</v>
      </c>
      <c r="K14" s="106">
        <v>3</v>
      </c>
      <c r="L14" s="106">
        <v>4</v>
      </c>
      <c r="M14" s="106" t="s">
        <v>67</v>
      </c>
      <c r="N14" s="106" t="s">
        <v>65</v>
      </c>
      <c r="O14" s="4" t="str">
        <f>IF('BS1 Systems Dep Assmt'!G14=0," ",'BS1 Systems Dep Assmt'!G14)</f>
        <v>full</v>
      </c>
      <c r="P14" s="4">
        <f t="shared" si="1"/>
        <v>4</v>
      </c>
    </row>
    <row r="15" spans="2:16" ht="27.95">
      <c r="B15" s="2" t="str">
        <f t="shared" si="0"/>
        <v>Aged Care</v>
      </c>
      <c r="C15" s="113" t="str">
        <f>IF('BS1 Systems Dep Assmt'!B15="","",'BS1 Systems Dep Assmt'!B15)</f>
        <v>Platinum 5</v>
      </c>
      <c r="D15" s="113" t="str">
        <f>IF('BS1 Systems Dep Assmt'!D15="","",'BS1 Systems Dep Assmt'!D15)</f>
        <v>Patient care</v>
      </c>
      <c r="E15" s="113" t="str">
        <f>IF('BS1 Systems Dep Assmt'!E15="","",'BS1 Systems Dep Assmt'!E15)</f>
        <v>Risk management</v>
      </c>
      <c r="F15" s="113" t="str">
        <f>IF('BS1 Systems Dep Assmt'!F15="","",'BS1 Systems Dep Assmt'!F15)</f>
        <v>All Aged Care</v>
      </c>
      <c r="G15" s="104" t="s">
        <v>71</v>
      </c>
      <c r="H15" s="114" t="s">
        <v>63</v>
      </c>
      <c r="I15" s="106">
        <v>2</v>
      </c>
      <c r="J15" s="106">
        <v>3</v>
      </c>
      <c r="K15" s="106">
        <v>4</v>
      </c>
      <c r="L15" s="106">
        <v>5</v>
      </c>
      <c r="M15" s="106" t="s">
        <v>64</v>
      </c>
      <c r="N15" s="106" t="s">
        <v>65</v>
      </c>
      <c r="O15" s="4" t="str">
        <f>IF('BS1 Systems Dep Assmt'!G15=0," ",'BS1 Systems Dep Assmt'!G15)</f>
        <v>full</v>
      </c>
      <c r="P15" s="4">
        <f t="shared" si="1"/>
        <v>5</v>
      </c>
    </row>
    <row r="16" spans="2:16" ht="27.95">
      <c r="B16" s="2" t="str">
        <f t="shared" si="0"/>
        <v>Aged Care</v>
      </c>
      <c r="C16" s="113" t="str">
        <f>IF('BS1 Systems Dep Assmt'!B16="","",'BS1 Systems Dep Assmt'!B16)</f>
        <v>Platinum 5</v>
      </c>
      <c r="D16" s="113" t="str">
        <f>IF('BS1 Systems Dep Assmt'!D16="","",'BS1 Systems Dep Assmt'!D16)</f>
        <v>Patient care</v>
      </c>
      <c r="E16" s="113" t="str">
        <f>IF('BS1 Systems Dep Assmt'!E16="","",'BS1 Systems Dep Assmt'!E16)</f>
        <v>Review care plan</v>
      </c>
      <c r="F16" s="113" t="str">
        <f>IF('BS1 Systems Dep Assmt'!F16="","",'BS1 Systems Dep Assmt'!F16)</f>
        <v>All Aged Care</v>
      </c>
      <c r="G16" s="104" t="s">
        <v>72</v>
      </c>
      <c r="H16" s="114" t="s">
        <v>73</v>
      </c>
      <c r="I16" s="106">
        <v>1</v>
      </c>
      <c r="J16" s="106">
        <v>1</v>
      </c>
      <c r="K16" s="106">
        <v>4</v>
      </c>
      <c r="L16" s="106">
        <v>5</v>
      </c>
      <c r="M16" s="106" t="s">
        <v>65</v>
      </c>
      <c r="N16" s="106" t="s">
        <v>65</v>
      </c>
      <c r="O16" s="4" t="str">
        <f>IF('BS1 Systems Dep Assmt'!G16=0," ",'BS1 Systems Dep Assmt'!G16)</f>
        <v>full</v>
      </c>
      <c r="P16" s="4">
        <f t="shared" si="1"/>
        <v>5</v>
      </c>
    </row>
    <row r="17" spans="2:16">
      <c r="B17" s="2" t="str">
        <f t="shared" si="0"/>
        <v>Aged Care</v>
      </c>
      <c r="C17" s="113" t="str">
        <f>IF('BS1 Systems Dep Assmt'!B17="","",'BS1 Systems Dep Assmt'!B17)</f>
        <v>Platinum 5</v>
      </c>
      <c r="D17" s="113" t="str">
        <f>IF('BS1 Systems Dep Assmt'!D17="","",'BS1 Systems Dep Assmt'!D17)</f>
        <v>Reporting</v>
      </c>
      <c r="E17" s="113" t="str">
        <f>IF('BS1 Systems Dep Assmt'!E17="","",'BS1 Systems Dep Assmt'!E17)</f>
        <v>Quality managing</v>
      </c>
      <c r="F17" s="113" t="str">
        <f>IF('BS1 Systems Dep Assmt'!F17="","",'BS1 Systems Dep Assmt'!F17)</f>
        <v>All Aged Care</v>
      </c>
      <c r="G17" s="104"/>
      <c r="H17" s="114"/>
      <c r="I17" s="106"/>
      <c r="J17" s="106"/>
      <c r="K17" s="106"/>
      <c r="L17" s="106"/>
      <c r="M17" s="106"/>
      <c r="N17" s="106"/>
      <c r="O17" s="4" t="str">
        <f>IF('BS1 Systems Dep Assmt'!G17=0," ",'BS1 Systems Dep Assmt'!G17)</f>
        <v>full</v>
      </c>
      <c r="P17" s="4">
        <f>MAX(I17:L17)</f>
        <v>0</v>
      </c>
    </row>
    <row r="18" spans="2:16">
      <c r="B18" s="2" t="str">
        <f t="shared" si="0"/>
        <v>Aged Care</v>
      </c>
      <c r="C18" s="113" t="str">
        <f>IF('BS1 Systems Dep Assmt'!B18="","",'BS1 Systems Dep Assmt'!B18)</f>
        <v>Platinum 5</v>
      </c>
      <c r="D18" s="113" t="str">
        <f>IF('BS1 Systems Dep Assmt'!D18="","",'BS1 Systems Dep Assmt'!D18)</f>
        <v>Reporting</v>
      </c>
      <c r="E18" s="113" t="str">
        <f>IF('BS1 Systems Dep Assmt'!E18="","",'BS1 Systems Dep Assmt'!E18)</f>
        <v>Auditing</v>
      </c>
      <c r="F18" s="113" t="str">
        <f>IF('BS1 Systems Dep Assmt'!F18="","",'BS1 Systems Dep Assmt'!F18)</f>
        <v>All Aged Care</v>
      </c>
      <c r="G18" s="104"/>
      <c r="H18" s="114"/>
      <c r="I18" s="106"/>
      <c r="J18" s="106"/>
      <c r="K18" s="106"/>
      <c r="L18" s="106"/>
      <c r="M18" s="106"/>
      <c r="N18" s="106"/>
      <c r="O18" s="4" t="str">
        <f>IF('BS1 Systems Dep Assmt'!G18=0," ",'BS1 Systems Dep Assmt'!G18)</f>
        <v>full</v>
      </c>
      <c r="P18" s="4">
        <f t="shared" ref="P18:P19" si="2">MAX(I18:L18)</f>
        <v>0</v>
      </c>
    </row>
    <row r="19" spans="2:16">
      <c r="B19" s="2" t="str">
        <f t="shared" si="0"/>
        <v>Aged Care</v>
      </c>
      <c r="C19" s="113" t="str">
        <f>IF('BS1 Systems Dep Assmt'!B19="","",'BS1 Systems Dep Assmt'!B19)</f>
        <v>IPTel</v>
      </c>
      <c r="D19" s="113" t="str">
        <f>IF('BS1 Systems Dep Assmt'!D19="","",'BS1 Systems Dep Assmt'!D19)</f>
        <v/>
      </c>
      <c r="E19" s="113" t="str">
        <f>IF('BS1 Systems Dep Assmt'!E19="","",'BS1 Systems Dep Assmt'!E19)</f>
        <v/>
      </c>
      <c r="F19" s="113" t="str">
        <f>IF('BS1 Systems Dep Assmt'!F19="","",'BS1 Systems Dep Assmt'!F19)</f>
        <v/>
      </c>
      <c r="G19" s="104"/>
      <c r="H19" s="114"/>
      <c r="I19" s="106"/>
      <c r="J19" s="106"/>
      <c r="K19" s="106"/>
      <c r="L19" s="106"/>
      <c r="M19" s="106"/>
      <c r="N19" s="106"/>
      <c r="O19" s="4" t="str">
        <f>IF('BS1 Systems Dep Assmt'!G19=0," ",'BS1 Systems Dep Assmt'!G19)</f>
        <v xml:space="preserve"> </v>
      </c>
      <c r="P19" s="4">
        <f t="shared" si="2"/>
        <v>0</v>
      </c>
    </row>
    <row r="20" spans="2:16">
      <c r="B20" s="2" t="str">
        <f t="shared" si="0"/>
        <v>Aged Care</v>
      </c>
      <c r="C20" s="113" t="str">
        <f>IF('BS1 Systems Dep Assmt'!B20="","",'BS1 Systems Dep Assmt'!B20)</f>
        <v>Responder</v>
      </c>
      <c r="D20" s="113" t="str">
        <f>IF('BS1 Systems Dep Assmt'!D20="","",'BS1 Systems Dep Assmt'!D20)</f>
        <v/>
      </c>
      <c r="E20" s="113" t="str">
        <f>IF('BS1 Systems Dep Assmt'!E20="","",'BS1 Systems Dep Assmt'!E20)</f>
        <v/>
      </c>
      <c r="F20" s="113" t="str">
        <f>IF('BS1 Systems Dep Assmt'!F20="","",'BS1 Systems Dep Assmt'!F20)</f>
        <v/>
      </c>
      <c r="G20" s="104"/>
      <c r="H20" s="114"/>
      <c r="I20" s="106"/>
      <c r="J20" s="106"/>
      <c r="K20" s="106"/>
      <c r="L20" s="106"/>
      <c r="M20" s="106"/>
      <c r="N20" s="106"/>
      <c r="O20" s="4" t="str">
        <f>IF('BS1 Systems Dep Assmt'!G20=0," ",'BS1 Systems Dep Assmt'!G20)</f>
        <v xml:space="preserve"> </v>
      </c>
      <c r="P20" s="4">
        <f t="shared" si="1"/>
        <v>0</v>
      </c>
    </row>
    <row r="21" spans="2:16">
      <c r="B21" s="2" t="str">
        <f t="shared" si="0"/>
        <v>Aged Care</v>
      </c>
      <c r="C21" s="113" t="str">
        <f>IF('BS1 Systems Dep Assmt'!B21="","",'BS1 Systems Dep Assmt'!B21)</f>
        <v>Mercury</v>
      </c>
      <c r="D21" s="113" t="str">
        <f>IF('BS1 Systems Dep Assmt'!D21="","",'BS1 Systems Dep Assmt'!D21)</f>
        <v/>
      </c>
      <c r="E21" s="113" t="str">
        <f>IF('BS1 Systems Dep Assmt'!E21="","",'BS1 Systems Dep Assmt'!E21)</f>
        <v/>
      </c>
      <c r="F21" s="113"/>
      <c r="G21" s="104"/>
      <c r="H21" s="114"/>
      <c r="I21" s="106"/>
      <c r="J21" s="106"/>
      <c r="K21" s="106"/>
      <c r="L21" s="106"/>
      <c r="M21" s="106"/>
      <c r="N21" s="106"/>
      <c r="O21" s="4" t="str">
        <f>IF('BS1 Systems Dep Assmt'!G21=0," ",'BS1 Systems Dep Assmt'!G21)</f>
        <v xml:space="preserve"> </v>
      </c>
      <c r="P21" s="4">
        <f t="shared" si="1"/>
        <v>0</v>
      </c>
    </row>
    <row r="22" spans="2:16">
      <c r="B22" s="2" t="str">
        <f t="shared" si="0"/>
        <v>Aged Care</v>
      </c>
      <c r="C22" s="113" t="str">
        <f>IF('BS1 Systems Dep Assmt'!B22="","",'BS1 Systems Dep Assmt'!B22)</f>
        <v/>
      </c>
      <c r="D22" s="113" t="str">
        <f>IF('BS1 Systems Dep Assmt'!D22="","",'BS1 Systems Dep Assmt'!D22)</f>
        <v/>
      </c>
      <c r="E22" s="113" t="str">
        <f>IF('BS1 Systems Dep Assmt'!E22="","",'BS1 Systems Dep Assmt'!E22)</f>
        <v/>
      </c>
      <c r="F22" s="113" t="str">
        <f>IF('BS1 Systems Dep Assmt'!F22="","",'BS1 Systems Dep Assmt'!F22)</f>
        <v/>
      </c>
      <c r="G22" s="104"/>
      <c r="H22" s="114"/>
      <c r="I22" s="106"/>
      <c r="J22" s="106"/>
      <c r="K22" s="106"/>
      <c r="L22" s="106"/>
      <c r="M22" s="106"/>
      <c r="N22" s="106"/>
      <c r="O22" s="4" t="str">
        <f>IF('BS1 Systems Dep Assmt'!G22=0," ",'BS1 Systems Dep Assmt'!G22)</f>
        <v xml:space="preserve"> </v>
      </c>
      <c r="P22" s="4">
        <f t="shared" si="1"/>
        <v>0</v>
      </c>
    </row>
    <row r="23" spans="2:16">
      <c r="B23" s="2" t="str">
        <f t="shared" si="0"/>
        <v>Aged Care</v>
      </c>
      <c r="C23" s="113" t="str">
        <f>IF('BS1 Systems Dep Assmt'!B23="","",'BS1 Systems Dep Assmt'!B23)</f>
        <v>Synapse</v>
      </c>
      <c r="D23" s="113" t="str">
        <f>IF('BS1 Systems Dep Assmt'!D23="","",'BS1 Systems Dep Assmt'!D23)</f>
        <v>TBA</v>
      </c>
      <c r="E23" s="113" t="str">
        <f>IF('BS1 Systems Dep Assmt'!E23="","",'BS1 Systems Dep Assmt'!E23)</f>
        <v>Workshops not held</v>
      </c>
      <c r="F23" s="113" t="str">
        <f>IF('BS1 Systems Dep Assmt'!F23="","",'BS1 Systems Dep Assmt'!F23)</f>
        <v/>
      </c>
      <c r="G23" s="104"/>
      <c r="H23" s="114"/>
      <c r="I23" s="106"/>
      <c r="J23" s="106"/>
      <c r="K23" s="106"/>
      <c r="L23" s="106"/>
      <c r="M23" s="106"/>
      <c r="N23" s="106"/>
      <c r="O23" s="4" t="str">
        <f>IF('BS1 Systems Dep Assmt'!G23=0," ",'BS1 Systems Dep Assmt'!G23)</f>
        <v xml:space="preserve"> </v>
      </c>
      <c r="P23" s="4">
        <f t="shared" si="1"/>
        <v>0</v>
      </c>
    </row>
    <row r="24" spans="2:16">
      <c r="B24" s="2" t="str">
        <f t="shared" si="0"/>
        <v>Aged Care</v>
      </c>
      <c r="C24" s="113" t="str">
        <f>IF('BS1 Systems Dep Assmt'!B24="","",'BS1 Systems Dep Assmt'!B24)</f>
        <v>BossNet</v>
      </c>
      <c r="D24" s="113" t="str">
        <f>IF('BS1 Systems Dep Assmt'!D24="","",'BS1 Systems Dep Assmt'!D24)</f>
        <v>TBA</v>
      </c>
      <c r="E24" s="113" t="str">
        <f>IF('BS1 Systems Dep Assmt'!E24="","",'BS1 Systems Dep Assmt'!E24)</f>
        <v>Workshops not held</v>
      </c>
      <c r="F24" s="113" t="str">
        <f>IF('BS1 Systems Dep Assmt'!F24="","",'BS1 Systems Dep Assmt'!F24)</f>
        <v/>
      </c>
      <c r="G24" s="104"/>
      <c r="H24" s="114"/>
      <c r="I24" s="106"/>
      <c r="J24" s="106"/>
      <c r="K24" s="106"/>
      <c r="L24" s="106"/>
      <c r="M24" s="106"/>
      <c r="N24" s="106"/>
      <c r="O24" s="4" t="str">
        <f>IF('BS1 Systems Dep Assmt'!G24=0," ",'BS1 Systems Dep Assmt'!G24)</f>
        <v xml:space="preserve"> </v>
      </c>
      <c r="P24" s="4">
        <f t="shared" si="1"/>
        <v>0</v>
      </c>
    </row>
    <row r="25" spans="2:16">
      <c r="B25" s="2" t="str">
        <f t="shared" si="0"/>
        <v>Aged Care</v>
      </c>
      <c r="C25" s="113" t="str">
        <f>IF('BS1 Systems Dep Assmt'!B25="","",'BS1 Systems Dep Assmt'!B25)</f>
        <v>iPM</v>
      </c>
      <c r="D25" s="113" t="str">
        <f>IF('BS1 Systems Dep Assmt'!D25="","",'BS1 Systems Dep Assmt'!D25)</f>
        <v>TBA</v>
      </c>
      <c r="E25" s="113" t="str">
        <f>IF('BS1 Systems Dep Assmt'!E25="","",'BS1 Systems Dep Assmt'!E25)</f>
        <v>Workshops not held</v>
      </c>
      <c r="F25" s="113" t="str">
        <f>IF('BS1 Systems Dep Assmt'!F25="","",'BS1 Systems Dep Assmt'!F25)</f>
        <v/>
      </c>
      <c r="G25" s="104"/>
      <c r="H25" s="114"/>
      <c r="I25" s="106"/>
      <c r="J25" s="106"/>
      <c r="K25" s="106"/>
      <c r="L25" s="106"/>
      <c r="M25" s="106"/>
      <c r="N25" s="106"/>
      <c r="O25" s="4" t="str">
        <f>IF('BS1 Systems Dep Assmt'!G25=0," ",'BS1 Systems Dep Assmt'!G25)</f>
        <v xml:space="preserve"> </v>
      </c>
      <c r="P25" s="4">
        <f t="shared" si="1"/>
        <v>0</v>
      </c>
    </row>
    <row r="26" spans="2:16">
      <c r="B26" s="2" t="str">
        <f t="shared" si="0"/>
        <v>Aged Care</v>
      </c>
      <c r="C26" s="113" t="str">
        <f>IF('BS1 Systems Dep Assmt'!B26="","",'BS1 Systems Dep Assmt'!B26)</f>
        <v/>
      </c>
      <c r="D26" s="113" t="str">
        <f>IF('BS1 Systems Dep Assmt'!D32="","",'BS1 Systems Dep Assmt'!D32)</f>
        <v/>
      </c>
      <c r="E26" s="113" t="str">
        <f>IF('BS1 Systems Dep Assmt'!E26="","",'BS1 Systems Dep Assmt'!E26)</f>
        <v/>
      </c>
      <c r="F26" s="113" t="str">
        <f>IF('BS1 Systems Dep Assmt'!F26="","",'BS1 Systems Dep Assmt'!F26)</f>
        <v/>
      </c>
      <c r="G26" s="104"/>
      <c r="H26" s="114"/>
      <c r="I26" s="106"/>
      <c r="J26" s="106"/>
      <c r="K26" s="106"/>
      <c r="L26" s="106"/>
      <c r="M26" s="106"/>
      <c r="N26" s="106"/>
      <c r="O26" s="4" t="str">
        <f>IF('BS1 Systems Dep Assmt'!G26=0," ",'BS1 Systems Dep Assmt'!G26)</f>
        <v xml:space="preserve"> </v>
      </c>
      <c r="P26" s="4">
        <f t="shared" si="1"/>
        <v>0</v>
      </c>
    </row>
    <row r="27" spans="2:16">
      <c r="B27" s="2" t="str">
        <f t="shared" si="0"/>
        <v>Aged Care</v>
      </c>
      <c r="C27" s="113" t="str">
        <f>IF('BS1 Systems Dep Assmt'!B27="","",'BS1 Systems Dep Assmt'!B27)</f>
        <v/>
      </c>
      <c r="D27" s="113" t="str">
        <f>IF('BS1 Systems Dep Assmt'!D33="","",'BS1 Systems Dep Assmt'!D33)</f>
        <v/>
      </c>
      <c r="E27" s="113" t="str">
        <f>IF('BS1 Systems Dep Assmt'!E27="","",'BS1 Systems Dep Assmt'!E27)</f>
        <v/>
      </c>
      <c r="F27" s="113" t="str">
        <f>IF('BS1 Systems Dep Assmt'!F27="","",'BS1 Systems Dep Assmt'!F27)</f>
        <v/>
      </c>
      <c r="G27" s="104"/>
      <c r="H27" s="114"/>
      <c r="I27" s="106"/>
      <c r="J27" s="106"/>
      <c r="K27" s="106"/>
      <c r="L27" s="106"/>
      <c r="M27" s="106"/>
      <c r="N27" s="106"/>
      <c r="O27" s="4" t="str">
        <f>IF('BS1 Systems Dep Assmt'!G27=0," ",'BS1 Systems Dep Assmt'!G27)</f>
        <v xml:space="preserve"> </v>
      </c>
      <c r="P27" s="4">
        <f t="shared" si="1"/>
        <v>0</v>
      </c>
    </row>
    <row r="28" spans="2:16">
      <c r="B28" s="2" t="str">
        <f t="shared" si="0"/>
        <v>Aged Care</v>
      </c>
      <c r="C28" s="113" t="str">
        <f>IF('BS1 Systems Dep Assmt'!B28="","",'BS1 Systems Dep Assmt'!B28)</f>
        <v/>
      </c>
      <c r="D28" s="113" t="str">
        <f>IF('BS1 Systems Dep Assmt'!D28="","",'BS1 Systems Dep Assmt'!D28)</f>
        <v/>
      </c>
      <c r="E28" s="113" t="str">
        <f>IF('BS1 Systems Dep Assmt'!E28="","",'BS1 Systems Dep Assmt'!E28)</f>
        <v/>
      </c>
      <c r="F28" s="113" t="str">
        <f>IF('BS1 Systems Dep Assmt'!F28="","",'BS1 Systems Dep Assmt'!F28)</f>
        <v/>
      </c>
      <c r="G28" s="104"/>
      <c r="H28" s="114"/>
      <c r="I28" s="106"/>
      <c r="J28" s="106"/>
      <c r="K28" s="106"/>
      <c r="L28" s="106"/>
      <c r="M28" s="106"/>
      <c r="N28" s="106"/>
      <c r="O28" s="4" t="str">
        <f>IF('BS1 Systems Dep Assmt'!G28=0," ",'BS1 Systems Dep Assmt'!G28)</f>
        <v xml:space="preserve"> </v>
      </c>
      <c r="P28" s="4">
        <f t="shared" si="1"/>
        <v>0</v>
      </c>
    </row>
    <row r="29" spans="2:16">
      <c r="B29" s="2" t="str">
        <f t="shared" si="0"/>
        <v>Aged Care</v>
      </c>
      <c r="C29" s="113" t="str">
        <f>IF('BS1 Systems Dep Assmt'!B29="","",'BS1 Systems Dep Assmt'!B29)</f>
        <v/>
      </c>
      <c r="D29" s="113" t="str">
        <f>IF('BS1 Systems Dep Assmt'!D29="","",'BS1 Systems Dep Assmt'!D29)</f>
        <v/>
      </c>
      <c r="E29" s="113" t="str">
        <f>IF('BS1 Systems Dep Assmt'!E29="","",'BS1 Systems Dep Assmt'!E29)</f>
        <v/>
      </c>
      <c r="F29" s="113" t="str">
        <f>IF('BS1 Systems Dep Assmt'!F29="","",'BS1 Systems Dep Assmt'!F29)</f>
        <v/>
      </c>
      <c r="G29" s="104"/>
      <c r="H29" s="114"/>
      <c r="I29" s="106"/>
      <c r="J29" s="106"/>
      <c r="K29" s="106"/>
      <c r="L29" s="106"/>
      <c r="M29" s="106"/>
      <c r="N29" s="106"/>
      <c r="O29" s="4" t="str">
        <f>IF('BS1 Systems Dep Assmt'!G29=0," ",'BS1 Systems Dep Assmt'!G29)</f>
        <v xml:space="preserve"> </v>
      </c>
      <c r="P29" s="4">
        <f t="shared" si="1"/>
        <v>0</v>
      </c>
    </row>
    <row r="30" spans="2:16">
      <c r="B30" s="2" t="str">
        <f t="shared" si="0"/>
        <v>Aged Care</v>
      </c>
      <c r="C30" s="113" t="str">
        <f>IF('BS1 Systems Dep Assmt'!B30="","",'BS1 Systems Dep Assmt'!B30)</f>
        <v/>
      </c>
      <c r="D30" s="113" t="str">
        <f>IF('BS1 Systems Dep Assmt'!D30="","",'BS1 Systems Dep Assmt'!D30)</f>
        <v/>
      </c>
      <c r="E30" s="113" t="str">
        <f>IF('BS1 Systems Dep Assmt'!E30="","",'BS1 Systems Dep Assmt'!E30)</f>
        <v/>
      </c>
      <c r="F30" s="113" t="str">
        <f>IF('BS1 Systems Dep Assmt'!F30="","",'BS1 Systems Dep Assmt'!F30)</f>
        <v/>
      </c>
      <c r="G30" s="104"/>
      <c r="H30" s="114"/>
      <c r="I30" s="106"/>
      <c r="J30" s="106"/>
      <c r="K30" s="106"/>
      <c r="L30" s="106"/>
      <c r="M30" s="106"/>
      <c r="N30" s="106"/>
      <c r="O30" s="4" t="str">
        <f>IF('BS1 Systems Dep Assmt'!G30=0," ",'BS1 Systems Dep Assmt'!G30)</f>
        <v xml:space="preserve"> </v>
      </c>
      <c r="P30" s="4">
        <f t="shared" si="1"/>
        <v>0</v>
      </c>
    </row>
    <row r="31" spans="2:16">
      <c r="B31" s="2" t="str">
        <f t="shared" si="0"/>
        <v>Aged Care</v>
      </c>
      <c r="C31" s="113" t="str">
        <f>IF('BS1 Systems Dep Assmt'!B31="","",'BS1 Systems Dep Assmt'!B31)</f>
        <v/>
      </c>
      <c r="D31" s="113" t="str">
        <f>IF('BS1 Systems Dep Assmt'!D31="","",'BS1 Systems Dep Assmt'!D31)</f>
        <v/>
      </c>
      <c r="E31" s="113" t="str">
        <f>IF('BS1 Systems Dep Assmt'!E31="","",'BS1 Systems Dep Assmt'!E31)</f>
        <v/>
      </c>
      <c r="F31" s="113" t="str">
        <f>IF('BS1 Systems Dep Assmt'!F31="","",'BS1 Systems Dep Assmt'!F31)</f>
        <v/>
      </c>
      <c r="G31" s="104"/>
      <c r="H31" s="114"/>
      <c r="I31" s="106"/>
      <c r="J31" s="106"/>
      <c r="K31" s="106"/>
      <c r="L31" s="106"/>
      <c r="M31" s="106"/>
      <c r="N31" s="106"/>
      <c r="O31" s="4" t="str">
        <f>IF('BS1 Systems Dep Assmt'!G31=0," ",'BS1 Systems Dep Assmt'!G31)</f>
        <v xml:space="preserve"> </v>
      </c>
      <c r="P31" s="4">
        <f t="shared" si="1"/>
        <v>0</v>
      </c>
    </row>
    <row r="32" spans="2:16">
      <c r="B32" s="2" t="str">
        <f t="shared" si="0"/>
        <v>Aged Care</v>
      </c>
      <c r="C32" s="113" t="str">
        <f>IF('BS1 Systems Dep Assmt'!B32="","",'BS1 Systems Dep Assmt'!B32)</f>
        <v/>
      </c>
      <c r="D32" s="113" t="str">
        <f>IF('BS1 Systems Dep Assmt'!D32="","",'BS1 Systems Dep Assmt'!D32)</f>
        <v/>
      </c>
      <c r="E32" s="113" t="str">
        <f>IF('BS1 Systems Dep Assmt'!E32="","",'BS1 Systems Dep Assmt'!E32)</f>
        <v/>
      </c>
      <c r="F32" s="113" t="str">
        <f>IF('BS1 Systems Dep Assmt'!F32="","",'BS1 Systems Dep Assmt'!F32)</f>
        <v/>
      </c>
      <c r="G32" s="104"/>
      <c r="H32" s="114"/>
      <c r="I32" s="106"/>
      <c r="J32" s="106"/>
      <c r="K32" s="106"/>
      <c r="L32" s="106"/>
      <c r="M32" s="106"/>
      <c r="N32" s="106"/>
      <c r="O32" s="4" t="str">
        <f>IF('BS1 Systems Dep Assmt'!G32=0," ",'BS1 Systems Dep Assmt'!G32)</f>
        <v xml:space="preserve"> </v>
      </c>
      <c r="P32" s="4">
        <f t="shared" si="1"/>
        <v>0</v>
      </c>
    </row>
    <row r="33" spans="2:16">
      <c r="B33" s="2" t="str">
        <f t="shared" si="0"/>
        <v>Aged Care</v>
      </c>
      <c r="C33" s="113" t="str">
        <f>IF('BS1 Systems Dep Assmt'!B33="","",'BS1 Systems Dep Assmt'!B33)</f>
        <v/>
      </c>
      <c r="D33" s="113" t="str">
        <f>IF('BS1 Systems Dep Assmt'!D33="","",'BS1 Systems Dep Assmt'!D33)</f>
        <v/>
      </c>
      <c r="E33" s="113" t="str">
        <f>IF('BS1 Systems Dep Assmt'!E33="","",'BS1 Systems Dep Assmt'!E33)</f>
        <v/>
      </c>
      <c r="F33" s="113" t="str">
        <f>IF('BS1 Systems Dep Assmt'!F33="","",'BS1 Systems Dep Assmt'!F33)</f>
        <v/>
      </c>
      <c r="G33" s="104"/>
      <c r="H33" s="114"/>
      <c r="I33" s="106"/>
      <c r="J33" s="106"/>
      <c r="K33" s="106"/>
      <c r="L33" s="106"/>
      <c r="M33" s="106"/>
      <c r="N33" s="106"/>
      <c r="O33" s="4" t="str">
        <f>IF('BS1 Systems Dep Assmt'!G33=0," ",'BS1 Systems Dep Assmt'!G33)</f>
        <v xml:space="preserve"> </v>
      </c>
      <c r="P33" s="4">
        <f t="shared" si="1"/>
        <v>0</v>
      </c>
    </row>
    <row r="34" spans="2:16">
      <c r="B34" s="2" t="str">
        <f t="shared" si="0"/>
        <v>Aged Care</v>
      </c>
      <c r="C34" s="113" t="str">
        <f>IF('BS1 Systems Dep Assmt'!B34="","",'BS1 Systems Dep Assmt'!B34)</f>
        <v/>
      </c>
      <c r="D34" s="113" t="str">
        <f>IF('BS1 Systems Dep Assmt'!D34="","",'BS1 Systems Dep Assmt'!D34)</f>
        <v/>
      </c>
      <c r="E34" s="113" t="str">
        <f>IF('BS1 Systems Dep Assmt'!E34="","",'BS1 Systems Dep Assmt'!E34)</f>
        <v/>
      </c>
      <c r="F34" s="113" t="str">
        <f>IF('BS1 Systems Dep Assmt'!F34="","",'BS1 Systems Dep Assmt'!F34)</f>
        <v/>
      </c>
      <c r="G34" s="104"/>
      <c r="H34" s="114"/>
      <c r="I34" s="106"/>
      <c r="J34" s="106"/>
      <c r="K34" s="106"/>
      <c r="L34" s="106"/>
      <c r="M34" s="106"/>
      <c r="N34" s="106"/>
      <c r="O34" s="4" t="str">
        <f>IF('BS1 Systems Dep Assmt'!G34=0," ",'BS1 Systems Dep Assmt'!G34)</f>
        <v xml:space="preserve"> </v>
      </c>
      <c r="P34" s="4">
        <f t="shared" si="1"/>
        <v>0</v>
      </c>
    </row>
    <row r="35" spans="2:16">
      <c r="B35" s="2" t="str">
        <f t="shared" si="0"/>
        <v>Aged Care</v>
      </c>
      <c r="C35" s="113" t="str">
        <f>IF('BS1 Systems Dep Assmt'!B35="","",'BS1 Systems Dep Assmt'!B35)</f>
        <v/>
      </c>
      <c r="D35" s="113" t="str">
        <f>IF('BS1 Systems Dep Assmt'!D35="","",'BS1 Systems Dep Assmt'!D35)</f>
        <v/>
      </c>
      <c r="E35" s="113" t="str">
        <f>IF('BS1 Systems Dep Assmt'!E35="","",'BS1 Systems Dep Assmt'!E35)</f>
        <v/>
      </c>
      <c r="F35" s="113" t="str">
        <f>IF('BS1 Systems Dep Assmt'!F35="","",'BS1 Systems Dep Assmt'!F35)</f>
        <v/>
      </c>
      <c r="G35" s="104"/>
      <c r="H35" s="114"/>
      <c r="I35" s="106"/>
      <c r="J35" s="106"/>
      <c r="K35" s="106"/>
      <c r="L35" s="106"/>
      <c r="M35" s="106"/>
      <c r="N35" s="106"/>
      <c r="O35" s="4" t="str">
        <f>IF('BS1 Systems Dep Assmt'!G35=0," ",'BS1 Systems Dep Assmt'!G35)</f>
        <v xml:space="preserve"> </v>
      </c>
      <c r="P35" s="4">
        <f t="shared" si="1"/>
        <v>0</v>
      </c>
    </row>
    <row r="36" spans="2:16">
      <c r="B36" s="2" t="str">
        <f t="shared" si="0"/>
        <v>Aged Care</v>
      </c>
      <c r="C36" s="113" t="str">
        <f>IF('BS1 Systems Dep Assmt'!B36="","",'BS1 Systems Dep Assmt'!B36)</f>
        <v/>
      </c>
      <c r="D36" s="113" t="str">
        <f>IF('BS1 Systems Dep Assmt'!D36="","",'BS1 Systems Dep Assmt'!D36)</f>
        <v/>
      </c>
      <c r="E36" s="113" t="str">
        <f>IF('BS1 Systems Dep Assmt'!E36="","",'BS1 Systems Dep Assmt'!E36)</f>
        <v/>
      </c>
      <c r="F36" s="113" t="str">
        <f>IF('BS1 Systems Dep Assmt'!F36="","",'BS1 Systems Dep Assmt'!F36)</f>
        <v/>
      </c>
      <c r="G36" s="104"/>
      <c r="H36" s="114"/>
      <c r="I36" s="106"/>
      <c r="J36" s="106"/>
      <c r="K36" s="106"/>
      <c r="L36" s="106"/>
      <c r="M36" s="106"/>
      <c r="N36" s="106"/>
      <c r="O36" s="4" t="str">
        <f>IF('BS1 Systems Dep Assmt'!G36=0," ",'BS1 Systems Dep Assmt'!G36)</f>
        <v xml:space="preserve"> </v>
      </c>
      <c r="P36" s="4">
        <f t="shared" si="1"/>
        <v>0</v>
      </c>
    </row>
    <row r="37" spans="2:16">
      <c r="B37" s="2" t="str">
        <f t="shared" si="0"/>
        <v>Aged Care</v>
      </c>
      <c r="C37" s="113" t="str">
        <f>IF('BS1 Systems Dep Assmt'!B37="","",'BS1 Systems Dep Assmt'!B37)</f>
        <v/>
      </c>
      <c r="D37" s="113" t="str">
        <f>IF('BS1 Systems Dep Assmt'!D37="","",'BS1 Systems Dep Assmt'!D37)</f>
        <v/>
      </c>
      <c r="E37" s="113" t="str">
        <f>IF('BS1 Systems Dep Assmt'!E37="","",'BS1 Systems Dep Assmt'!E37)</f>
        <v/>
      </c>
      <c r="F37" s="113" t="str">
        <f>IF('BS1 Systems Dep Assmt'!F37="","",'BS1 Systems Dep Assmt'!F37)</f>
        <v/>
      </c>
      <c r="G37" s="104"/>
      <c r="H37" s="114"/>
      <c r="I37" s="106"/>
      <c r="J37" s="106"/>
      <c r="K37" s="106"/>
      <c r="L37" s="106"/>
      <c r="M37" s="106"/>
      <c r="N37" s="106"/>
      <c r="O37" s="4" t="str">
        <f>IF('BS1 Systems Dep Assmt'!G37=0," ",'BS1 Systems Dep Assmt'!G37)</f>
        <v xml:space="preserve"> </v>
      </c>
      <c r="P37" s="4">
        <f t="shared" si="1"/>
        <v>0</v>
      </c>
    </row>
    <row r="38" spans="2:16">
      <c r="B38" s="2" t="str">
        <f t="shared" si="0"/>
        <v>Aged Care</v>
      </c>
      <c r="C38" s="113" t="str">
        <f>IF('BS1 Systems Dep Assmt'!B38="","",'BS1 Systems Dep Assmt'!B38)</f>
        <v/>
      </c>
      <c r="D38" s="113" t="str">
        <f>IF('BS1 Systems Dep Assmt'!D38="","",'BS1 Systems Dep Assmt'!D38)</f>
        <v/>
      </c>
      <c r="E38" s="113" t="str">
        <f>IF('BS1 Systems Dep Assmt'!E38="","",'BS1 Systems Dep Assmt'!E38)</f>
        <v/>
      </c>
      <c r="F38" s="113" t="str">
        <f>IF('BS1 Systems Dep Assmt'!F38="","",'BS1 Systems Dep Assmt'!F38)</f>
        <v/>
      </c>
      <c r="G38" s="104"/>
      <c r="H38" s="114"/>
      <c r="I38" s="106"/>
      <c r="J38" s="106"/>
      <c r="K38" s="106"/>
      <c r="L38" s="106"/>
      <c r="M38" s="106"/>
      <c r="N38" s="106"/>
      <c r="O38" s="4" t="str">
        <f>IF('BS1 Systems Dep Assmt'!G38=0," ",'BS1 Systems Dep Assmt'!G38)</f>
        <v xml:space="preserve"> </v>
      </c>
      <c r="P38" s="4">
        <f t="shared" si="1"/>
        <v>0</v>
      </c>
    </row>
    <row r="39" spans="2:16" ht="15" customHeight="1">
      <c r="B39" s="2" t="str">
        <f t="shared" si="0"/>
        <v>Aged Care</v>
      </c>
      <c r="C39" s="113" t="str">
        <f>IF('BS1 Systems Dep Assmt'!B39="","",'BS1 Systems Dep Assmt'!B39)</f>
        <v/>
      </c>
      <c r="D39" s="113" t="str">
        <f>IF('BS1 Systems Dep Assmt'!D39="","",'BS1 Systems Dep Assmt'!D39)</f>
        <v/>
      </c>
      <c r="E39" s="113" t="str">
        <f>IF('BS1 Systems Dep Assmt'!E39="","",'BS1 Systems Dep Assmt'!E39)</f>
        <v/>
      </c>
      <c r="F39" s="113" t="str">
        <f>IF('BS1 Systems Dep Assmt'!F39="","",'BS1 Systems Dep Assmt'!F39)</f>
        <v/>
      </c>
      <c r="G39" s="104"/>
      <c r="H39" s="114"/>
      <c r="I39" s="106"/>
      <c r="J39" s="106"/>
      <c r="K39" s="106"/>
      <c r="L39" s="106"/>
      <c r="M39" s="106"/>
      <c r="N39" s="106"/>
      <c r="O39" s="4" t="str">
        <f>IF('BS1 Systems Dep Assmt'!G39=0," ",'BS1 Systems Dep Assmt'!G39)</f>
        <v xml:space="preserve"> </v>
      </c>
      <c r="P39" s="4">
        <f t="shared" si="1"/>
        <v>0</v>
      </c>
    </row>
    <row r="40" spans="2:16">
      <c r="B40" s="2" t="str">
        <f t="shared" si="0"/>
        <v>Aged Care</v>
      </c>
      <c r="C40" s="113" t="str">
        <f>IF('BS1 Systems Dep Assmt'!B40="","",'BS1 Systems Dep Assmt'!B40)</f>
        <v/>
      </c>
      <c r="D40" s="113" t="str">
        <f>IF('BS1 Systems Dep Assmt'!D40="","",'BS1 Systems Dep Assmt'!D40)</f>
        <v/>
      </c>
      <c r="E40" s="113" t="str">
        <f>IF('BS1 Systems Dep Assmt'!E40="","",'BS1 Systems Dep Assmt'!E40)</f>
        <v/>
      </c>
      <c r="F40" s="113" t="str">
        <f>IF('BS1 Systems Dep Assmt'!F40="","",'BS1 Systems Dep Assmt'!F40)</f>
        <v/>
      </c>
      <c r="G40" s="104"/>
      <c r="H40" s="114"/>
      <c r="I40" s="106"/>
      <c r="J40" s="106"/>
      <c r="K40" s="106"/>
      <c r="L40" s="106"/>
      <c r="M40" s="106"/>
      <c r="N40" s="106"/>
      <c r="O40" s="4" t="str">
        <f>IF('BS1 Systems Dep Assmt'!G40=0," ",'BS1 Systems Dep Assmt'!G40)</f>
        <v xml:space="preserve"> </v>
      </c>
      <c r="P40" s="4">
        <f t="shared" si="1"/>
        <v>0</v>
      </c>
    </row>
    <row r="41" spans="2:16">
      <c r="B41" s="2" t="str">
        <f t="shared" si="0"/>
        <v>Aged Care</v>
      </c>
      <c r="C41" s="113" t="str">
        <f>IF('BS1 Systems Dep Assmt'!B41="","",'BS1 Systems Dep Assmt'!B41)</f>
        <v/>
      </c>
      <c r="D41" s="113" t="str">
        <f>IF('BS1 Systems Dep Assmt'!D41="","",'BS1 Systems Dep Assmt'!D41)</f>
        <v/>
      </c>
      <c r="E41" s="113" t="str">
        <f>IF('BS1 Systems Dep Assmt'!E41="","",'BS1 Systems Dep Assmt'!E41)</f>
        <v/>
      </c>
      <c r="F41" s="113" t="str">
        <f>IF('BS1 Systems Dep Assmt'!F41="","",'BS1 Systems Dep Assmt'!F41)</f>
        <v/>
      </c>
      <c r="G41" s="104"/>
      <c r="H41" s="114"/>
      <c r="I41" s="106"/>
      <c r="J41" s="106"/>
      <c r="K41" s="106"/>
      <c r="L41" s="106"/>
      <c r="M41" s="106"/>
      <c r="N41" s="106"/>
      <c r="O41" s="4" t="str">
        <f>IF('BS1 Systems Dep Assmt'!G41=0," ",'BS1 Systems Dep Assmt'!G41)</f>
        <v xml:space="preserve"> </v>
      </c>
      <c r="P41" s="4">
        <f t="shared" si="1"/>
        <v>0</v>
      </c>
    </row>
    <row r="42" spans="2:16">
      <c r="B42" s="2" t="str">
        <f t="shared" si="0"/>
        <v>Aged Care</v>
      </c>
      <c r="C42" s="113" t="str">
        <f>IF('BS1 Systems Dep Assmt'!B42="","",'BS1 Systems Dep Assmt'!B42)</f>
        <v/>
      </c>
      <c r="D42" s="113" t="str">
        <f>IF('BS1 Systems Dep Assmt'!D42="","",'BS1 Systems Dep Assmt'!D42)</f>
        <v/>
      </c>
      <c r="E42" s="113" t="str">
        <f>IF('BS1 Systems Dep Assmt'!E42="","",'BS1 Systems Dep Assmt'!E42)</f>
        <v/>
      </c>
      <c r="F42" s="113" t="str">
        <f>IF('BS1 Systems Dep Assmt'!F42="","",'BS1 Systems Dep Assmt'!F42)</f>
        <v/>
      </c>
      <c r="G42" s="104"/>
      <c r="H42" s="114"/>
      <c r="I42" s="106"/>
      <c r="J42" s="106"/>
      <c r="K42" s="106"/>
      <c r="L42" s="106"/>
      <c r="M42" s="106"/>
      <c r="N42" s="106"/>
      <c r="O42" s="4" t="str">
        <f>IF('BS1 Systems Dep Assmt'!G42=0," ",'BS1 Systems Dep Assmt'!G42)</f>
        <v xml:space="preserve"> </v>
      </c>
      <c r="P42" s="4">
        <f t="shared" si="1"/>
        <v>0</v>
      </c>
    </row>
    <row r="43" spans="2:16">
      <c r="B43" s="2" t="str">
        <f t="shared" si="0"/>
        <v>Aged Care</v>
      </c>
      <c r="C43" s="113" t="str">
        <f>IF('BS1 Systems Dep Assmt'!B43="","",'BS1 Systems Dep Assmt'!B43)</f>
        <v/>
      </c>
      <c r="D43" s="113" t="str">
        <f>IF('BS1 Systems Dep Assmt'!D43="","",'BS1 Systems Dep Assmt'!D43)</f>
        <v/>
      </c>
      <c r="E43" s="113" t="str">
        <f>IF('BS1 Systems Dep Assmt'!E43="","",'BS1 Systems Dep Assmt'!E43)</f>
        <v/>
      </c>
      <c r="F43" s="113" t="str">
        <f>IF('BS1 Systems Dep Assmt'!F43="","",'BS1 Systems Dep Assmt'!F43)</f>
        <v/>
      </c>
      <c r="G43" s="104"/>
      <c r="H43" s="114"/>
      <c r="I43" s="106"/>
      <c r="J43" s="106"/>
      <c r="K43" s="106"/>
      <c r="L43" s="106"/>
      <c r="M43" s="106"/>
      <c r="N43" s="106"/>
      <c r="O43" s="4" t="str">
        <f>IF('BS1 Systems Dep Assmt'!G43=0," ",'BS1 Systems Dep Assmt'!G43)</f>
        <v xml:space="preserve"> </v>
      </c>
      <c r="P43" s="4">
        <f t="shared" si="1"/>
        <v>0</v>
      </c>
    </row>
    <row r="44" spans="2:16">
      <c r="B44" s="2" t="str">
        <f t="shared" si="0"/>
        <v>Aged Care</v>
      </c>
      <c r="C44" s="113" t="str">
        <f>IF('BS1 Systems Dep Assmt'!B44="","",'BS1 Systems Dep Assmt'!B44)</f>
        <v/>
      </c>
      <c r="D44" s="113" t="str">
        <f>IF('BS1 Systems Dep Assmt'!D44="","",'BS1 Systems Dep Assmt'!D44)</f>
        <v/>
      </c>
      <c r="E44" s="113" t="str">
        <f>IF('BS1 Systems Dep Assmt'!E44="","",'BS1 Systems Dep Assmt'!E44)</f>
        <v/>
      </c>
      <c r="F44" s="113" t="str">
        <f>IF('BS1 Systems Dep Assmt'!F44="","",'BS1 Systems Dep Assmt'!F44)</f>
        <v/>
      </c>
      <c r="G44" s="104"/>
      <c r="H44" s="114"/>
      <c r="I44" s="106"/>
      <c r="J44" s="106"/>
      <c r="K44" s="106"/>
      <c r="L44" s="106"/>
      <c r="M44" s="106"/>
      <c r="N44" s="106"/>
      <c r="O44" s="4" t="str">
        <f>IF('BS1 Systems Dep Assmt'!G44=0," ",'BS1 Systems Dep Assmt'!G44)</f>
        <v xml:space="preserve"> </v>
      </c>
      <c r="P44" s="4">
        <f t="shared" si="1"/>
        <v>0</v>
      </c>
    </row>
    <row r="45" spans="2:16">
      <c r="B45" s="2" t="str">
        <f t="shared" si="0"/>
        <v>Aged Care</v>
      </c>
      <c r="C45" s="113" t="str">
        <f>IF('BS1 Systems Dep Assmt'!B45="","",'BS1 Systems Dep Assmt'!B45)</f>
        <v/>
      </c>
      <c r="D45" s="113" t="str">
        <f>IF('BS1 Systems Dep Assmt'!D45="","",'BS1 Systems Dep Assmt'!D45)</f>
        <v/>
      </c>
      <c r="E45" s="113" t="str">
        <f>IF('BS1 Systems Dep Assmt'!E45="","",'BS1 Systems Dep Assmt'!E45)</f>
        <v/>
      </c>
      <c r="F45" s="113" t="str">
        <f>IF('BS1 Systems Dep Assmt'!F45="","",'BS1 Systems Dep Assmt'!F45)</f>
        <v/>
      </c>
      <c r="G45" s="104"/>
      <c r="H45" s="114"/>
      <c r="I45" s="106"/>
      <c r="J45" s="106"/>
      <c r="K45" s="106"/>
      <c r="L45" s="106"/>
      <c r="M45" s="106"/>
      <c r="N45" s="106"/>
      <c r="O45" s="4" t="str">
        <f>IF('BS1 Systems Dep Assmt'!G45=0," ",'BS1 Systems Dep Assmt'!G45)</f>
        <v xml:space="preserve"> </v>
      </c>
      <c r="P45" s="4">
        <f t="shared" si="1"/>
        <v>0</v>
      </c>
    </row>
    <row r="46" spans="2:16">
      <c r="B46" s="2" t="str">
        <f t="shared" si="0"/>
        <v>Aged Care</v>
      </c>
      <c r="C46" s="113" t="str">
        <f>IF('BS1 Systems Dep Assmt'!B46="","",'BS1 Systems Dep Assmt'!B46)</f>
        <v/>
      </c>
      <c r="D46" s="113" t="str">
        <f>IF('BS1 Systems Dep Assmt'!D46="","",'BS1 Systems Dep Assmt'!D46)</f>
        <v/>
      </c>
      <c r="E46" s="113" t="str">
        <f>IF('BS1 Systems Dep Assmt'!E46="","",'BS1 Systems Dep Assmt'!E46)</f>
        <v/>
      </c>
      <c r="F46" s="113" t="str">
        <f>IF('BS1 Systems Dep Assmt'!F46="","",'BS1 Systems Dep Assmt'!F46)</f>
        <v/>
      </c>
      <c r="G46" s="104"/>
      <c r="H46" s="114"/>
      <c r="I46" s="106"/>
      <c r="J46" s="106"/>
      <c r="K46" s="106"/>
      <c r="L46" s="106"/>
      <c r="M46" s="106"/>
      <c r="N46" s="106"/>
      <c r="O46" s="4" t="str">
        <f>IF('BS1 Systems Dep Assmt'!G46=0," ",'BS1 Systems Dep Assmt'!G46)</f>
        <v xml:space="preserve"> </v>
      </c>
      <c r="P46" s="4">
        <f t="shared" si="1"/>
        <v>0</v>
      </c>
    </row>
    <row r="47" spans="2:16">
      <c r="B47" s="2" t="str">
        <f t="shared" si="0"/>
        <v>Aged Care</v>
      </c>
      <c r="C47" s="113" t="str">
        <f>IF('BS1 Systems Dep Assmt'!B47="","",'BS1 Systems Dep Assmt'!B47)</f>
        <v/>
      </c>
      <c r="D47" s="113" t="str">
        <f>IF('BS1 Systems Dep Assmt'!D47="","",'BS1 Systems Dep Assmt'!D47)</f>
        <v/>
      </c>
      <c r="E47" s="113" t="str">
        <f>IF('BS1 Systems Dep Assmt'!E47="","",'BS1 Systems Dep Assmt'!E47)</f>
        <v/>
      </c>
      <c r="F47" s="113" t="str">
        <f>IF('BS1 Systems Dep Assmt'!F47="","",'BS1 Systems Dep Assmt'!F47)</f>
        <v/>
      </c>
      <c r="G47" s="104"/>
      <c r="H47" s="114"/>
      <c r="I47" s="106"/>
      <c r="J47" s="106"/>
      <c r="K47" s="106"/>
      <c r="L47" s="106"/>
      <c r="M47" s="106"/>
      <c r="N47" s="106"/>
      <c r="O47" s="4" t="str">
        <f>IF('BS1 Systems Dep Assmt'!G47=0," ",'BS1 Systems Dep Assmt'!G47)</f>
        <v xml:space="preserve"> </v>
      </c>
      <c r="P47" s="4">
        <f t="shared" ref="P47:P50" si="3">MAX(I47:L47)</f>
        <v>0</v>
      </c>
    </row>
    <row r="48" spans="2:16">
      <c r="B48" s="2" t="str">
        <f t="shared" si="0"/>
        <v>Aged Care</v>
      </c>
      <c r="C48" s="113" t="str">
        <f>IF('BS1 Systems Dep Assmt'!B48="","",'BS1 Systems Dep Assmt'!B48)</f>
        <v/>
      </c>
      <c r="D48" s="113" t="str">
        <f>IF('BS1 Systems Dep Assmt'!D48="","",'BS1 Systems Dep Assmt'!D48)</f>
        <v/>
      </c>
      <c r="E48" s="113" t="str">
        <f>IF('BS1 Systems Dep Assmt'!E48="","",'BS1 Systems Dep Assmt'!E48)</f>
        <v/>
      </c>
      <c r="F48" s="113" t="str">
        <f>IF('BS1 Systems Dep Assmt'!F48="","",'BS1 Systems Dep Assmt'!F48)</f>
        <v/>
      </c>
      <c r="G48" s="104"/>
      <c r="H48" s="114"/>
      <c r="I48" s="106"/>
      <c r="J48" s="106"/>
      <c r="K48" s="106"/>
      <c r="L48" s="106"/>
      <c r="M48" s="106"/>
      <c r="N48" s="106"/>
      <c r="O48" s="4" t="str">
        <f>IF('BS1 Systems Dep Assmt'!G48=0," ",'BS1 Systems Dep Assmt'!G48)</f>
        <v xml:space="preserve"> </v>
      </c>
      <c r="P48" s="4">
        <f t="shared" si="3"/>
        <v>0</v>
      </c>
    </row>
    <row r="49" spans="2:16">
      <c r="B49" s="2" t="str">
        <f t="shared" si="0"/>
        <v>Aged Care</v>
      </c>
      <c r="C49" s="113" t="str">
        <f>IF('BS1 Systems Dep Assmt'!B49="","",'BS1 Systems Dep Assmt'!B49)</f>
        <v/>
      </c>
      <c r="D49" s="113" t="str">
        <f>IF('BS1 Systems Dep Assmt'!D49="","",'BS1 Systems Dep Assmt'!D49)</f>
        <v/>
      </c>
      <c r="E49" s="113" t="str">
        <f>IF('BS1 Systems Dep Assmt'!E49="","",'BS1 Systems Dep Assmt'!E49)</f>
        <v/>
      </c>
      <c r="F49" s="113" t="str">
        <f>IF('BS1 Systems Dep Assmt'!F49="","",'BS1 Systems Dep Assmt'!F49)</f>
        <v/>
      </c>
      <c r="G49" s="104"/>
      <c r="H49" s="114"/>
      <c r="I49" s="106"/>
      <c r="J49" s="106"/>
      <c r="K49" s="106"/>
      <c r="L49" s="106"/>
      <c r="M49" s="106"/>
      <c r="N49" s="106"/>
      <c r="O49" s="4" t="str">
        <f>IF('BS1 Systems Dep Assmt'!G49=0," ",'BS1 Systems Dep Assmt'!G49)</f>
        <v xml:space="preserve"> </v>
      </c>
      <c r="P49" s="4">
        <f t="shared" si="3"/>
        <v>0</v>
      </c>
    </row>
    <row r="50" spans="2:16">
      <c r="B50" s="2" t="str">
        <f t="shared" si="0"/>
        <v>Aged Care</v>
      </c>
      <c r="C50" s="113" t="str">
        <f>IF('BS1 Systems Dep Assmt'!B50="","",'BS1 Systems Dep Assmt'!B50)</f>
        <v/>
      </c>
      <c r="D50" s="113" t="str">
        <f>IF('BS1 Systems Dep Assmt'!D50="","",'BS1 Systems Dep Assmt'!D50)</f>
        <v/>
      </c>
      <c r="E50" s="113" t="str">
        <f>IF('BS1 Systems Dep Assmt'!E50="","",'BS1 Systems Dep Assmt'!E50)</f>
        <v/>
      </c>
      <c r="F50" s="113" t="str">
        <f>IF('BS1 Systems Dep Assmt'!F50="","",'BS1 Systems Dep Assmt'!F50)</f>
        <v/>
      </c>
      <c r="G50" s="104"/>
      <c r="H50" s="114"/>
      <c r="I50" s="106"/>
      <c r="J50" s="106"/>
      <c r="K50" s="106"/>
      <c r="L50" s="106"/>
      <c r="M50" s="106"/>
      <c r="N50" s="106"/>
      <c r="O50" s="4" t="str">
        <f>IF('BS1 Systems Dep Assmt'!G50=0," ",'BS1 Systems Dep Assmt'!G50)</f>
        <v xml:space="preserve"> </v>
      </c>
      <c r="P50" s="4">
        <f t="shared" si="3"/>
        <v>0</v>
      </c>
    </row>
  </sheetData>
  <sheetProtection selectLockedCells="1"/>
  <dataConsolidate/>
  <mergeCells count="13">
    <mergeCell ref="B6:B7"/>
    <mergeCell ref="C6:C7"/>
    <mergeCell ref="C2:O2"/>
    <mergeCell ref="C3:O3"/>
    <mergeCell ref="D4:O4"/>
    <mergeCell ref="D5:O5"/>
    <mergeCell ref="O6:O7"/>
    <mergeCell ref="I6:L6"/>
    <mergeCell ref="D6:D7"/>
    <mergeCell ref="E6:E7"/>
    <mergeCell ref="F6:F7"/>
    <mergeCell ref="G6:G7"/>
    <mergeCell ref="H6:H7"/>
  </mergeCells>
  <conditionalFormatting sqref="I8:L50">
    <cfRule type="colorScale" priority="40">
      <colorScale>
        <cfvo type="num" val="1"/>
        <cfvo type="num" val="3"/>
        <cfvo type="num" val="5"/>
        <color rgb="FF92D050"/>
        <color rgb="FFFFEB84"/>
        <color rgb="FFFF0000"/>
      </colorScale>
    </cfRule>
  </conditionalFormatting>
  <conditionalFormatting sqref="M8:N50">
    <cfRule type="expression" dxfId="31" priority="28">
      <formula>IF(MID($M8,3,1)="M",TRUE,FALSE)</formula>
    </cfRule>
    <cfRule type="expression" dxfId="30" priority="29">
      <formula>IF(MID($M8,3,1)="W",TRUE,FALSE)</formula>
    </cfRule>
    <cfRule type="expression" dxfId="29" priority="30">
      <formula>IF(MID($M8,3,1)="D",TRUE,FALSE)</formula>
    </cfRule>
    <cfRule type="expression" dxfId="28" priority="31">
      <formula>IF(MID($M8,3,1)="H",TRUE,FALSE)</formula>
    </cfRule>
  </conditionalFormatting>
  <conditionalFormatting sqref="F17:N18 D12:F14 F19 H19:N19 F15:F16 D15:E28 F20:N28 D9:G11 H9:N16 D29:N50 C9:C50 C8:N8">
    <cfRule type="expression" dxfId="27" priority="21">
      <formula>$O8="Low"</formula>
    </cfRule>
    <cfRule type="expression" dxfId="26" priority="41">
      <formula>$O8="Min"</formula>
    </cfRule>
  </conditionalFormatting>
  <conditionalFormatting sqref="O8:O50">
    <cfRule type="cellIs" dxfId="25" priority="17" operator="equal">
      <formula>"Min"</formula>
    </cfRule>
    <cfRule type="cellIs" dxfId="24" priority="18" operator="equal">
      <formula>"Low"</formula>
    </cfRule>
    <cfRule type="cellIs" dxfId="23" priority="19" operator="equal">
      <formula>"Some"</formula>
    </cfRule>
    <cfRule type="cellIs" dxfId="22" priority="20" operator="equal">
      <formula>"Full"</formula>
    </cfRule>
  </conditionalFormatting>
  <conditionalFormatting sqref="G12">
    <cfRule type="expression" dxfId="21" priority="15">
      <formula>$O12="Low"</formula>
    </cfRule>
    <cfRule type="expression" dxfId="20" priority="16">
      <formula>$O12="Min"</formula>
    </cfRule>
  </conditionalFormatting>
  <conditionalFormatting sqref="G15">
    <cfRule type="expression" dxfId="19" priority="9">
      <formula>$O15="Low"</formula>
    </cfRule>
    <cfRule type="expression" dxfId="18" priority="10">
      <formula>$O15="Min"</formula>
    </cfRule>
  </conditionalFormatting>
  <conditionalFormatting sqref="G16">
    <cfRule type="expression" dxfId="17" priority="7">
      <formula>$O16="Low"</formula>
    </cfRule>
    <cfRule type="expression" dxfId="16" priority="8">
      <formula>$O16="Min"</formula>
    </cfRule>
  </conditionalFormatting>
  <conditionalFormatting sqref="G19">
    <cfRule type="expression" dxfId="15" priority="5">
      <formula>$O19="Low"</formula>
    </cfRule>
    <cfRule type="expression" dxfId="14" priority="6">
      <formula>$O19="Min"</formula>
    </cfRule>
  </conditionalFormatting>
  <conditionalFormatting sqref="G13">
    <cfRule type="expression" dxfId="13" priority="3">
      <formula>$O13="Low"</formula>
    </cfRule>
    <cfRule type="expression" dxfId="12" priority="4">
      <formula>$O13="Min"</formula>
    </cfRule>
  </conditionalFormatting>
  <conditionalFormatting sqref="G14">
    <cfRule type="expression" dxfId="11" priority="1">
      <formula>$O14="Low"</formula>
    </cfRule>
    <cfRule type="expression" dxfId="10" priority="2">
      <formula>$O14="Min"</formula>
    </cfRule>
  </conditionalFormatting>
  <pageMargins left="0.70866141732283472" right="0.70866141732283472" top="0.74803149606299213" bottom="0.74803149606299213" header="0.31496062992125984" footer="0.31496062992125984"/>
  <pageSetup paperSize="9" scale="69" orientation="landscape"/>
  <headerFooter>
    <oddHeader>&amp;LBarwon Health&amp;RBusiness Continuity Planning</oddHeader>
    <oddFooter>&amp;L&amp;8&amp;A&amp;C&amp;8&amp;F&amp;R&amp;8Page &amp;P of &amp;N</oddFooter>
  </headerFooter>
  <extLst>
    <ext xmlns:x14="http://schemas.microsoft.com/office/spreadsheetml/2009/9/main" uri="{CCE6A557-97BC-4b89-ADB6-D9C93CAAB3DF}">
      <x14:dataValidations xmlns:xm="http://schemas.microsoft.com/office/excel/2006/main" xWindow="1222" yWindow="1434" count="4">
        <x14:dataValidation type="list" allowBlank="1" showErrorMessage="1" promptTitle="Impact severity:" prompt="Select severity from scale of _x000a_5 Severe to 1 Negligible_x000a_" xr:uid="{00000000-0002-0000-0300-000000000000}">
          <x14:formula1>
            <xm:f>'R1 Impact'!$B$7:$B$11</xm:f>
          </x14:formula1>
          <xm:sqref>I8:L50</xm:sqref>
        </x14:dataValidation>
        <x14:dataValidation type="list" allowBlank="1" showErrorMessage="1" promptTitle="Max tolerable disruption" prompt="Where MTD is between time frame for cut-off (4 or 5)" xr:uid="{00000000-0002-0000-0300-000001000000}">
          <x14:formula1>
            <xm:f>'R2 Dep. Rating'!$G$5:$G$13</xm:f>
          </x14:formula1>
          <xm:sqref>M8:M50</xm:sqref>
        </x14:dataValidation>
        <x14:dataValidation type="list" allowBlank="1" showErrorMessage="1" promptTitle="Max tolerable data loss" prompt="Select from list" xr:uid="{00000000-0002-0000-0300-000002000000}">
          <x14:formula1>
            <xm:f>'R2 Dep. Rating'!$G$5:$G$13</xm:f>
          </x14:formula1>
          <xm:sqref>N8:N50</xm:sqref>
        </x14:dataValidation>
        <x14:dataValidation type="list" allowBlank="1" showErrorMessage="1" promptTitle="Select one of" prompt="People Effects_x000a_Financial Impact_x000a_Reputation_x000a_Service Outputs_x000a_Legal and Compliance_x000a_Management Impact" xr:uid="{00000000-0002-0000-0300-000003000000}">
          <x14:formula1>
            <xm:f>'R1 Impact'!$D$5:$I$5</xm:f>
          </x14:formula1>
          <xm:sqref>H8:H50</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9" tint="0.79998168889431442"/>
  </sheetPr>
  <dimension ref="A1:U11"/>
  <sheetViews>
    <sheetView zoomScale="90" zoomScaleNormal="90" zoomScalePageLayoutView="90" workbookViewId="0" xr3:uid="{78B4E459-6924-5F8B-B7BA-2DD04133E49E}">
      <pane xSplit="3" ySplit="6" topLeftCell="D7" activePane="bottomRight" state="frozen"/>
      <selection pane="bottomRight" activeCell="F2" sqref="F2:I2"/>
      <selection pane="bottomLeft" activeCell="A7" sqref="A7"/>
      <selection pane="topRight" activeCell="D1" sqref="D1"/>
    </sheetView>
  </sheetViews>
  <sheetFormatPr defaultColWidth="9.140625" defaultRowHeight="14.1"/>
  <cols>
    <col min="1" max="1" width="1.140625" style="15" customWidth="1"/>
    <col min="2" max="2" width="2.42578125" style="15" customWidth="1"/>
    <col min="3" max="3" width="16.28515625" style="64" customWidth="1"/>
    <col min="4" max="4" width="21.7109375" style="15" customWidth="1"/>
    <col min="5" max="9" width="23.7109375" style="15" customWidth="1"/>
    <col min="10" max="16384" width="9.140625" style="15"/>
  </cols>
  <sheetData>
    <row r="1" spans="1:21" ht="7.5" customHeight="1"/>
    <row r="2" spans="1:21" s="31" customFormat="1">
      <c r="B2" s="196" t="s">
        <v>74</v>
      </c>
      <c r="C2" s="196"/>
      <c r="D2" s="196"/>
      <c r="E2" s="196"/>
      <c r="F2" s="199" t="s">
        <v>75</v>
      </c>
      <c r="G2" s="200"/>
      <c r="H2" s="200"/>
      <c r="I2" s="201"/>
      <c r="J2" s="15"/>
      <c r="K2" s="15"/>
      <c r="L2" s="15"/>
      <c r="M2" s="15"/>
      <c r="N2" s="15"/>
      <c r="O2" s="15"/>
      <c r="P2" s="15"/>
      <c r="Q2" s="15"/>
      <c r="R2" s="15"/>
      <c r="S2" s="15"/>
      <c r="T2" s="15"/>
      <c r="U2" s="15"/>
    </row>
    <row r="3" spans="1:21" s="31" customFormat="1">
      <c r="B3" s="195" t="s">
        <v>1</v>
      </c>
      <c r="C3" s="195"/>
      <c r="D3" s="195"/>
      <c r="E3" s="195"/>
      <c r="F3" s="195"/>
      <c r="G3" s="195"/>
      <c r="H3" s="195"/>
      <c r="I3" s="195"/>
      <c r="J3" s="15"/>
      <c r="K3" s="15"/>
      <c r="L3" s="15"/>
      <c r="M3" s="15"/>
      <c r="N3" s="15"/>
      <c r="O3" s="15"/>
      <c r="P3" s="15"/>
      <c r="Q3" s="15"/>
      <c r="R3" s="15"/>
      <c r="S3" s="15"/>
      <c r="T3" s="15"/>
      <c r="U3" s="15"/>
    </row>
    <row r="4" spans="1:21">
      <c r="A4" s="65"/>
      <c r="B4" s="197" t="s">
        <v>76</v>
      </c>
      <c r="C4" s="197"/>
      <c r="D4" s="197"/>
      <c r="E4" s="197"/>
      <c r="F4" s="197"/>
      <c r="G4" s="197"/>
      <c r="H4" s="197"/>
      <c r="I4" s="197"/>
    </row>
    <row r="5" spans="1:21" ht="14.25" customHeight="1">
      <c r="B5" s="198" t="s">
        <v>77</v>
      </c>
      <c r="C5" s="198"/>
      <c r="D5" s="66" t="s">
        <v>63</v>
      </c>
      <c r="E5" s="67" t="s">
        <v>78</v>
      </c>
      <c r="F5" s="66" t="s">
        <v>79</v>
      </c>
      <c r="G5" s="67" t="s">
        <v>80</v>
      </c>
      <c r="H5" s="66" t="s">
        <v>73</v>
      </c>
      <c r="I5" s="67" t="s">
        <v>81</v>
      </c>
    </row>
    <row r="6" spans="1:21" ht="14.25" customHeight="1">
      <c r="B6" s="194" t="s">
        <v>82</v>
      </c>
      <c r="C6" s="194"/>
      <c r="D6" s="68" t="s">
        <v>83</v>
      </c>
      <c r="E6" s="69" t="s">
        <v>84</v>
      </c>
      <c r="F6" s="68" t="s">
        <v>85</v>
      </c>
      <c r="G6" s="69" t="s">
        <v>86</v>
      </c>
      <c r="H6" s="68" t="s">
        <v>87</v>
      </c>
      <c r="I6" s="69" t="s">
        <v>88</v>
      </c>
    </row>
    <row r="7" spans="1:21" ht="69.95">
      <c r="B7" s="70">
        <v>5</v>
      </c>
      <c r="C7" s="71" t="s">
        <v>89</v>
      </c>
      <c r="D7" s="72" t="s">
        <v>90</v>
      </c>
      <c r="E7" s="73" t="s">
        <v>91</v>
      </c>
      <c r="F7" s="72" t="s">
        <v>92</v>
      </c>
      <c r="G7" s="73" t="s">
        <v>93</v>
      </c>
      <c r="H7" s="72" t="s">
        <v>94</v>
      </c>
      <c r="I7" s="73" t="s">
        <v>95</v>
      </c>
    </row>
    <row r="8" spans="1:21" ht="84">
      <c r="B8" s="74">
        <v>4</v>
      </c>
      <c r="C8" s="75" t="s">
        <v>96</v>
      </c>
      <c r="D8" s="72" t="s">
        <v>97</v>
      </c>
      <c r="E8" s="73" t="s">
        <v>98</v>
      </c>
      <c r="F8" s="72" t="s">
        <v>99</v>
      </c>
      <c r="G8" s="73" t="s">
        <v>100</v>
      </c>
      <c r="H8" s="72" t="s">
        <v>101</v>
      </c>
      <c r="I8" s="73" t="s">
        <v>102</v>
      </c>
    </row>
    <row r="9" spans="1:21" ht="69.95">
      <c r="B9" s="76">
        <v>3</v>
      </c>
      <c r="C9" s="77" t="s">
        <v>103</v>
      </c>
      <c r="D9" s="72" t="s">
        <v>104</v>
      </c>
      <c r="E9" s="73" t="s">
        <v>105</v>
      </c>
      <c r="F9" s="72" t="s">
        <v>106</v>
      </c>
      <c r="G9" s="73" t="s">
        <v>107</v>
      </c>
      <c r="H9" s="72" t="s">
        <v>108</v>
      </c>
      <c r="I9" s="73" t="s">
        <v>109</v>
      </c>
    </row>
    <row r="10" spans="1:21" ht="42">
      <c r="B10" s="78">
        <v>2</v>
      </c>
      <c r="C10" s="79" t="s">
        <v>110</v>
      </c>
      <c r="D10" s="72" t="s">
        <v>111</v>
      </c>
      <c r="E10" s="73" t="s">
        <v>112</v>
      </c>
      <c r="F10" s="72" t="s">
        <v>113</v>
      </c>
      <c r="G10" s="73" t="s">
        <v>114</v>
      </c>
      <c r="H10" s="72" t="s">
        <v>115</v>
      </c>
      <c r="I10" s="73" t="s">
        <v>116</v>
      </c>
    </row>
    <row r="11" spans="1:21" ht="27.95">
      <c r="B11" s="80">
        <v>1</v>
      </c>
      <c r="C11" s="81" t="s">
        <v>117</v>
      </c>
      <c r="D11" s="72" t="s">
        <v>118</v>
      </c>
      <c r="E11" s="26" t="s">
        <v>119</v>
      </c>
      <c r="F11" s="72" t="s">
        <v>120</v>
      </c>
      <c r="G11" s="73" t="s">
        <v>121</v>
      </c>
      <c r="H11" s="72" t="s">
        <v>122</v>
      </c>
      <c r="I11" s="73" t="s">
        <v>123</v>
      </c>
    </row>
  </sheetData>
  <sheetProtection selectLockedCells="1" selectUnlockedCells="1"/>
  <mergeCells count="6">
    <mergeCell ref="B6:C6"/>
    <mergeCell ref="B3:I3"/>
    <mergeCell ref="B2:E2"/>
    <mergeCell ref="B4:I4"/>
    <mergeCell ref="B5:C5"/>
    <mergeCell ref="F2:I2"/>
  </mergeCells>
  <pageMargins left="0.70866141732283472" right="0.70866141732283472" top="0.74803149606299213" bottom="0.74803149606299213" header="0.31496062992125984" footer="0.31496062992125984"/>
  <pageSetup paperSize="9" orientation="landscape" horizontalDpi="0" verticalDpi="0"/>
  <headerFooter>
    <oddHeader>&amp;LBarwon Health&amp;RBusiness Continuity Planning</oddHeader>
    <oddFooter>&amp;L&amp;A&amp;C&amp;F&amp;RPage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9" tint="0.59999389629810485"/>
  </sheetPr>
  <dimension ref="B1:T13"/>
  <sheetViews>
    <sheetView zoomScale="90" zoomScaleNormal="90" zoomScalePageLayoutView="90" workbookViewId="0" xr3:uid="{9B253EF2-77E0-53E3-AE26-4D66ECD923F3}">
      <pane xSplit="3" ySplit="4" topLeftCell="D5" activePane="bottomRight" state="frozen"/>
      <selection pane="bottomRight" activeCell="D9" sqref="D9"/>
      <selection pane="bottomLeft" activeCell="A5" sqref="A5"/>
      <selection pane="topRight" activeCell="D1" sqref="D1"/>
    </sheetView>
  </sheetViews>
  <sheetFormatPr defaultColWidth="9.140625" defaultRowHeight="14.1"/>
  <cols>
    <col min="1" max="1" width="0.42578125" style="15" customWidth="1"/>
    <col min="2" max="2" width="12.140625" style="15" customWidth="1"/>
    <col min="3" max="3" width="10.85546875" style="15" customWidth="1"/>
    <col min="4" max="4" width="93.7109375" style="30" customWidth="1"/>
    <col min="5" max="5" width="22" style="15" customWidth="1"/>
    <col min="6" max="6" width="2" style="15" customWidth="1"/>
    <col min="7" max="7" width="17.28515625" style="15" bestFit="1" customWidth="1"/>
    <col min="8" max="8" width="7.85546875" style="15" customWidth="1"/>
    <col min="9" max="16384" width="9.140625" style="15"/>
  </cols>
  <sheetData>
    <row r="1" spans="2:20" ht="2.25" customHeight="1"/>
    <row r="2" spans="2:20" s="31" customFormat="1">
      <c r="B2" s="22" t="s">
        <v>124</v>
      </c>
      <c r="C2" s="22"/>
      <c r="D2" s="22"/>
      <c r="E2" s="22"/>
      <c r="F2" s="22"/>
      <c r="G2" s="22"/>
      <c r="H2" s="22"/>
      <c r="I2" s="15"/>
      <c r="J2" s="15"/>
      <c r="K2" s="15"/>
      <c r="L2" s="15"/>
      <c r="M2" s="15"/>
      <c r="N2" s="15"/>
      <c r="O2" s="15"/>
      <c r="P2" s="15"/>
      <c r="Q2" s="15"/>
      <c r="R2" s="15"/>
      <c r="S2" s="15"/>
      <c r="T2" s="15"/>
    </row>
    <row r="3" spans="2:20" s="31" customFormat="1" ht="15.75" customHeight="1">
      <c r="B3" s="202" t="s">
        <v>30</v>
      </c>
      <c r="C3" s="202"/>
      <c r="D3" s="202"/>
      <c r="E3" s="202"/>
      <c r="F3" s="202"/>
      <c r="G3" s="202"/>
      <c r="H3" s="202"/>
      <c r="I3" s="15"/>
      <c r="J3" s="15"/>
      <c r="K3" s="15"/>
      <c r="L3" s="15"/>
      <c r="M3" s="15"/>
      <c r="N3" s="15"/>
      <c r="O3" s="15"/>
      <c r="P3" s="15"/>
      <c r="Q3" s="15"/>
      <c r="R3" s="15"/>
      <c r="S3" s="15"/>
      <c r="T3" s="15"/>
    </row>
    <row r="4" spans="2:20" ht="45" customHeight="1">
      <c r="B4" s="44" t="s">
        <v>125</v>
      </c>
      <c r="C4" s="33" t="s">
        <v>126</v>
      </c>
      <c r="D4" s="33" t="s">
        <v>127</v>
      </c>
      <c r="E4" s="33" t="s">
        <v>128</v>
      </c>
      <c r="F4" s="203"/>
      <c r="G4" s="32" t="s">
        <v>129</v>
      </c>
      <c r="H4" s="33" t="s">
        <v>130</v>
      </c>
    </row>
    <row r="5" spans="2:20" ht="27.95">
      <c r="B5" s="34" t="s">
        <v>131</v>
      </c>
      <c r="C5" s="35" t="s">
        <v>132</v>
      </c>
      <c r="D5" s="36" t="s">
        <v>133</v>
      </c>
      <c r="E5" s="37" t="s">
        <v>134</v>
      </c>
      <c r="F5" s="204"/>
      <c r="G5" s="6" t="s">
        <v>135</v>
      </c>
      <c r="H5" s="38" t="str">
        <f>MID(G5,3,1)</f>
        <v>l</v>
      </c>
    </row>
    <row r="6" spans="2:20" ht="42">
      <c r="B6" s="34" t="s">
        <v>136</v>
      </c>
      <c r="C6" s="39">
        <v>0.25</v>
      </c>
      <c r="D6" s="36" t="s">
        <v>137</v>
      </c>
      <c r="E6" s="37" t="s">
        <v>138</v>
      </c>
      <c r="F6" s="204"/>
      <c r="G6" s="40" t="s">
        <v>139</v>
      </c>
      <c r="H6" s="38" t="str">
        <f t="shared" ref="H6:H12" si="0">MID(G7,3,1)</f>
        <v>H</v>
      </c>
    </row>
    <row r="7" spans="2:20" ht="42">
      <c r="B7" s="34" t="s">
        <v>140</v>
      </c>
      <c r="C7" s="39">
        <v>0.5</v>
      </c>
      <c r="D7" s="36" t="s">
        <v>141</v>
      </c>
      <c r="E7" s="37" t="s">
        <v>142</v>
      </c>
      <c r="F7" s="204"/>
      <c r="G7" s="40" t="s">
        <v>143</v>
      </c>
      <c r="H7" s="38" t="str">
        <f t="shared" si="0"/>
        <v>H</v>
      </c>
    </row>
    <row r="8" spans="2:20" ht="56.1">
      <c r="B8" s="34" t="s">
        <v>144</v>
      </c>
      <c r="C8" s="39">
        <v>0.75</v>
      </c>
      <c r="D8" s="36" t="s">
        <v>145</v>
      </c>
      <c r="E8" s="37" t="s">
        <v>146</v>
      </c>
      <c r="F8" s="204"/>
      <c r="G8" s="40" t="s">
        <v>65</v>
      </c>
      <c r="H8" s="38" t="str">
        <f t="shared" si="0"/>
        <v>D</v>
      </c>
    </row>
    <row r="9" spans="2:20" ht="56.1">
      <c r="B9" s="34" t="s">
        <v>147</v>
      </c>
      <c r="C9" s="39">
        <v>1</v>
      </c>
      <c r="D9" s="36" t="s">
        <v>148</v>
      </c>
      <c r="E9" s="37" t="s">
        <v>149</v>
      </c>
      <c r="F9" s="204"/>
      <c r="G9" s="41" t="s">
        <v>64</v>
      </c>
      <c r="H9" s="38" t="str">
        <f t="shared" si="0"/>
        <v>D</v>
      </c>
    </row>
    <row r="10" spans="2:20">
      <c r="B10" s="10"/>
      <c r="C10" s="10"/>
      <c r="D10" s="38"/>
      <c r="E10" s="10"/>
      <c r="F10" s="204"/>
      <c r="G10" s="41" t="s">
        <v>67</v>
      </c>
      <c r="H10" s="38" t="str">
        <f t="shared" si="0"/>
        <v>W</v>
      </c>
    </row>
    <row r="11" spans="2:20">
      <c r="B11" s="10"/>
      <c r="C11" s="10"/>
      <c r="D11" s="38"/>
      <c r="E11" s="10"/>
      <c r="F11" s="204"/>
      <c r="G11" s="42" t="s">
        <v>69</v>
      </c>
      <c r="H11" s="38" t="str">
        <f t="shared" si="0"/>
        <v>W</v>
      </c>
    </row>
    <row r="12" spans="2:20">
      <c r="B12" s="10"/>
      <c r="C12" s="10"/>
      <c r="D12" s="38"/>
      <c r="E12" s="10"/>
      <c r="F12" s="204"/>
      <c r="G12" s="42" t="s">
        <v>150</v>
      </c>
      <c r="H12" s="38" t="str">
        <f t="shared" si="0"/>
        <v>M</v>
      </c>
    </row>
    <row r="13" spans="2:20">
      <c r="B13" s="10"/>
      <c r="C13" s="10"/>
      <c r="D13" s="38"/>
      <c r="E13" s="10"/>
      <c r="F13" s="205"/>
      <c r="G13" s="43" t="s">
        <v>151</v>
      </c>
      <c r="H13" s="10"/>
    </row>
  </sheetData>
  <sheetProtection selectLockedCells="1"/>
  <mergeCells count="2">
    <mergeCell ref="B3:H3"/>
    <mergeCell ref="F4:F13"/>
  </mergeCells>
  <conditionalFormatting sqref="B5:B9">
    <cfRule type="containsText" dxfId="9" priority="1" operator="containsText" text="Critic">
      <formula>NOT(ISERROR(SEARCH("Critic",B5)))</formula>
    </cfRule>
    <cfRule type="containsText" dxfId="8" priority="2" operator="containsText" text="Full">
      <formula>NOT(ISERROR(SEARCH("Full",B5)))</formula>
    </cfRule>
    <cfRule type="containsText" dxfId="7" priority="3" operator="containsText" text="Some">
      <formula>NOT(ISERROR(SEARCH("Some",B5)))</formula>
    </cfRule>
    <cfRule type="containsText" dxfId="6" priority="4" operator="containsText" text="Min">
      <formula>NOT(ISERROR(SEARCH("Min",B5)))</formula>
    </cfRule>
    <cfRule type="containsText" dxfId="5" priority="5" operator="containsText" text="Low">
      <formula>NOT(ISERROR(SEARCH("Low",B5)))</formula>
    </cfRule>
  </conditionalFormatting>
  <dataValidations count="1">
    <dataValidation type="list" allowBlank="1" showInputMessage="1" showErrorMessage="1" promptTitle="Dependence" prompt="Minimal_x000a_Low_x000a_Sometimes_x000a_Fully_x000a_Critically" sqref="B5:B9" xr:uid="{00000000-0002-0000-0600-000000000000}">
      <formula1>$B$5:$B$9</formula1>
    </dataValidation>
  </dataValidations>
  <pageMargins left="0.70866141732283472" right="0.70866141732283472" top="0.74803149606299213" bottom="0.74803149606299213" header="0.31496062992125984" footer="0.31496062992125984"/>
  <pageSetup paperSize="9" orientation="landscape"/>
  <headerFooter>
    <oddHeader>&amp;LBarwon Health&amp;RBusiness Continuity Planning</oddHeader>
    <oddFooter>&amp;L&amp;A&amp;C&amp;F&amp;RPage &amp;P of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5" tint="0.79998168889431442"/>
  </sheetPr>
  <dimension ref="B1:V75"/>
  <sheetViews>
    <sheetView workbookViewId="0" xr3:uid="{85D5C41F-068E-5C55-9968-509E7C2A5619}">
      <pane xSplit="1" ySplit="4" topLeftCell="B13" activePane="bottomRight" state="frozen"/>
      <selection pane="bottomRight" activeCell="G32" sqref="G32"/>
      <selection pane="bottomLeft" activeCell="A5" sqref="A5"/>
      <selection pane="topRight" activeCell="B1" sqref="B1"/>
    </sheetView>
  </sheetViews>
  <sheetFormatPr defaultColWidth="9.140625" defaultRowHeight="14.1"/>
  <cols>
    <col min="1" max="1" width="0.7109375" style="15" customWidth="1"/>
    <col min="2" max="2" width="21.42578125" style="15" customWidth="1"/>
    <col min="3" max="3" width="7.42578125" style="45" hidden="1" customWidth="1"/>
    <col min="4" max="4" width="40.7109375" style="31" bestFit="1" customWidth="1"/>
    <col min="5" max="5" width="5.42578125" style="31" bestFit="1" customWidth="1"/>
    <col min="6" max="6" width="13.28515625" style="15" bestFit="1" customWidth="1"/>
    <col min="7" max="7" width="18.140625" style="15" bestFit="1" customWidth="1"/>
    <col min="8" max="16384" width="9.140625" style="15"/>
  </cols>
  <sheetData>
    <row r="1" spans="2:22" ht="5.25" customHeight="1"/>
    <row r="2" spans="2:22" s="31" customFormat="1">
      <c r="B2" s="46" t="s">
        <v>152</v>
      </c>
      <c r="C2" s="206"/>
      <c r="D2" s="207"/>
      <c r="E2" s="207"/>
      <c r="F2" s="207"/>
      <c r="G2" s="208"/>
      <c r="H2" s="15"/>
      <c r="I2" s="15"/>
      <c r="J2" s="15"/>
      <c r="K2" s="15"/>
      <c r="L2" s="15"/>
      <c r="M2" s="15"/>
      <c r="N2" s="15"/>
      <c r="O2" s="15"/>
      <c r="P2" s="15"/>
      <c r="Q2" s="15"/>
      <c r="R2" s="15"/>
      <c r="S2" s="15"/>
      <c r="T2" s="15"/>
      <c r="U2" s="15"/>
      <c r="V2" s="15"/>
    </row>
    <row r="3" spans="2:22" s="31" customFormat="1">
      <c r="B3" s="209" t="s">
        <v>1</v>
      </c>
      <c r="C3" s="210"/>
      <c r="D3" s="210"/>
      <c r="E3" s="210"/>
      <c r="F3" s="210"/>
      <c r="G3" s="211"/>
      <c r="H3" s="15"/>
      <c r="I3" s="15"/>
      <c r="J3" s="15"/>
      <c r="K3" s="15"/>
      <c r="L3" s="15"/>
      <c r="M3" s="15"/>
      <c r="N3" s="15"/>
      <c r="O3" s="15"/>
      <c r="P3" s="15"/>
      <c r="Q3" s="15"/>
      <c r="R3" s="15"/>
      <c r="S3" s="15"/>
      <c r="T3" s="15"/>
      <c r="U3" s="15"/>
      <c r="V3" s="15"/>
    </row>
    <row r="4" spans="2:22">
      <c r="B4" s="47" t="s">
        <v>33</v>
      </c>
      <c r="C4" s="48" t="str">
        <f>'[2]Validation tables'!B12</f>
        <v>Class</v>
      </c>
      <c r="D4" s="131" t="s">
        <v>153</v>
      </c>
      <c r="E4" s="131" t="s">
        <v>154</v>
      </c>
      <c r="F4" s="47" t="s">
        <v>53</v>
      </c>
      <c r="G4" s="47" t="s">
        <v>155</v>
      </c>
    </row>
    <row r="5" spans="2:22">
      <c r="B5" s="58" t="s">
        <v>156</v>
      </c>
      <c r="C5" s="91"/>
      <c r="D5" s="132" t="s">
        <v>157</v>
      </c>
      <c r="E5" s="134"/>
      <c r="F5" s="49" t="s">
        <v>158</v>
      </c>
      <c r="G5" s="49" t="s">
        <v>159</v>
      </c>
    </row>
    <row r="6" spans="2:22">
      <c r="B6" s="90" t="s">
        <v>160</v>
      </c>
      <c r="C6" s="91"/>
      <c r="D6" s="133" t="s">
        <v>160</v>
      </c>
      <c r="E6" s="134"/>
      <c r="F6" s="49" t="s">
        <v>161</v>
      </c>
      <c r="G6" s="49" t="s">
        <v>162</v>
      </c>
    </row>
    <row r="7" spans="2:22">
      <c r="B7" s="58" t="s">
        <v>163</v>
      </c>
      <c r="C7" s="91"/>
      <c r="D7" s="146" t="s">
        <v>164</v>
      </c>
      <c r="E7" s="134"/>
      <c r="F7" s="49" t="s">
        <v>165</v>
      </c>
      <c r="G7" s="49"/>
    </row>
    <row r="8" spans="2:22">
      <c r="B8" s="58" t="s">
        <v>166</v>
      </c>
      <c r="C8" s="91"/>
      <c r="D8" s="132" t="s">
        <v>167</v>
      </c>
      <c r="E8" s="134"/>
      <c r="F8" s="49" t="s">
        <v>161</v>
      </c>
      <c r="G8" s="49"/>
    </row>
    <row r="9" spans="2:22">
      <c r="B9" s="10" t="s">
        <v>168</v>
      </c>
      <c r="C9" s="91"/>
      <c r="D9" s="132" t="s">
        <v>169</v>
      </c>
      <c r="E9" s="134"/>
      <c r="F9" s="49" t="s">
        <v>158</v>
      </c>
      <c r="G9" s="49"/>
    </row>
    <row r="10" spans="2:22">
      <c r="B10" s="10" t="s">
        <v>170</v>
      </c>
      <c r="C10" s="91"/>
      <c r="D10" s="132" t="s">
        <v>171</v>
      </c>
      <c r="E10" s="134"/>
      <c r="F10" s="49" t="s">
        <v>172</v>
      </c>
      <c r="G10" s="49"/>
    </row>
    <row r="11" spans="2:22">
      <c r="B11" s="49" t="s">
        <v>173</v>
      </c>
      <c r="C11" s="50"/>
      <c r="D11" s="134" t="s">
        <v>174</v>
      </c>
      <c r="E11" s="134"/>
      <c r="F11" s="49" t="s">
        <v>158</v>
      </c>
      <c r="G11" s="49" t="s">
        <v>159</v>
      </c>
    </row>
    <row r="12" spans="2:22">
      <c r="B12" s="49" t="s">
        <v>175</v>
      </c>
      <c r="C12" s="50"/>
      <c r="D12" s="134" t="s">
        <v>176</v>
      </c>
      <c r="E12" s="134"/>
      <c r="F12" s="49" t="s">
        <v>158</v>
      </c>
      <c r="G12" s="49" t="s">
        <v>159</v>
      </c>
    </row>
    <row r="13" spans="2:22">
      <c r="B13" s="58" t="s">
        <v>177</v>
      </c>
      <c r="C13" s="91"/>
      <c r="D13" s="132" t="s">
        <v>178</v>
      </c>
      <c r="E13" s="134"/>
      <c r="F13" s="90" t="s">
        <v>172</v>
      </c>
      <c r="G13" s="49"/>
    </row>
    <row r="14" spans="2:22">
      <c r="B14" s="10" t="s">
        <v>179</v>
      </c>
      <c r="C14" s="91"/>
      <c r="D14" s="132" t="s">
        <v>180</v>
      </c>
      <c r="E14" s="134"/>
      <c r="F14" s="49" t="s">
        <v>161</v>
      </c>
      <c r="G14" s="49"/>
    </row>
    <row r="15" spans="2:22">
      <c r="B15" s="10" t="s">
        <v>181</v>
      </c>
      <c r="C15" s="91"/>
      <c r="D15" s="132" t="s">
        <v>182</v>
      </c>
      <c r="E15" s="134"/>
      <c r="F15" s="49" t="s">
        <v>161</v>
      </c>
      <c r="G15" s="49"/>
    </row>
    <row r="16" spans="2:22">
      <c r="B16" s="49" t="s">
        <v>183</v>
      </c>
      <c r="C16" s="50"/>
      <c r="D16" s="134" t="s">
        <v>184</v>
      </c>
      <c r="E16" s="134"/>
      <c r="F16" s="49" t="s">
        <v>158</v>
      </c>
      <c r="G16" s="49" t="s">
        <v>185</v>
      </c>
    </row>
    <row r="17" spans="2:7">
      <c r="B17" s="10" t="s">
        <v>186</v>
      </c>
      <c r="C17" s="91"/>
      <c r="D17" s="132" t="s">
        <v>187</v>
      </c>
      <c r="E17" s="134"/>
      <c r="F17" s="49" t="s">
        <v>158</v>
      </c>
      <c r="G17" s="49"/>
    </row>
    <row r="18" spans="2:7">
      <c r="B18" s="49" t="s">
        <v>188</v>
      </c>
      <c r="C18" s="50"/>
      <c r="D18" s="134" t="s">
        <v>188</v>
      </c>
      <c r="E18" s="134"/>
      <c r="F18" s="49" t="s">
        <v>165</v>
      </c>
      <c r="G18" s="49" t="s">
        <v>189</v>
      </c>
    </row>
    <row r="19" spans="2:7">
      <c r="B19" s="90" t="s">
        <v>190</v>
      </c>
      <c r="C19" s="91"/>
      <c r="D19" s="90" t="s">
        <v>191</v>
      </c>
      <c r="E19" s="134"/>
      <c r="F19" s="49" t="s">
        <v>161</v>
      </c>
      <c r="G19" s="49"/>
    </row>
    <row r="20" spans="2:7">
      <c r="B20" s="10" t="s">
        <v>192</v>
      </c>
      <c r="C20" s="91"/>
      <c r="D20" s="132" t="s">
        <v>193</v>
      </c>
      <c r="E20" s="134"/>
      <c r="F20" s="49" t="s">
        <v>161</v>
      </c>
      <c r="G20" s="49"/>
    </row>
    <row r="21" spans="2:7">
      <c r="B21" s="90" t="s">
        <v>194</v>
      </c>
      <c r="C21" s="91"/>
      <c r="D21" s="133" t="s">
        <v>195</v>
      </c>
      <c r="E21" s="134"/>
      <c r="F21" s="49" t="s">
        <v>158</v>
      </c>
      <c r="G21" s="49" t="s">
        <v>159</v>
      </c>
    </row>
    <row r="22" spans="2:7">
      <c r="B22" s="58" t="s">
        <v>196</v>
      </c>
      <c r="C22" s="91"/>
      <c r="D22" s="132" t="s">
        <v>197</v>
      </c>
      <c r="E22" s="134"/>
      <c r="F22" s="49" t="s">
        <v>165</v>
      </c>
      <c r="G22" s="49"/>
    </row>
    <row r="23" spans="2:7">
      <c r="B23" s="90" t="s">
        <v>198</v>
      </c>
      <c r="C23" s="91"/>
      <c r="D23" s="133" t="s">
        <v>198</v>
      </c>
      <c r="E23" s="134"/>
      <c r="F23" s="49" t="s">
        <v>161</v>
      </c>
      <c r="G23" s="49" t="s">
        <v>162</v>
      </c>
    </row>
    <row r="24" spans="2:7">
      <c r="B24" s="10" t="s">
        <v>199</v>
      </c>
      <c r="C24" s="91"/>
      <c r="D24" s="132" t="s">
        <v>200</v>
      </c>
      <c r="E24" s="134"/>
      <c r="F24" s="49" t="s">
        <v>161</v>
      </c>
      <c r="G24" s="49"/>
    </row>
    <row r="25" spans="2:7">
      <c r="B25" s="58" t="s">
        <v>201</v>
      </c>
      <c r="C25" s="91"/>
      <c r="D25" s="132" t="s">
        <v>201</v>
      </c>
      <c r="E25" s="134"/>
      <c r="F25" s="49" t="s">
        <v>172</v>
      </c>
      <c r="G25" s="49"/>
    </row>
    <row r="26" spans="2:7">
      <c r="B26" s="49" t="s">
        <v>202</v>
      </c>
      <c r="C26" s="50"/>
      <c r="D26" s="134" t="s">
        <v>203</v>
      </c>
      <c r="E26" s="134"/>
      <c r="F26" s="49" t="s">
        <v>161</v>
      </c>
      <c r="G26" s="49" t="s">
        <v>162</v>
      </c>
    </row>
    <row r="27" spans="2:7">
      <c r="B27" s="10" t="s">
        <v>204</v>
      </c>
      <c r="C27" s="91"/>
      <c r="D27" s="132" t="s">
        <v>205</v>
      </c>
      <c r="E27" s="134"/>
      <c r="F27" s="49" t="s">
        <v>161</v>
      </c>
      <c r="G27" s="49"/>
    </row>
    <row r="28" spans="2:7">
      <c r="B28" s="49" t="s">
        <v>206</v>
      </c>
      <c r="C28" s="50"/>
      <c r="D28" s="134" t="s">
        <v>207</v>
      </c>
      <c r="E28" s="134"/>
      <c r="F28" s="49" t="s">
        <v>158</v>
      </c>
      <c r="G28" s="49" t="s">
        <v>159</v>
      </c>
    </row>
    <row r="29" spans="2:7">
      <c r="B29" s="49" t="s">
        <v>208</v>
      </c>
      <c r="C29" s="50"/>
      <c r="D29" s="134" t="s">
        <v>209</v>
      </c>
      <c r="E29" s="134"/>
      <c r="F29" s="49" t="s">
        <v>165</v>
      </c>
      <c r="G29" s="49" t="s">
        <v>210</v>
      </c>
    </row>
    <row r="30" spans="2:7">
      <c r="B30" s="10" t="s">
        <v>211</v>
      </c>
      <c r="C30" s="91"/>
      <c r="D30" s="132" t="s">
        <v>212</v>
      </c>
      <c r="E30" s="134"/>
      <c r="F30" s="49" t="s">
        <v>161</v>
      </c>
      <c r="G30" s="49"/>
    </row>
    <row r="31" spans="2:7">
      <c r="B31" s="58" t="s">
        <v>213</v>
      </c>
      <c r="C31" s="91"/>
      <c r="D31" s="132" t="s">
        <v>214</v>
      </c>
      <c r="E31" s="134"/>
      <c r="F31" s="49" t="s">
        <v>165</v>
      </c>
      <c r="G31" s="49"/>
    </row>
    <row r="32" spans="2:7">
      <c r="B32" s="10" t="s">
        <v>215</v>
      </c>
      <c r="C32" s="91"/>
      <c r="D32" s="132" t="s">
        <v>216</v>
      </c>
      <c r="E32" s="134"/>
      <c r="F32" s="49" t="s">
        <v>161</v>
      </c>
      <c r="G32" s="49"/>
    </row>
    <row r="33" spans="2:7">
      <c r="B33" s="49" t="s">
        <v>217</v>
      </c>
      <c r="C33" s="50"/>
      <c r="D33" s="134" t="s">
        <v>218</v>
      </c>
      <c r="E33" s="134"/>
      <c r="F33" s="49" t="s">
        <v>161</v>
      </c>
      <c r="G33" s="49" t="s">
        <v>162</v>
      </c>
    </row>
    <row r="34" spans="2:7">
      <c r="B34" s="49" t="s">
        <v>219</v>
      </c>
      <c r="C34" s="50"/>
      <c r="D34" s="134" t="s">
        <v>220</v>
      </c>
      <c r="E34" s="134"/>
      <c r="F34" s="49" t="s">
        <v>172</v>
      </c>
      <c r="G34" s="49" t="s">
        <v>221</v>
      </c>
    </row>
    <row r="35" spans="2:7">
      <c r="B35" s="49" t="s">
        <v>28</v>
      </c>
      <c r="C35" s="50"/>
      <c r="D35" s="134" t="s">
        <v>222</v>
      </c>
      <c r="E35" s="134"/>
      <c r="F35" s="49" t="s">
        <v>158</v>
      </c>
      <c r="G35" s="49" t="s">
        <v>159</v>
      </c>
    </row>
    <row r="36" spans="2:7">
      <c r="B36" s="49" t="s">
        <v>21</v>
      </c>
      <c r="C36" s="50"/>
      <c r="D36" s="134" t="s">
        <v>223</v>
      </c>
      <c r="E36" s="134"/>
      <c r="F36" s="49" t="s">
        <v>172</v>
      </c>
      <c r="G36" s="49" t="s">
        <v>224</v>
      </c>
    </row>
    <row r="37" spans="2:7">
      <c r="B37" s="58" t="s">
        <v>225</v>
      </c>
      <c r="C37" s="91"/>
      <c r="D37" s="58" t="s">
        <v>226</v>
      </c>
      <c r="E37" s="134"/>
      <c r="F37" s="49" t="s">
        <v>165</v>
      </c>
      <c r="G37" s="49"/>
    </row>
    <row r="38" spans="2:7">
      <c r="B38" s="10" t="s">
        <v>227</v>
      </c>
      <c r="C38" s="91"/>
      <c r="D38" s="132" t="s">
        <v>228</v>
      </c>
      <c r="E38" s="134"/>
      <c r="F38" s="49" t="s">
        <v>161</v>
      </c>
      <c r="G38" s="49"/>
    </row>
    <row r="39" spans="2:7">
      <c r="B39" s="49" t="s">
        <v>229</v>
      </c>
      <c r="C39" s="50"/>
      <c r="D39" s="134" t="s">
        <v>230</v>
      </c>
      <c r="E39" s="134"/>
      <c r="F39" s="49" t="s">
        <v>158</v>
      </c>
      <c r="G39" s="49" t="s">
        <v>230</v>
      </c>
    </row>
    <row r="40" spans="2:7">
      <c r="B40" s="49" t="s">
        <v>231</v>
      </c>
      <c r="C40" s="50"/>
      <c r="D40" s="134" t="s">
        <v>232</v>
      </c>
      <c r="E40" s="134"/>
      <c r="F40" s="49" t="s">
        <v>161</v>
      </c>
      <c r="G40" s="49" t="s">
        <v>162</v>
      </c>
    </row>
    <row r="41" spans="2:7">
      <c r="B41" s="90" t="s">
        <v>23</v>
      </c>
      <c r="C41" s="137"/>
      <c r="D41" s="133" t="s">
        <v>233</v>
      </c>
      <c r="E41" s="134"/>
      <c r="F41" s="49" t="s">
        <v>161</v>
      </c>
      <c r="G41" s="49"/>
    </row>
    <row r="42" spans="2:7">
      <c r="B42" s="49" t="s">
        <v>234</v>
      </c>
      <c r="C42" s="50"/>
      <c r="D42" s="135" t="s">
        <v>235</v>
      </c>
      <c r="E42" s="134"/>
      <c r="F42" s="49" t="s">
        <v>158</v>
      </c>
      <c r="G42" s="49" t="s">
        <v>159</v>
      </c>
    </row>
    <row r="43" spans="2:7">
      <c r="B43" s="58" t="s">
        <v>236</v>
      </c>
      <c r="C43" s="91"/>
      <c r="D43" s="132" t="s">
        <v>237</v>
      </c>
      <c r="E43" s="134"/>
      <c r="F43" s="49" t="s">
        <v>172</v>
      </c>
      <c r="G43" s="49"/>
    </row>
    <row r="44" spans="2:7">
      <c r="B44" s="10" t="s">
        <v>238</v>
      </c>
      <c r="C44" s="91"/>
      <c r="D44" s="132" t="s">
        <v>239</v>
      </c>
      <c r="E44" s="134"/>
      <c r="F44" s="49" t="s">
        <v>172</v>
      </c>
      <c r="G44" s="49"/>
    </row>
    <row r="45" spans="2:7">
      <c r="B45" s="138" t="s">
        <v>240</v>
      </c>
      <c r="C45" s="91"/>
      <c r="D45" s="132" t="s">
        <v>241</v>
      </c>
      <c r="E45" s="134"/>
      <c r="F45" s="49" t="s">
        <v>158</v>
      </c>
      <c r="G45" s="49"/>
    </row>
    <row r="46" spans="2:7">
      <c r="B46" s="49" t="s">
        <v>242</v>
      </c>
      <c r="C46" s="50"/>
      <c r="D46" s="134" t="s">
        <v>243</v>
      </c>
      <c r="E46" s="134"/>
      <c r="F46" s="49" t="s">
        <v>161</v>
      </c>
      <c r="G46" s="49" t="s">
        <v>162</v>
      </c>
    </row>
    <row r="47" spans="2:7">
      <c r="B47" s="10" t="s">
        <v>244</v>
      </c>
      <c r="C47" s="91"/>
      <c r="D47" s="132" t="s">
        <v>245</v>
      </c>
      <c r="E47" s="134"/>
      <c r="F47" s="49" t="s">
        <v>161</v>
      </c>
      <c r="G47" s="49"/>
    </row>
    <row r="48" spans="2:7">
      <c r="B48" s="49" t="s">
        <v>246</v>
      </c>
      <c r="C48" s="50"/>
      <c r="D48" s="134" t="s">
        <v>247</v>
      </c>
      <c r="E48" s="134"/>
      <c r="F48" s="49" t="s">
        <v>158</v>
      </c>
      <c r="G48" s="49" t="s">
        <v>159</v>
      </c>
    </row>
    <row r="49" spans="2:7">
      <c r="B49" s="49" t="s">
        <v>248</v>
      </c>
      <c r="C49" s="50"/>
      <c r="D49" s="134" t="s">
        <v>249</v>
      </c>
      <c r="E49" s="134"/>
      <c r="F49" s="49" t="s">
        <v>158</v>
      </c>
      <c r="G49" s="49" t="s">
        <v>159</v>
      </c>
    </row>
    <row r="50" spans="2:7">
      <c r="B50" s="49" t="s">
        <v>5</v>
      </c>
      <c r="C50" s="50"/>
      <c r="D50" s="134" t="s">
        <v>250</v>
      </c>
      <c r="E50" s="134"/>
      <c r="F50" s="49" t="s">
        <v>158</v>
      </c>
      <c r="G50" s="49" t="s">
        <v>159</v>
      </c>
    </row>
    <row r="51" spans="2:7">
      <c r="B51" s="49" t="s">
        <v>251</v>
      </c>
      <c r="C51" s="50"/>
      <c r="D51" s="134" t="s">
        <v>252</v>
      </c>
      <c r="E51" s="134"/>
      <c r="F51" s="49" t="s">
        <v>161</v>
      </c>
      <c r="G51" s="49" t="s">
        <v>162</v>
      </c>
    </row>
    <row r="52" spans="2:7">
      <c r="B52" s="49" t="s">
        <v>253</v>
      </c>
      <c r="C52" s="50"/>
      <c r="D52" s="134" t="s">
        <v>254</v>
      </c>
      <c r="E52" s="134"/>
      <c r="F52" s="49" t="s">
        <v>165</v>
      </c>
      <c r="G52" s="49" t="s">
        <v>189</v>
      </c>
    </row>
    <row r="53" spans="2:7">
      <c r="B53" s="49" t="s">
        <v>255</v>
      </c>
      <c r="C53" s="50"/>
      <c r="D53" s="134" t="s">
        <v>256</v>
      </c>
      <c r="E53" s="134"/>
      <c r="F53" s="49" t="s">
        <v>165</v>
      </c>
      <c r="G53" s="49" t="s">
        <v>257</v>
      </c>
    </row>
    <row r="54" spans="2:7">
      <c r="B54" s="58" t="s">
        <v>258</v>
      </c>
      <c r="C54" s="91"/>
      <c r="D54" s="132" t="s">
        <v>259</v>
      </c>
      <c r="E54" s="134"/>
      <c r="F54" s="49" t="s">
        <v>165</v>
      </c>
      <c r="G54" s="49"/>
    </row>
    <row r="55" spans="2:7">
      <c r="B55" s="58" t="s">
        <v>260</v>
      </c>
      <c r="C55" s="91"/>
      <c r="D55" s="132" t="s">
        <v>261</v>
      </c>
      <c r="E55" s="134"/>
      <c r="F55" s="49" t="s">
        <v>165</v>
      </c>
      <c r="G55" s="49"/>
    </row>
    <row r="56" spans="2:7">
      <c r="B56" s="49" t="s">
        <v>262</v>
      </c>
      <c r="C56" s="50"/>
      <c r="D56" s="134" t="s">
        <v>263</v>
      </c>
      <c r="E56" s="134"/>
      <c r="F56" s="49" t="s">
        <v>158</v>
      </c>
      <c r="G56" s="49" t="s">
        <v>159</v>
      </c>
    </row>
    <row r="57" spans="2:7">
      <c r="B57" s="49" t="s">
        <v>22</v>
      </c>
      <c r="C57" s="50"/>
      <c r="D57" s="134" t="s">
        <v>264</v>
      </c>
      <c r="E57" s="134"/>
      <c r="F57" s="49" t="s">
        <v>165</v>
      </c>
      <c r="G57" s="49" t="s">
        <v>210</v>
      </c>
    </row>
    <row r="58" spans="2:7">
      <c r="B58" s="90" t="s">
        <v>265</v>
      </c>
      <c r="C58" s="91"/>
      <c r="D58" s="133" t="s">
        <v>266</v>
      </c>
      <c r="E58" s="134"/>
      <c r="F58" s="49" t="s">
        <v>161</v>
      </c>
      <c r="G58" s="49"/>
    </row>
    <row r="59" spans="2:7">
      <c r="B59" s="58" t="s">
        <v>267</v>
      </c>
      <c r="C59" s="91"/>
      <c r="D59" s="132" t="s">
        <v>268</v>
      </c>
      <c r="E59" s="134"/>
      <c r="F59" s="49"/>
      <c r="G59" s="49"/>
    </row>
    <row r="60" spans="2:7">
      <c r="B60" s="58" t="s">
        <v>269</v>
      </c>
      <c r="C60" s="91"/>
      <c r="D60" s="132" t="s">
        <v>270</v>
      </c>
      <c r="E60" s="134"/>
      <c r="F60" s="49" t="s">
        <v>161</v>
      </c>
      <c r="G60" s="49"/>
    </row>
    <row r="61" spans="2:7">
      <c r="B61" s="49" t="s">
        <v>271</v>
      </c>
      <c r="C61" s="50"/>
      <c r="D61" s="134" t="s">
        <v>272</v>
      </c>
      <c r="E61" s="134"/>
      <c r="F61" s="49" t="s">
        <v>158</v>
      </c>
      <c r="G61" s="49" t="s">
        <v>159</v>
      </c>
    </row>
    <row r="62" spans="2:7">
      <c r="B62" s="58" t="s">
        <v>273</v>
      </c>
      <c r="C62" s="91"/>
      <c r="D62" s="132" t="s">
        <v>274</v>
      </c>
      <c r="E62" s="134"/>
      <c r="F62" s="49" t="s">
        <v>165</v>
      </c>
      <c r="G62" s="49"/>
    </row>
    <row r="63" spans="2:7">
      <c r="B63" s="58" t="s">
        <v>275</v>
      </c>
      <c r="C63" s="91"/>
      <c r="D63" s="132" t="s">
        <v>276</v>
      </c>
      <c r="E63" s="134"/>
      <c r="F63" s="49" t="s">
        <v>165</v>
      </c>
      <c r="G63" s="49"/>
    </row>
    <row r="64" spans="2:7">
      <c r="B64" s="58" t="s">
        <v>277</v>
      </c>
      <c r="C64" s="91"/>
      <c r="D64" s="132" t="s">
        <v>278</v>
      </c>
      <c r="E64" s="134"/>
      <c r="F64" s="49" t="s">
        <v>165</v>
      </c>
      <c r="G64" s="49"/>
    </row>
    <row r="65" spans="2:7">
      <c r="B65" s="49" t="s">
        <v>24</v>
      </c>
      <c r="C65" s="50"/>
      <c r="D65" s="134" t="s">
        <v>279</v>
      </c>
      <c r="E65" s="134"/>
      <c r="F65" s="49" t="s">
        <v>158</v>
      </c>
      <c r="G65" s="49" t="s">
        <v>280</v>
      </c>
    </row>
    <row r="66" spans="2:7">
      <c r="B66" s="49" t="s">
        <v>281</v>
      </c>
      <c r="C66" s="50"/>
      <c r="D66" s="134" t="s">
        <v>282</v>
      </c>
      <c r="E66" s="134"/>
      <c r="F66" s="49" t="s">
        <v>158</v>
      </c>
      <c r="G66" s="49" t="s">
        <v>159</v>
      </c>
    </row>
    <row r="67" spans="2:7">
      <c r="B67" s="49" t="s">
        <v>283</v>
      </c>
      <c r="C67" s="50"/>
      <c r="D67" s="134" t="s">
        <v>284</v>
      </c>
      <c r="E67" s="134"/>
      <c r="F67" s="49" t="s">
        <v>158</v>
      </c>
      <c r="G67" s="49" t="s">
        <v>284</v>
      </c>
    </row>
    <row r="68" spans="2:7">
      <c r="B68" s="10" t="s">
        <v>285</v>
      </c>
      <c r="C68" s="91"/>
      <c r="D68" s="132" t="s">
        <v>286</v>
      </c>
      <c r="E68" s="134"/>
      <c r="F68" s="49" t="s">
        <v>161</v>
      </c>
      <c r="G68" s="49"/>
    </row>
    <row r="69" spans="2:7">
      <c r="B69" s="10" t="s">
        <v>287</v>
      </c>
      <c r="C69" s="91"/>
      <c r="D69" s="132" t="s">
        <v>288</v>
      </c>
      <c r="E69" s="134"/>
      <c r="F69" s="49" t="s">
        <v>161</v>
      </c>
      <c r="G69" s="49"/>
    </row>
    <row r="70" spans="2:7">
      <c r="B70" s="10" t="s">
        <v>289</v>
      </c>
      <c r="C70" s="91"/>
      <c r="D70" s="132" t="s">
        <v>290</v>
      </c>
      <c r="E70" s="134"/>
      <c r="F70" s="49" t="s">
        <v>172</v>
      </c>
      <c r="G70" s="49"/>
    </row>
    <row r="71" spans="2:7">
      <c r="B71" s="10"/>
      <c r="C71" s="91"/>
      <c r="D71" s="132"/>
      <c r="E71" s="134"/>
      <c r="F71" s="49"/>
      <c r="G71" s="49"/>
    </row>
    <row r="72" spans="2:7">
      <c r="B72" s="10"/>
      <c r="C72" s="91"/>
      <c r="D72" s="132"/>
      <c r="E72" s="134"/>
      <c r="F72" s="49"/>
      <c r="G72" s="49"/>
    </row>
    <row r="73" spans="2:7">
      <c r="B73" s="10"/>
      <c r="C73" s="91"/>
      <c r="D73" s="132"/>
      <c r="E73" s="134"/>
      <c r="F73" s="49"/>
      <c r="G73" s="49"/>
    </row>
    <row r="75" spans="2:7" ht="408.95">
      <c r="B75" s="30" t="s">
        <v>291</v>
      </c>
    </row>
  </sheetData>
  <sheetProtection selectLockedCells="1"/>
  <sortState ref="B2:G70">
    <sortCondition ref="B5:B34"/>
  </sortState>
  <mergeCells count="2">
    <mergeCell ref="C2:G2"/>
    <mergeCell ref="B3:G3"/>
  </mergeCells>
  <conditionalFormatting sqref="B69:B73">
    <cfRule type="containsText" dxfId="4" priority="1" operator="containsText" text="Critic">
      <formula>NOT(ISERROR(SEARCH("Critic",B69)))</formula>
    </cfRule>
    <cfRule type="containsText" dxfId="3" priority="2" operator="containsText" text="Full">
      <formula>NOT(ISERROR(SEARCH("Full",B69)))</formula>
    </cfRule>
    <cfRule type="containsText" dxfId="2" priority="3" operator="containsText" text="Some">
      <formula>NOT(ISERROR(SEARCH("Some",B69)))</formula>
    </cfRule>
    <cfRule type="containsText" dxfId="1" priority="4" operator="containsText" text="Min">
      <formula>NOT(ISERROR(SEARCH("Min",B69)))</formula>
    </cfRule>
    <cfRule type="containsText" dxfId="0" priority="5" operator="containsText" text="Low">
      <formula>NOT(ISERROR(SEARCH("Low",B69)))</formula>
    </cfRule>
  </conditionalFormatting>
  <dataValidations count="5">
    <dataValidation type="list" allowBlank="1" showInputMessage="1" showErrorMessage="1" sqref="F5:F69" xr:uid="{00000000-0002-0000-0700-000000000000}">
      <formula1>Categories</formula1>
    </dataValidation>
    <dataValidation type="list" allowBlank="1" showInputMessage="1" showErrorMessage="1" sqref="G23 G26:G27 G9" xr:uid="{00000000-0002-0000-0700-000001000000}">
      <formula1>INDIRECT($F$5)</formula1>
    </dataValidation>
    <dataValidation type="list" allowBlank="1" showInputMessage="1" showErrorMessage="1" sqref="G24:G25 G10:G22 G5:G8 G28:G34" xr:uid="{00000000-0002-0000-0700-000002000000}">
      <formula1>INDIRECT($F5)</formula1>
    </dataValidation>
    <dataValidation type="list" allowBlank="1" showInputMessage="1" showErrorMessage="1" promptTitle="System class" prompt="Select from 1 to 3 with 1 having the highest criticality rating" sqref="C5:C31" xr:uid="{00000000-0002-0000-0700-000003000000}">
      <formula1>#REF!</formula1>
    </dataValidation>
    <dataValidation type="list" allowBlank="1" showInputMessage="1" showErrorMessage="1" sqref="E5:E73" xr:uid="{00000000-0002-0000-0700-000004000000}">
      <formula1>Class</formula1>
    </dataValidation>
  </dataValidations>
  <pageMargins left="0.70866141732283472" right="0.70866141732283472" top="0.74803149606299213" bottom="0.74803149606299213" header="0.31496062992125984" footer="0.31496062992125984"/>
  <pageSetup paperSize="9" orientation="portrait" horizontalDpi="4294967292" verticalDpi="4294967292"/>
  <headerFooter>
    <oddHeader>&amp;LBarwon Health&amp;RBusiness Continuity Planning</oddHeader>
    <oddFooter>&amp;L&amp;A&amp;C&amp;F&amp;RPage &amp;P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B1:AF111"/>
  <sheetViews>
    <sheetView workbookViewId="0" xr3:uid="{44B22561-5205-5C8A-B808-2C70100D228F}">
      <pane xSplit="2" ySplit="5" topLeftCell="G6" activePane="bottomRight" state="frozen"/>
      <selection pane="bottomRight" activeCell="H5" sqref="H5"/>
      <selection pane="bottomLeft" activeCell="A5" sqref="A5"/>
      <selection pane="topRight" activeCell="C1" sqref="C1"/>
    </sheetView>
  </sheetViews>
  <sheetFormatPr defaultColWidth="9" defaultRowHeight="14.1"/>
  <cols>
    <col min="1" max="1" width="0.42578125" style="15" customWidth="1"/>
    <col min="2" max="2" width="28.42578125" style="15" bestFit="1" customWidth="1"/>
    <col min="3" max="3" width="40.140625" style="15" bestFit="1" customWidth="1"/>
    <col min="4" max="4" width="26" style="15" bestFit="1" customWidth="1"/>
    <col min="5" max="5" width="20.42578125" style="15" bestFit="1" customWidth="1"/>
    <col min="6" max="6" width="23.7109375" style="15" bestFit="1" customWidth="1"/>
    <col min="7" max="7" width="36" style="15" customWidth="1"/>
    <col min="8" max="8" width="25.42578125" style="15" bestFit="1" customWidth="1"/>
    <col min="9" max="9" width="33.42578125" style="15" bestFit="1" customWidth="1"/>
    <col min="10" max="10" width="29.28515625" style="15" bestFit="1" customWidth="1"/>
    <col min="11" max="11" width="23.7109375" style="52" bestFit="1" customWidth="1"/>
    <col min="12" max="12" width="23.7109375" style="15" bestFit="1" customWidth="1"/>
    <col min="13" max="13" width="34.140625" style="15" bestFit="1" customWidth="1"/>
    <col min="14" max="14" width="27.7109375" style="15" bestFit="1" customWidth="1"/>
    <col min="15" max="15" width="27.85546875" style="15" bestFit="1" customWidth="1"/>
    <col min="16" max="16" width="40.140625" style="15" bestFit="1" customWidth="1"/>
    <col min="17" max="17" width="23.42578125" style="5" bestFit="1" customWidth="1"/>
    <col min="18" max="18" width="18.7109375" style="5" bestFit="1" customWidth="1"/>
    <col min="19" max="19" width="15.85546875" style="5" bestFit="1" customWidth="1"/>
    <col min="20" max="20" width="17.42578125" style="5" bestFit="1" customWidth="1"/>
    <col min="21" max="21" width="21.42578125" style="5" bestFit="1" customWidth="1"/>
    <col min="22" max="22" width="14.42578125" style="5" bestFit="1" customWidth="1"/>
    <col min="23" max="23" width="21.42578125" style="5" customWidth="1"/>
    <col min="24" max="24" width="24.28515625" style="5" bestFit="1" customWidth="1"/>
    <col min="25" max="25" width="22.42578125" style="5" bestFit="1" customWidth="1"/>
    <col min="26" max="26" width="15.28515625" style="5" bestFit="1" customWidth="1"/>
    <col min="27" max="27" width="20" style="5" bestFit="1" customWidth="1"/>
    <col min="28" max="28" width="9" style="5"/>
    <col min="29" max="29" width="17.42578125" style="5" bestFit="1" customWidth="1"/>
    <col min="30" max="30" width="9" style="5"/>
    <col min="31" max="31" width="16" style="5" bestFit="1" customWidth="1"/>
    <col min="32" max="32" width="21.42578125" style="5" bestFit="1" customWidth="1"/>
    <col min="33" max="16384" width="9" style="15"/>
  </cols>
  <sheetData>
    <row r="1" spans="2:32" ht="5.25" customHeight="1"/>
    <row r="2" spans="2:32" s="31" customFormat="1" ht="18.75" customHeight="1">
      <c r="B2" s="212" t="s">
        <v>292</v>
      </c>
      <c r="C2" s="213"/>
      <c r="D2" s="213"/>
      <c r="E2" s="213"/>
      <c r="F2" s="213"/>
      <c r="G2" s="213"/>
      <c r="H2" s="213"/>
      <c r="I2" s="213"/>
      <c r="J2" s="213"/>
      <c r="K2" s="213"/>
      <c r="L2" s="213"/>
      <c r="M2" s="213"/>
      <c r="N2" s="213"/>
      <c r="O2" s="213"/>
      <c r="P2" s="214"/>
      <c r="Q2" s="82"/>
      <c r="R2" s="82"/>
      <c r="S2" s="82"/>
      <c r="T2" s="82"/>
      <c r="U2" s="82"/>
      <c r="V2" s="82"/>
      <c r="W2" s="82"/>
      <c r="X2" s="82"/>
      <c r="Y2" s="82"/>
      <c r="Z2" s="82"/>
      <c r="AA2" s="82"/>
      <c r="AB2" s="82"/>
      <c r="AC2" s="82"/>
      <c r="AD2" s="82"/>
      <c r="AE2" s="82"/>
      <c r="AF2" s="82"/>
    </row>
    <row r="3" spans="2:32" s="31" customFormat="1" ht="15">
      <c r="B3" s="141" t="s">
        <v>1</v>
      </c>
      <c r="C3" s="142"/>
      <c r="D3" s="142"/>
      <c r="E3" s="142"/>
      <c r="F3" s="142"/>
      <c r="G3" s="142"/>
      <c r="H3" s="142"/>
      <c r="I3" s="142"/>
      <c r="J3" s="142"/>
      <c r="K3" s="142"/>
      <c r="L3" s="142"/>
      <c r="M3" s="53"/>
      <c r="N3" s="53"/>
      <c r="O3" s="54"/>
      <c r="P3" s="54"/>
      <c r="Q3" s="83"/>
      <c r="R3" s="83"/>
      <c r="S3" s="83"/>
      <c r="T3" s="83"/>
      <c r="U3" s="83"/>
      <c r="V3" s="83"/>
      <c r="W3" s="83"/>
      <c r="X3" s="83"/>
      <c r="Y3" s="83"/>
      <c r="Z3" s="83"/>
      <c r="AA3" s="83"/>
      <c r="AB3" s="83"/>
      <c r="AC3" s="83"/>
      <c r="AD3" s="83"/>
      <c r="AE3" s="83"/>
      <c r="AF3" s="83"/>
    </row>
    <row r="4" spans="2:32">
      <c r="B4" s="51" t="s">
        <v>293</v>
      </c>
      <c r="C4" s="55"/>
      <c r="D4" s="56" t="s">
        <v>294</v>
      </c>
      <c r="E4" s="56"/>
      <c r="F4" s="56"/>
      <c r="G4" s="56"/>
      <c r="H4" s="56"/>
      <c r="I4" s="56"/>
      <c r="J4" s="56"/>
      <c r="K4" s="56"/>
      <c r="L4" s="56"/>
      <c r="M4" s="56"/>
      <c r="N4" s="56"/>
      <c r="O4" s="57"/>
      <c r="P4" s="57"/>
      <c r="Q4" s="84"/>
      <c r="R4" s="84"/>
      <c r="S4" s="84"/>
      <c r="T4" s="84"/>
      <c r="U4" s="84"/>
      <c r="V4" s="84"/>
      <c r="W4" s="84"/>
      <c r="X4" s="84"/>
      <c r="Y4" s="84"/>
      <c r="Z4" s="84"/>
      <c r="AA4" s="84"/>
      <c r="AB4" s="84"/>
      <c r="AC4" s="84"/>
      <c r="AD4" s="84"/>
      <c r="AE4" s="84"/>
      <c r="AF4" s="84"/>
    </row>
    <row r="5" spans="2:32">
      <c r="B5" s="12" t="s">
        <v>32</v>
      </c>
      <c r="C5" s="12" t="s">
        <v>3</v>
      </c>
      <c r="D5" s="11" t="s">
        <v>295</v>
      </c>
      <c r="E5" s="12" t="s">
        <v>296</v>
      </c>
      <c r="F5" s="12" t="s">
        <v>297</v>
      </c>
      <c r="G5" s="12" t="s">
        <v>298</v>
      </c>
      <c r="H5" s="12" t="s">
        <v>299</v>
      </c>
      <c r="I5" s="12" t="s">
        <v>300</v>
      </c>
      <c r="J5" s="12" t="s">
        <v>301</v>
      </c>
      <c r="K5" s="12" t="s">
        <v>302</v>
      </c>
      <c r="L5" s="12" t="s">
        <v>303</v>
      </c>
      <c r="M5" s="11" t="s">
        <v>304</v>
      </c>
      <c r="N5" s="12" t="s">
        <v>305</v>
      </c>
      <c r="O5" s="12" t="s">
        <v>306</v>
      </c>
      <c r="P5" s="18" t="s">
        <v>307</v>
      </c>
      <c r="Q5" s="11" t="s">
        <v>308</v>
      </c>
      <c r="R5" s="11" t="s">
        <v>309</v>
      </c>
      <c r="S5" s="85" t="s">
        <v>310</v>
      </c>
      <c r="T5" s="85" t="s">
        <v>311</v>
      </c>
      <c r="U5" s="85" t="s">
        <v>312</v>
      </c>
      <c r="V5" s="11" t="s">
        <v>313</v>
      </c>
      <c r="W5" s="85" t="s">
        <v>314</v>
      </c>
      <c r="X5" s="85" t="s">
        <v>315</v>
      </c>
      <c r="Y5" s="85" t="s">
        <v>316</v>
      </c>
      <c r="Z5" s="85" t="s">
        <v>317</v>
      </c>
      <c r="AA5" s="85" t="s">
        <v>318</v>
      </c>
      <c r="AB5" s="85" t="s">
        <v>319</v>
      </c>
      <c r="AC5" s="85" t="s">
        <v>320</v>
      </c>
      <c r="AD5" s="85" t="s">
        <v>321</v>
      </c>
      <c r="AE5" s="85" t="s">
        <v>322</v>
      </c>
      <c r="AF5" s="85" t="s">
        <v>323</v>
      </c>
    </row>
    <row r="6" spans="2:32">
      <c r="B6" s="10" t="s">
        <v>3</v>
      </c>
      <c r="C6" s="10" t="s">
        <v>324</v>
      </c>
      <c r="D6" s="10" t="s">
        <v>325</v>
      </c>
      <c r="E6" s="10" t="s">
        <v>326</v>
      </c>
      <c r="F6" s="10" t="s">
        <v>327</v>
      </c>
      <c r="G6" s="10" t="s">
        <v>328</v>
      </c>
      <c r="H6" s="10" t="s">
        <v>230</v>
      </c>
      <c r="I6" s="10" t="s">
        <v>329</v>
      </c>
      <c r="J6" s="10" t="s">
        <v>330</v>
      </c>
      <c r="K6" s="10" t="s">
        <v>331</v>
      </c>
      <c r="L6" s="10" t="s">
        <v>332</v>
      </c>
      <c r="M6" s="10" t="s">
        <v>333</v>
      </c>
      <c r="N6" s="10" t="s">
        <v>334</v>
      </c>
      <c r="O6" s="58" t="s">
        <v>335</v>
      </c>
      <c r="P6" s="10" t="s">
        <v>336</v>
      </c>
      <c r="Q6" s="86" t="s">
        <v>307</v>
      </c>
      <c r="R6" s="86" t="s">
        <v>307</v>
      </c>
      <c r="S6" s="86" t="s">
        <v>307</v>
      </c>
      <c r="T6" s="86" t="s">
        <v>337</v>
      </c>
      <c r="U6" s="86" t="s">
        <v>307</v>
      </c>
      <c r="V6" s="86" t="s">
        <v>313</v>
      </c>
      <c r="W6" s="86" t="s">
        <v>307</v>
      </c>
      <c r="X6" s="86" t="s">
        <v>338</v>
      </c>
      <c r="Y6" s="86" t="s">
        <v>307</v>
      </c>
      <c r="Z6" s="86" t="s">
        <v>307</v>
      </c>
      <c r="AA6" s="86" t="s">
        <v>307</v>
      </c>
      <c r="AB6" s="86" t="s">
        <v>307</v>
      </c>
      <c r="AC6" s="86" t="s">
        <v>307</v>
      </c>
      <c r="AD6" s="86" t="s">
        <v>307</v>
      </c>
      <c r="AE6" s="86" t="s">
        <v>307</v>
      </c>
      <c r="AF6" s="86" t="s">
        <v>307</v>
      </c>
    </row>
    <row r="7" spans="2:32">
      <c r="B7" s="10" t="s">
        <v>339</v>
      </c>
      <c r="C7" s="10" t="s">
        <v>340</v>
      </c>
      <c r="D7" s="10" t="s">
        <v>341</v>
      </c>
      <c r="E7" s="10" t="s">
        <v>342</v>
      </c>
      <c r="F7" s="10" t="s">
        <v>343</v>
      </c>
      <c r="G7" s="10" t="s">
        <v>344</v>
      </c>
      <c r="H7" s="10" t="s">
        <v>345</v>
      </c>
      <c r="I7" s="10" t="s">
        <v>346</v>
      </c>
      <c r="J7" s="10" t="s">
        <v>347</v>
      </c>
      <c r="K7" s="10" t="s">
        <v>348</v>
      </c>
      <c r="L7" s="10" t="s">
        <v>303</v>
      </c>
      <c r="M7" s="10" t="s">
        <v>349</v>
      </c>
      <c r="N7" s="10" t="s">
        <v>350</v>
      </c>
      <c r="O7" s="10" t="s">
        <v>351</v>
      </c>
      <c r="P7" s="10" t="s">
        <v>343</v>
      </c>
      <c r="Q7" s="1"/>
      <c r="R7" s="1" t="s">
        <v>352</v>
      </c>
      <c r="S7" s="1"/>
      <c r="T7" s="1" t="s">
        <v>313</v>
      </c>
      <c r="U7" s="1"/>
      <c r="V7" s="1" t="s">
        <v>353</v>
      </c>
      <c r="W7" s="1"/>
      <c r="X7" s="1" t="s">
        <v>354</v>
      </c>
      <c r="Y7" s="1"/>
      <c r="Z7" s="1"/>
      <c r="AA7" s="1"/>
      <c r="AB7" s="1"/>
      <c r="AC7" s="1" t="s">
        <v>355</v>
      </c>
      <c r="AD7" s="1"/>
      <c r="AE7" s="1"/>
      <c r="AF7" s="1"/>
    </row>
    <row r="8" spans="2:32">
      <c r="B8" s="10" t="s">
        <v>356</v>
      </c>
      <c r="C8" s="10" t="s">
        <v>357</v>
      </c>
      <c r="D8" s="10" t="s">
        <v>358</v>
      </c>
      <c r="E8" s="10" t="s">
        <v>359</v>
      </c>
      <c r="F8" s="10" t="s">
        <v>360</v>
      </c>
      <c r="G8" s="10" t="s">
        <v>361</v>
      </c>
      <c r="H8" s="10" t="s">
        <v>195</v>
      </c>
      <c r="I8" s="10" t="s">
        <v>362</v>
      </c>
      <c r="J8" s="10" t="s">
        <v>363</v>
      </c>
      <c r="K8" s="10" t="s">
        <v>364</v>
      </c>
      <c r="L8" s="10" t="s">
        <v>365</v>
      </c>
      <c r="M8" s="10" t="s">
        <v>366</v>
      </c>
      <c r="N8" s="10" t="s">
        <v>367</v>
      </c>
      <c r="O8" s="10" t="s">
        <v>368</v>
      </c>
      <c r="P8" s="10" t="s">
        <v>325</v>
      </c>
      <c r="Q8" s="1"/>
      <c r="R8" s="1"/>
      <c r="S8" s="1"/>
      <c r="T8" s="1" t="s">
        <v>307</v>
      </c>
      <c r="U8" s="1"/>
      <c r="V8" s="1" t="s">
        <v>369</v>
      </c>
      <c r="W8" s="1"/>
      <c r="X8" s="1" t="s">
        <v>307</v>
      </c>
      <c r="Y8" s="1"/>
      <c r="Z8" s="1"/>
      <c r="AA8" s="1"/>
      <c r="AB8" s="1"/>
      <c r="AC8" s="1"/>
      <c r="AD8" s="1"/>
      <c r="AE8" s="1"/>
      <c r="AF8" s="1"/>
    </row>
    <row r="9" spans="2:32">
      <c r="B9" s="10" t="s">
        <v>308</v>
      </c>
      <c r="C9" s="10" t="s">
        <v>370</v>
      </c>
      <c r="D9" s="10" t="s">
        <v>371</v>
      </c>
      <c r="E9" s="10" t="s">
        <v>372</v>
      </c>
      <c r="F9" s="10" t="s">
        <v>364</v>
      </c>
      <c r="G9" s="10" t="s">
        <v>373</v>
      </c>
      <c r="H9" s="10" t="s">
        <v>374</v>
      </c>
      <c r="I9" s="10" t="s">
        <v>375</v>
      </c>
      <c r="J9" s="10" t="s">
        <v>376</v>
      </c>
      <c r="K9" s="10" t="s">
        <v>298</v>
      </c>
      <c r="L9" s="10" t="s">
        <v>377</v>
      </c>
      <c r="M9" s="10" t="s">
        <v>378</v>
      </c>
      <c r="N9" s="10" t="s">
        <v>379</v>
      </c>
      <c r="O9" s="10" t="s">
        <v>380</v>
      </c>
      <c r="P9" s="10" t="s">
        <v>360</v>
      </c>
      <c r="Q9" s="1"/>
      <c r="R9" s="1"/>
      <c r="S9" s="1"/>
      <c r="T9" s="1"/>
      <c r="U9" s="1"/>
      <c r="V9" s="1" t="s">
        <v>307</v>
      </c>
      <c r="W9" s="1"/>
      <c r="X9" s="1"/>
      <c r="Y9" s="1"/>
      <c r="Z9" s="1"/>
      <c r="AA9" s="1"/>
      <c r="AB9" s="1"/>
      <c r="AC9" s="1"/>
      <c r="AD9" s="1"/>
      <c r="AE9" s="1"/>
      <c r="AF9" s="1"/>
    </row>
    <row r="10" spans="2:32">
      <c r="B10" s="10" t="s">
        <v>296</v>
      </c>
      <c r="C10" s="10" t="s">
        <v>381</v>
      </c>
      <c r="D10" s="10" t="s">
        <v>382</v>
      </c>
      <c r="E10" s="147" t="s">
        <v>365</v>
      </c>
      <c r="F10" s="10" t="s">
        <v>313</v>
      </c>
      <c r="G10" s="10" t="s">
        <v>383</v>
      </c>
      <c r="H10" s="10" t="s">
        <v>384</v>
      </c>
      <c r="I10" s="10" t="s">
        <v>385</v>
      </c>
      <c r="J10" s="10" t="s">
        <v>386</v>
      </c>
      <c r="K10" s="10" t="s">
        <v>387</v>
      </c>
      <c r="L10" s="10" t="s">
        <v>388</v>
      </c>
      <c r="M10" s="10" t="s">
        <v>389</v>
      </c>
      <c r="N10" s="10" t="s">
        <v>390</v>
      </c>
      <c r="O10" s="10" t="s">
        <v>391</v>
      </c>
      <c r="P10" s="10" t="s">
        <v>330</v>
      </c>
    </row>
    <row r="11" spans="2:32">
      <c r="B11" s="10" t="s">
        <v>392</v>
      </c>
      <c r="C11" s="147" t="s">
        <v>365</v>
      </c>
      <c r="D11" s="10" t="s">
        <v>393</v>
      </c>
      <c r="E11" s="147" t="s">
        <v>377</v>
      </c>
      <c r="F11" s="10" t="s">
        <v>394</v>
      </c>
      <c r="G11" s="10" t="s">
        <v>395</v>
      </c>
      <c r="H11" s="10" t="s">
        <v>396</v>
      </c>
      <c r="I11" s="10" t="s">
        <v>397</v>
      </c>
      <c r="J11" s="10" t="s">
        <v>398</v>
      </c>
      <c r="K11" s="10" t="s">
        <v>304</v>
      </c>
      <c r="L11" s="10"/>
      <c r="M11" s="10" t="s">
        <v>399</v>
      </c>
      <c r="N11" s="10" t="s">
        <v>400</v>
      </c>
      <c r="O11" s="58" t="s">
        <v>401</v>
      </c>
      <c r="P11" s="10" t="s">
        <v>331</v>
      </c>
    </row>
    <row r="12" spans="2:32">
      <c r="B12" s="10" t="s">
        <v>309</v>
      </c>
      <c r="C12" s="147" t="s">
        <v>377</v>
      </c>
      <c r="D12" s="10" t="s">
        <v>402</v>
      </c>
      <c r="E12" s="58" t="s">
        <v>403</v>
      </c>
      <c r="F12" s="10" t="s">
        <v>404</v>
      </c>
      <c r="G12" s="10" t="s">
        <v>405</v>
      </c>
      <c r="H12" s="10" t="s">
        <v>406</v>
      </c>
      <c r="I12" s="10" t="s">
        <v>407</v>
      </c>
      <c r="J12" s="10" t="s">
        <v>408</v>
      </c>
      <c r="K12" s="10" t="s">
        <v>365</v>
      </c>
      <c r="L12" s="10"/>
      <c r="M12" s="10" t="s">
        <v>365</v>
      </c>
      <c r="N12" s="10" t="s">
        <v>409</v>
      </c>
      <c r="O12" s="10" t="s">
        <v>365</v>
      </c>
      <c r="P12" s="10" t="s">
        <v>347</v>
      </c>
    </row>
    <row r="13" spans="2:32">
      <c r="B13" s="10" t="s">
        <v>297</v>
      </c>
      <c r="C13" s="58" t="s">
        <v>8</v>
      </c>
      <c r="D13" s="10" t="s">
        <v>410</v>
      </c>
      <c r="E13" s="10"/>
      <c r="F13" s="10" t="s">
        <v>411</v>
      </c>
      <c r="G13" s="10" t="s">
        <v>412</v>
      </c>
      <c r="H13" s="10" t="s">
        <v>413</v>
      </c>
      <c r="I13" s="10" t="s">
        <v>414</v>
      </c>
      <c r="J13" s="10" t="s">
        <v>415</v>
      </c>
      <c r="K13" s="10" t="s">
        <v>377</v>
      </c>
      <c r="L13" s="10"/>
      <c r="M13" s="10" t="s">
        <v>377</v>
      </c>
      <c r="N13" s="10" t="s">
        <v>416</v>
      </c>
      <c r="O13" s="10" t="s">
        <v>377</v>
      </c>
      <c r="P13" s="10" t="s">
        <v>363</v>
      </c>
      <c r="Q13" s="87"/>
    </row>
    <row r="14" spans="2:32">
      <c r="B14" s="10" t="s">
        <v>298</v>
      </c>
      <c r="C14" s="10"/>
      <c r="D14" s="10" t="s">
        <v>417</v>
      </c>
      <c r="E14" s="10"/>
      <c r="F14" s="10" t="s">
        <v>359</v>
      </c>
      <c r="G14" s="10" t="s">
        <v>418</v>
      </c>
      <c r="H14" s="147" t="s">
        <v>365</v>
      </c>
      <c r="I14" s="10" t="s">
        <v>365</v>
      </c>
      <c r="J14" s="10" t="s">
        <v>419</v>
      </c>
      <c r="K14" s="59" t="s">
        <v>420</v>
      </c>
      <c r="L14" s="10"/>
      <c r="M14" s="10" t="s">
        <v>421</v>
      </c>
      <c r="N14" s="10" t="s">
        <v>365</v>
      </c>
      <c r="O14" s="10" t="s">
        <v>422</v>
      </c>
      <c r="P14" s="10" t="s">
        <v>376</v>
      </c>
    </row>
    <row r="15" spans="2:32">
      <c r="B15" s="86" t="s">
        <v>310</v>
      </c>
      <c r="C15" s="10"/>
      <c r="D15" s="10" t="s">
        <v>423</v>
      </c>
      <c r="E15" s="10"/>
      <c r="F15" s="10" t="s">
        <v>424</v>
      </c>
      <c r="G15" s="10" t="s">
        <v>425</v>
      </c>
      <c r="H15" s="147" t="s">
        <v>377</v>
      </c>
      <c r="I15" s="10" t="s">
        <v>377</v>
      </c>
      <c r="J15" s="10" t="s">
        <v>419</v>
      </c>
      <c r="K15" s="59"/>
      <c r="L15" s="10"/>
      <c r="M15" s="10"/>
      <c r="N15" s="10" t="s">
        <v>377</v>
      </c>
      <c r="O15" s="10"/>
      <c r="P15" s="10" t="s">
        <v>334</v>
      </c>
    </row>
    <row r="16" spans="2:32">
      <c r="B16" s="10" t="s">
        <v>299</v>
      </c>
      <c r="C16" s="10"/>
      <c r="D16" s="10" t="s">
        <v>426</v>
      </c>
      <c r="E16" s="10"/>
      <c r="F16" s="147" t="s">
        <v>365</v>
      </c>
      <c r="G16" s="10" t="s">
        <v>427</v>
      </c>
      <c r="H16" s="58" t="s">
        <v>428</v>
      </c>
      <c r="I16" s="10" t="s">
        <v>429</v>
      </c>
      <c r="J16" s="10" t="s">
        <v>430</v>
      </c>
      <c r="K16" s="59"/>
      <c r="L16" s="10"/>
      <c r="M16" s="10"/>
      <c r="N16" s="10" t="s">
        <v>431</v>
      </c>
      <c r="O16" s="10"/>
      <c r="P16" s="10" t="s">
        <v>341</v>
      </c>
    </row>
    <row r="17" spans="2:16">
      <c r="B17" s="86" t="s">
        <v>311</v>
      </c>
      <c r="C17" s="10"/>
      <c r="D17" s="147" t="s">
        <v>365</v>
      </c>
      <c r="E17" s="10"/>
      <c r="F17" s="147" t="s">
        <v>377</v>
      </c>
      <c r="G17" s="10" t="s">
        <v>432</v>
      </c>
      <c r="H17" s="10"/>
      <c r="I17" s="10" t="s">
        <v>359</v>
      </c>
      <c r="J17" s="10" t="s">
        <v>433</v>
      </c>
      <c r="K17" s="59"/>
      <c r="L17" s="10"/>
      <c r="M17" s="10"/>
      <c r="N17" s="10"/>
      <c r="O17" s="10"/>
      <c r="P17" s="10" t="s">
        <v>328</v>
      </c>
    </row>
    <row r="18" spans="2:16">
      <c r="B18" s="86" t="s">
        <v>312</v>
      </c>
      <c r="C18" s="10"/>
      <c r="D18" s="147" t="s">
        <v>377</v>
      </c>
      <c r="E18" s="10"/>
      <c r="F18" s="58" t="s">
        <v>434</v>
      </c>
      <c r="G18" s="10" t="s">
        <v>435</v>
      </c>
      <c r="H18" s="10"/>
      <c r="I18" s="10"/>
      <c r="J18" s="10" t="s">
        <v>436</v>
      </c>
      <c r="K18" s="59"/>
      <c r="L18" s="10"/>
      <c r="M18" s="10"/>
      <c r="N18" s="10"/>
      <c r="O18" s="10"/>
      <c r="P18" s="10" t="s">
        <v>324</v>
      </c>
    </row>
    <row r="19" spans="2:16">
      <c r="B19" s="10" t="s">
        <v>300</v>
      </c>
      <c r="C19" s="10"/>
      <c r="D19" s="58" t="s">
        <v>437</v>
      </c>
      <c r="E19" s="10"/>
      <c r="F19" s="10"/>
      <c r="G19" s="10" t="s">
        <v>438</v>
      </c>
      <c r="H19" s="10"/>
      <c r="I19" s="10"/>
      <c r="J19" s="10" t="s">
        <v>439</v>
      </c>
      <c r="K19" s="59"/>
      <c r="L19" s="10"/>
      <c r="M19" s="10"/>
      <c r="N19" s="10"/>
      <c r="O19" s="10"/>
      <c r="P19" s="58" t="s">
        <v>335</v>
      </c>
    </row>
    <row r="20" spans="2:16">
      <c r="B20" s="1" t="s">
        <v>313</v>
      </c>
      <c r="C20" s="10"/>
      <c r="D20" s="10"/>
      <c r="E20" s="10"/>
      <c r="F20" s="10"/>
      <c r="G20" s="10" t="s">
        <v>440</v>
      </c>
      <c r="H20" s="10"/>
      <c r="I20" s="10"/>
      <c r="J20" s="10" t="s">
        <v>441</v>
      </c>
      <c r="K20" s="59"/>
      <c r="L20" s="10"/>
      <c r="M20" s="10"/>
      <c r="N20" s="10"/>
      <c r="O20" s="10"/>
      <c r="P20" s="10" t="s">
        <v>348</v>
      </c>
    </row>
    <row r="21" spans="2:16">
      <c r="B21" s="86" t="s">
        <v>314</v>
      </c>
      <c r="C21" s="10"/>
      <c r="D21" s="10"/>
      <c r="E21" s="10"/>
      <c r="F21" s="10"/>
      <c r="G21" s="10" t="s">
        <v>442</v>
      </c>
      <c r="H21" s="10"/>
      <c r="I21" s="10"/>
      <c r="J21" s="10" t="s">
        <v>365</v>
      </c>
      <c r="K21" s="59"/>
      <c r="L21" s="10"/>
      <c r="M21" s="10"/>
      <c r="N21" s="10"/>
      <c r="O21" s="10"/>
      <c r="P21" s="10" t="s">
        <v>230</v>
      </c>
    </row>
    <row r="22" spans="2:16">
      <c r="B22" s="86" t="s">
        <v>315</v>
      </c>
      <c r="C22" s="10"/>
      <c r="D22" s="10"/>
      <c r="E22" s="10"/>
      <c r="F22" s="10"/>
      <c r="G22" s="10" t="s">
        <v>443</v>
      </c>
      <c r="H22" s="10"/>
      <c r="I22" s="10"/>
      <c r="J22" s="10" t="s">
        <v>377</v>
      </c>
      <c r="K22" s="59"/>
      <c r="L22" s="10"/>
      <c r="M22" s="10"/>
      <c r="N22" s="10"/>
      <c r="O22" s="10"/>
      <c r="P22" s="10" t="s">
        <v>345</v>
      </c>
    </row>
    <row r="23" spans="2:16">
      <c r="B23" s="86" t="s">
        <v>316</v>
      </c>
      <c r="G23" s="147" t="s">
        <v>365</v>
      </c>
      <c r="J23" s="58" t="s">
        <v>444</v>
      </c>
      <c r="K23" s="15"/>
      <c r="P23" s="10" t="s">
        <v>386</v>
      </c>
    </row>
    <row r="24" spans="2:16">
      <c r="B24" s="86" t="s">
        <v>317</v>
      </c>
      <c r="G24" s="147" t="s">
        <v>377</v>
      </c>
      <c r="K24" s="15"/>
      <c r="P24" s="10" t="s">
        <v>351</v>
      </c>
    </row>
    <row r="25" spans="2:16">
      <c r="B25" s="10" t="s">
        <v>301</v>
      </c>
      <c r="G25" s="58" t="s">
        <v>445</v>
      </c>
      <c r="K25" s="15"/>
      <c r="P25" s="10" t="s">
        <v>364</v>
      </c>
    </row>
    <row r="26" spans="2:16">
      <c r="B26" s="10" t="s">
        <v>302</v>
      </c>
      <c r="K26" s="15"/>
      <c r="P26" s="10" t="s">
        <v>364</v>
      </c>
    </row>
    <row r="27" spans="2:16">
      <c r="B27" s="86" t="s">
        <v>318</v>
      </c>
      <c r="K27" s="15"/>
      <c r="P27" s="10" t="s">
        <v>398</v>
      </c>
    </row>
    <row r="28" spans="2:16">
      <c r="B28" s="10" t="s">
        <v>303</v>
      </c>
      <c r="K28" s="15"/>
      <c r="P28" s="10" t="s">
        <v>333</v>
      </c>
    </row>
    <row r="29" spans="2:16">
      <c r="B29" s="86" t="s">
        <v>319</v>
      </c>
      <c r="K29" s="15"/>
      <c r="P29" s="10" t="s">
        <v>298</v>
      </c>
    </row>
    <row r="30" spans="2:16">
      <c r="B30" s="86" t="s">
        <v>320</v>
      </c>
      <c r="P30" s="10" t="s">
        <v>344</v>
      </c>
    </row>
    <row r="31" spans="2:16">
      <c r="B31" s="10" t="s">
        <v>304</v>
      </c>
      <c r="P31" s="10" t="s">
        <v>361</v>
      </c>
    </row>
    <row r="32" spans="2:16">
      <c r="B32" s="86" t="s">
        <v>321</v>
      </c>
      <c r="P32" s="10" t="s">
        <v>408</v>
      </c>
    </row>
    <row r="33" spans="2:16">
      <c r="B33" s="86" t="s">
        <v>322</v>
      </c>
      <c r="P33" s="10" t="s">
        <v>415</v>
      </c>
    </row>
    <row r="34" spans="2:16">
      <c r="B34" s="10" t="s">
        <v>305</v>
      </c>
      <c r="P34" s="10" t="s">
        <v>349</v>
      </c>
    </row>
    <row r="35" spans="2:16">
      <c r="B35" s="10" t="s">
        <v>306</v>
      </c>
      <c r="P35" s="10" t="s">
        <v>373</v>
      </c>
    </row>
    <row r="36" spans="2:16" ht="15" thickBot="1">
      <c r="B36" s="88" t="s">
        <v>323</v>
      </c>
      <c r="P36" s="10" t="s">
        <v>329</v>
      </c>
    </row>
    <row r="37" spans="2:16" ht="15.95" thickTop="1" thickBot="1">
      <c r="B37" s="89" t="s">
        <v>446</v>
      </c>
      <c r="P37" s="10" t="s">
        <v>358</v>
      </c>
    </row>
    <row r="38" spans="2:16" ht="15" thickTop="1">
      <c r="P38" s="10" t="s">
        <v>447</v>
      </c>
    </row>
    <row r="39" spans="2:16">
      <c r="P39" s="10" t="s">
        <v>448</v>
      </c>
    </row>
    <row r="40" spans="2:16">
      <c r="P40" s="10" t="s">
        <v>346</v>
      </c>
    </row>
    <row r="41" spans="2:16">
      <c r="P41" s="10" t="s">
        <v>195</v>
      </c>
    </row>
    <row r="42" spans="2:16">
      <c r="P42" s="10" t="s">
        <v>366</v>
      </c>
    </row>
    <row r="43" spans="2:16">
      <c r="P43" s="10" t="s">
        <v>313</v>
      </c>
    </row>
    <row r="44" spans="2:16">
      <c r="P44" s="10" t="s">
        <v>430</v>
      </c>
    </row>
    <row r="45" spans="2:16">
      <c r="P45" s="10" t="s">
        <v>362</v>
      </c>
    </row>
    <row r="46" spans="2:16">
      <c r="P46" s="10" t="s">
        <v>332</v>
      </c>
    </row>
    <row r="47" spans="2:16">
      <c r="P47" s="10" t="s">
        <v>375</v>
      </c>
    </row>
    <row r="48" spans="2:16">
      <c r="P48" s="10" t="s">
        <v>367</v>
      </c>
    </row>
    <row r="49" spans="16:16">
      <c r="P49" s="10" t="s">
        <v>385</v>
      </c>
    </row>
    <row r="50" spans="16:16">
      <c r="P50" s="10" t="s">
        <v>368</v>
      </c>
    </row>
    <row r="51" spans="16:16">
      <c r="P51" s="10" t="s">
        <v>326</v>
      </c>
    </row>
    <row r="52" spans="16:16">
      <c r="P52" s="10" t="s">
        <v>383</v>
      </c>
    </row>
    <row r="53" spans="16:16">
      <c r="P53" s="10" t="s">
        <v>395</v>
      </c>
    </row>
    <row r="54" spans="16:16">
      <c r="P54" s="10" t="s">
        <v>433</v>
      </c>
    </row>
    <row r="55" spans="16:16">
      <c r="P55" s="10" t="s">
        <v>449</v>
      </c>
    </row>
    <row r="56" spans="16:16">
      <c r="P56" s="10" t="s">
        <v>394</v>
      </c>
    </row>
    <row r="57" spans="16:16">
      <c r="P57" s="10" t="s">
        <v>412</v>
      </c>
    </row>
    <row r="58" spans="16:16">
      <c r="P58" s="10" t="s">
        <v>418</v>
      </c>
    </row>
    <row r="59" spans="16:16">
      <c r="P59" s="10" t="s">
        <v>404</v>
      </c>
    </row>
    <row r="60" spans="16:16">
      <c r="P60" s="10" t="s">
        <v>425</v>
      </c>
    </row>
    <row r="61" spans="16:16">
      <c r="P61" s="10" t="s">
        <v>387</v>
      </c>
    </row>
    <row r="62" spans="16:16">
      <c r="P62" s="10" t="s">
        <v>374</v>
      </c>
    </row>
    <row r="63" spans="16:16">
      <c r="P63" s="10" t="s">
        <v>411</v>
      </c>
    </row>
    <row r="64" spans="16:16">
      <c r="P64" s="10" t="s">
        <v>342</v>
      </c>
    </row>
    <row r="65" spans="16:16">
      <c r="P65" s="10" t="s">
        <v>378</v>
      </c>
    </row>
    <row r="66" spans="16:16">
      <c r="P66" s="10" t="s">
        <v>384</v>
      </c>
    </row>
    <row r="67" spans="16:16">
      <c r="P67" s="10" t="s">
        <v>380</v>
      </c>
    </row>
    <row r="68" spans="16:16">
      <c r="P68" s="10" t="s">
        <v>371</v>
      </c>
    </row>
    <row r="69" spans="16:16">
      <c r="P69" s="10" t="s">
        <v>379</v>
      </c>
    </row>
    <row r="70" spans="16:16">
      <c r="P70" s="10" t="s">
        <v>396</v>
      </c>
    </row>
    <row r="71" spans="16:16">
      <c r="P71" s="10" t="s">
        <v>390</v>
      </c>
    </row>
    <row r="72" spans="16:16">
      <c r="P72" s="10" t="s">
        <v>427</v>
      </c>
    </row>
    <row r="73" spans="16:16">
      <c r="P73" s="10" t="s">
        <v>400</v>
      </c>
    </row>
    <row r="74" spans="16:16">
      <c r="P74" s="10" t="s">
        <v>382</v>
      </c>
    </row>
    <row r="75" spans="16:16">
      <c r="P75" s="10" t="s">
        <v>409</v>
      </c>
    </row>
    <row r="76" spans="16:16">
      <c r="P76" s="10" t="s">
        <v>359</v>
      </c>
    </row>
    <row r="77" spans="16:16">
      <c r="P77" s="10" t="s">
        <v>359</v>
      </c>
    </row>
    <row r="78" spans="16:16">
      <c r="P78" s="10" t="s">
        <v>391</v>
      </c>
    </row>
    <row r="79" spans="16:16">
      <c r="P79" s="10" t="s">
        <v>393</v>
      </c>
    </row>
    <row r="80" spans="16:16">
      <c r="P80" s="10" t="s">
        <v>436</v>
      </c>
    </row>
    <row r="81" spans="16:16">
      <c r="P81" s="10" t="s">
        <v>432</v>
      </c>
    </row>
    <row r="82" spans="16:16">
      <c r="P82" s="10" t="s">
        <v>424</v>
      </c>
    </row>
    <row r="83" spans="16:16">
      <c r="P83" s="10" t="s">
        <v>402</v>
      </c>
    </row>
    <row r="84" spans="16:16">
      <c r="P84" s="10" t="s">
        <v>416</v>
      </c>
    </row>
    <row r="85" spans="16:16">
      <c r="P85" s="10" t="s">
        <v>410</v>
      </c>
    </row>
    <row r="86" spans="16:16">
      <c r="P86" s="10" t="s">
        <v>435</v>
      </c>
    </row>
    <row r="87" spans="16:16">
      <c r="P87" s="10" t="s">
        <v>389</v>
      </c>
    </row>
    <row r="88" spans="16:16">
      <c r="P88" s="10" t="s">
        <v>439</v>
      </c>
    </row>
    <row r="89" spans="16:16">
      <c r="P89" s="10" t="s">
        <v>417</v>
      </c>
    </row>
    <row r="90" spans="16:16">
      <c r="P90" s="10" t="s">
        <v>372</v>
      </c>
    </row>
    <row r="91" spans="16:16">
      <c r="P91" s="10" t="s">
        <v>450</v>
      </c>
    </row>
    <row r="92" spans="16:16">
      <c r="P92" s="10" t="s">
        <v>438</v>
      </c>
    </row>
    <row r="93" spans="16:16">
      <c r="P93" s="10" t="s">
        <v>440</v>
      </c>
    </row>
    <row r="94" spans="16:16">
      <c r="P94" s="10" t="s">
        <v>303</v>
      </c>
    </row>
    <row r="95" spans="16:16">
      <c r="P95" s="10" t="s">
        <v>406</v>
      </c>
    </row>
    <row r="96" spans="16:16">
      <c r="P96" s="10" t="s">
        <v>340</v>
      </c>
    </row>
    <row r="97" spans="16:16">
      <c r="P97" s="10" t="s">
        <v>357</v>
      </c>
    </row>
    <row r="98" spans="16:16">
      <c r="P98" s="10" t="s">
        <v>442</v>
      </c>
    </row>
    <row r="99" spans="16:16">
      <c r="P99" s="10" t="s">
        <v>407</v>
      </c>
    </row>
    <row r="100" spans="16:16">
      <c r="P100" s="10" t="s">
        <v>370</v>
      </c>
    </row>
    <row r="101" spans="16:16">
      <c r="P101" s="10" t="s">
        <v>414</v>
      </c>
    </row>
    <row r="102" spans="16:16">
      <c r="P102" s="10" t="s">
        <v>423</v>
      </c>
    </row>
    <row r="103" spans="16:16">
      <c r="P103" s="58" t="s">
        <v>401</v>
      </c>
    </row>
    <row r="104" spans="16:16">
      <c r="P104" s="10" t="s">
        <v>304</v>
      </c>
    </row>
    <row r="105" spans="16:16">
      <c r="P105" s="10" t="s">
        <v>426</v>
      </c>
    </row>
    <row r="106" spans="16:16">
      <c r="P106" s="10" t="s">
        <v>441</v>
      </c>
    </row>
    <row r="107" spans="16:16">
      <c r="P107" s="10" t="s">
        <v>381</v>
      </c>
    </row>
    <row r="108" spans="16:16">
      <c r="P108" s="10" t="s">
        <v>399</v>
      </c>
    </row>
    <row r="109" spans="16:16">
      <c r="P109" s="10" t="s">
        <v>451</v>
      </c>
    </row>
    <row r="110" spans="16:16">
      <c r="P110" s="10" t="s">
        <v>413</v>
      </c>
    </row>
    <row r="111" spans="16:16">
      <c r="P111" s="10" t="s">
        <v>443</v>
      </c>
    </row>
  </sheetData>
  <sheetProtection selectLockedCells="1"/>
  <sortState ref="B6:B36">
    <sortCondition ref="B6"/>
  </sortState>
  <mergeCells count="1">
    <mergeCell ref="B2:P2"/>
  </mergeCells>
  <dataValidations disablePrompts="1" count="1">
    <dataValidation type="list" allowBlank="1" showInputMessage="1" showErrorMessage="1" sqref="S10" xr:uid="{00000000-0002-0000-0800-000000000000}">
      <formula1>$K$5:$K$16</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28BD44019E514EBDA432355929E735" ma:contentTypeVersion="3" ma:contentTypeDescription="Create a new document." ma:contentTypeScope="" ma:versionID="4fb1b082f0ea3888bbbcbd7d7a55ea73">
  <xsd:schema xmlns:xsd="http://www.w3.org/2001/XMLSchema" xmlns:xs="http://www.w3.org/2001/XMLSchema" xmlns:p="http://schemas.microsoft.com/office/2006/metadata/properties" xmlns:ns2="f542943c-58d2-4418-8c5c-bd55979c9a0e" targetNamespace="http://schemas.microsoft.com/office/2006/metadata/properties" ma:root="true" ma:fieldsID="1982003cef63efb1f66e07598e75737c" ns2:_="">
    <xsd:import namespace="f542943c-58d2-4418-8c5c-bd55979c9a0e"/>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42943c-58d2-4418-8c5c-bd55979c9a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CB0E66-0CF3-4CD3-880A-50EF6E33246D}"/>
</file>

<file path=customXml/itemProps2.xml><?xml version="1.0" encoding="utf-8"?>
<ds:datastoreItem xmlns:ds="http://schemas.openxmlformats.org/officeDocument/2006/customXml" ds:itemID="{98EE792B-AC07-45E9-AC16-7A1B8EF428B1}"/>
</file>

<file path=customXml/itemProps3.xml><?xml version="1.0" encoding="utf-8"?>
<ds:datastoreItem xmlns:ds="http://schemas.openxmlformats.org/officeDocument/2006/customXml" ds:itemID="{1FD8C706-533A-47B4-9012-C6D3CF0DE5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Whole-of-Health Business Impact Analysis Template V2</dc:title>
  <dc:subject/>
  <dc:creator>Department of Health</dc:creator>
  <cp:keywords>Business Impact Analysis, Business Contuinuity Management</cp:keywords>
  <dc:description/>
  <cp:lastModifiedBy>GREG MCLENNAN</cp:lastModifiedBy>
  <cp:revision/>
  <dcterms:created xsi:type="dcterms:W3CDTF">2015-05-14T15:41:48Z</dcterms:created>
  <dcterms:modified xsi:type="dcterms:W3CDTF">2019-01-22T00:18:46Z</dcterms:modified>
  <cp:category>Business Continuity Management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0x0101005028BD44019E514EBDA432355929E735</vt:lpwstr>
  </property>
</Properties>
</file>