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prophet_gestantes/bases/"/>
    </mc:Choice>
  </mc:AlternateContent>
  <xr:revisionPtr revIDLastSave="194" documentId="8_{04859B45-0BBA-4F17-AFA9-6FA4859B0F60}" xr6:coauthVersionLast="47" xr6:coauthVersionMax="47" xr10:uidLastSave="{BE220158-3323-40CE-B02C-BDD84E888A11}"/>
  <bookViews>
    <workbookView xWindow="-108" yWindow="-108" windowWidth="23256" windowHeight="12576" xr2:uid="{00000000-000D-0000-FFFF-FFFF00000000}"/>
  </bookViews>
  <sheets>
    <sheet name="Sheet1" sheetId="1" r:id="rId1"/>
    <sheet name="tempo de procedimentos" sheetId="3" r:id="rId2"/>
    <sheet name="populacao_susdependente" sheetId="2" r:id="rId3"/>
  </sheets>
  <definedNames>
    <definedName name="_xlnm._FilterDatabase" localSheetId="0" hidden="1">Sheet1!$A$1:$AJ$1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1" i="1" l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10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4" i="1"/>
  <c r="H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W169" i="1" l="1"/>
  <c r="AJ169" i="1" s="1"/>
  <c r="W153" i="1"/>
  <c r="AJ153" i="1" s="1"/>
  <c r="J111" i="1"/>
  <c r="T111" i="1" s="1"/>
  <c r="AG111" i="1" s="1"/>
  <c r="W49" i="1"/>
  <c r="AJ49" i="1" s="1"/>
  <c r="W87" i="1"/>
  <c r="AJ87" i="1" s="1"/>
  <c r="I172" i="1"/>
  <c r="I98" i="1"/>
  <c r="I82" i="1"/>
  <c r="I28" i="1"/>
  <c r="I176" i="1"/>
  <c r="I160" i="1"/>
  <c r="I134" i="1"/>
  <c r="I126" i="1"/>
  <c r="I110" i="1"/>
  <c r="I72" i="1"/>
  <c r="J64" i="1"/>
  <c r="U64" i="1" s="1"/>
  <c r="AH64" i="1" s="1"/>
  <c r="I48" i="1"/>
  <c r="I40" i="1"/>
  <c r="J102" i="1"/>
  <c r="U102" i="1" s="1"/>
  <c r="AH102" i="1" s="1"/>
  <c r="J94" i="1"/>
  <c r="Q94" i="1" s="1"/>
  <c r="AD94" i="1" s="1"/>
  <c r="J86" i="1"/>
  <c r="S86" i="1" s="1"/>
  <c r="AF86" i="1" s="1"/>
  <c r="I32" i="1"/>
  <c r="I24" i="1"/>
  <c r="J8" i="1"/>
  <c r="Q8" i="1" s="1"/>
  <c r="AD8" i="1" s="1"/>
  <c r="I44" i="1"/>
  <c r="V133" i="1"/>
  <c r="AI133" i="1" s="1"/>
  <c r="V63" i="1"/>
  <c r="AI63" i="1" s="1"/>
  <c r="V109" i="1"/>
  <c r="AI109" i="1" s="1"/>
  <c r="V93" i="1"/>
  <c r="AI93" i="1" s="1"/>
  <c r="W15" i="1"/>
  <c r="AJ15" i="1" s="1"/>
  <c r="I164" i="1"/>
  <c r="I138" i="1"/>
  <c r="I68" i="1"/>
  <c r="V167" i="1"/>
  <c r="AI167" i="1" s="1"/>
  <c r="V159" i="1"/>
  <c r="AI159" i="1" s="1"/>
  <c r="V151" i="1"/>
  <c r="AI151" i="1" s="1"/>
  <c r="V117" i="1"/>
  <c r="AI117" i="1" s="1"/>
  <c r="J71" i="1"/>
  <c r="U71" i="1" s="1"/>
  <c r="AH71" i="1" s="1"/>
  <c r="V47" i="1"/>
  <c r="AI47" i="1" s="1"/>
  <c r="J40" i="1"/>
  <c r="Q40" i="1" s="1"/>
  <c r="AD40" i="1" s="1"/>
  <c r="J24" i="1"/>
  <c r="U24" i="1" s="1"/>
  <c r="AH24" i="1" s="1"/>
  <c r="W109" i="1"/>
  <c r="AJ109" i="1" s="1"/>
  <c r="V148" i="1"/>
  <c r="AI148" i="1" s="1"/>
  <c r="P148" i="1"/>
  <c r="AC148" i="1" s="1"/>
  <c r="O148" i="1"/>
  <c r="AB148" i="1" s="1"/>
  <c r="P106" i="1"/>
  <c r="AC106" i="1" s="1"/>
  <c r="O106" i="1"/>
  <c r="AB106" i="1" s="1"/>
  <c r="P36" i="1"/>
  <c r="AC36" i="1" s="1"/>
  <c r="O36" i="1"/>
  <c r="AB36" i="1" s="1"/>
  <c r="V145" i="1"/>
  <c r="AI145" i="1" s="1"/>
  <c r="O145" i="1"/>
  <c r="AB145" i="1" s="1"/>
  <c r="P145" i="1"/>
  <c r="AC145" i="1" s="1"/>
  <c r="V59" i="1"/>
  <c r="AI59" i="1" s="1"/>
  <c r="O59" i="1"/>
  <c r="AB59" i="1" s="1"/>
  <c r="P59" i="1"/>
  <c r="AC59" i="1" s="1"/>
  <c r="P168" i="1"/>
  <c r="AC168" i="1" s="1"/>
  <c r="O168" i="1"/>
  <c r="AB168" i="1" s="1"/>
  <c r="P142" i="1"/>
  <c r="AC142" i="1" s="1"/>
  <c r="O142" i="1"/>
  <c r="AB142" i="1" s="1"/>
  <c r="P118" i="1"/>
  <c r="AC118" i="1" s="1"/>
  <c r="O118" i="1"/>
  <c r="AB118" i="1" s="1"/>
  <c r="P56" i="1"/>
  <c r="AC56" i="1" s="1"/>
  <c r="O56" i="1"/>
  <c r="AB56" i="1" s="1"/>
  <c r="P78" i="1"/>
  <c r="AC78" i="1" s="1"/>
  <c r="O78" i="1"/>
  <c r="AB78" i="1" s="1"/>
  <c r="P16" i="1"/>
  <c r="AC16" i="1" s="1"/>
  <c r="O16" i="1"/>
  <c r="AB16" i="1" s="1"/>
  <c r="I175" i="1"/>
  <c r="P175" i="1"/>
  <c r="AC175" i="1" s="1"/>
  <c r="O175" i="1"/>
  <c r="AB175" i="1" s="1"/>
  <c r="I159" i="1"/>
  <c r="P159" i="1"/>
  <c r="AC159" i="1" s="1"/>
  <c r="O159" i="1"/>
  <c r="AB159" i="1" s="1"/>
  <c r="I141" i="1"/>
  <c r="P141" i="1"/>
  <c r="AC141" i="1" s="1"/>
  <c r="O141" i="1"/>
  <c r="AB141" i="1" s="1"/>
  <c r="I125" i="1"/>
  <c r="P125" i="1"/>
  <c r="AC125" i="1" s="1"/>
  <c r="O125" i="1"/>
  <c r="AB125" i="1" s="1"/>
  <c r="P181" i="1"/>
  <c r="AC181" i="1" s="1"/>
  <c r="O181" i="1"/>
  <c r="AB181" i="1" s="1"/>
  <c r="P173" i="1"/>
  <c r="AC173" i="1" s="1"/>
  <c r="O173" i="1"/>
  <c r="AB173" i="1" s="1"/>
  <c r="P165" i="1"/>
  <c r="AC165" i="1" s="1"/>
  <c r="O165" i="1"/>
  <c r="AB165" i="1" s="1"/>
  <c r="P157" i="1"/>
  <c r="AC157" i="1" s="1"/>
  <c r="O157" i="1"/>
  <c r="AB157" i="1" s="1"/>
  <c r="P149" i="1"/>
  <c r="AC149" i="1" s="1"/>
  <c r="O149" i="1"/>
  <c r="AB149" i="1" s="1"/>
  <c r="P139" i="1"/>
  <c r="AC139" i="1" s="1"/>
  <c r="O139" i="1"/>
  <c r="AB139" i="1" s="1"/>
  <c r="P131" i="1"/>
  <c r="AC131" i="1" s="1"/>
  <c r="O131" i="1"/>
  <c r="AB131" i="1" s="1"/>
  <c r="P123" i="1"/>
  <c r="AC123" i="1" s="1"/>
  <c r="O123" i="1"/>
  <c r="AB123" i="1" s="1"/>
  <c r="P115" i="1"/>
  <c r="AC115" i="1" s="1"/>
  <c r="O115" i="1"/>
  <c r="AB115" i="1" s="1"/>
  <c r="P69" i="1"/>
  <c r="AC69" i="1" s="1"/>
  <c r="O69" i="1"/>
  <c r="AB69" i="1" s="1"/>
  <c r="P61" i="1"/>
  <c r="AC61" i="1" s="1"/>
  <c r="O61" i="1"/>
  <c r="AB61" i="1" s="1"/>
  <c r="P53" i="1"/>
  <c r="AC53" i="1" s="1"/>
  <c r="O53" i="1"/>
  <c r="AB53" i="1" s="1"/>
  <c r="P45" i="1"/>
  <c r="AC45" i="1" s="1"/>
  <c r="O45" i="1"/>
  <c r="AB45" i="1" s="1"/>
  <c r="P107" i="1"/>
  <c r="AC107" i="1" s="1"/>
  <c r="O107" i="1"/>
  <c r="AB107" i="1" s="1"/>
  <c r="P99" i="1"/>
  <c r="AC99" i="1" s="1"/>
  <c r="O99" i="1"/>
  <c r="AB99" i="1" s="1"/>
  <c r="P91" i="1"/>
  <c r="AC91" i="1" s="1"/>
  <c r="O91" i="1"/>
  <c r="AB91" i="1" s="1"/>
  <c r="P83" i="1"/>
  <c r="AC83" i="1" s="1"/>
  <c r="O83" i="1"/>
  <c r="AB83" i="1" s="1"/>
  <c r="P75" i="1"/>
  <c r="AC75" i="1" s="1"/>
  <c r="O75" i="1"/>
  <c r="AB75" i="1" s="1"/>
  <c r="P37" i="1"/>
  <c r="AC37" i="1" s="1"/>
  <c r="O37" i="1"/>
  <c r="AB37" i="1" s="1"/>
  <c r="P29" i="1"/>
  <c r="AC29" i="1" s="1"/>
  <c r="O29" i="1"/>
  <c r="AB29" i="1" s="1"/>
  <c r="P21" i="1"/>
  <c r="AC21" i="1" s="1"/>
  <c r="O21" i="1"/>
  <c r="AB21" i="1" s="1"/>
  <c r="P13" i="1"/>
  <c r="AC13" i="1" s="1"/>
  <c r="O13" i="1"/>
  <c r="AB13" i="1" s="1"/>
  <c r="P5" i="1"/>
  <c r="AC5" i="1" s="1"/>
  <c r="O5" i="1"/>
  <c r="AB5" i="1" s="1"/>
  <c r="I118" i="1"/>
  <c r="I56" i="1"/>
  <c r="I102" i="1"/>
  <c r="I8" i="1"/>
  <c r="J48" i="1"/>
  <c r="J32" i="1"/>
  <c r="V175" i="1"/>
  <c r="AI175" i="1" s="1"/>
  <c r="V15" i="1"/>
  <c r="AI15" i="1" s="1"/>
  <c r="V156" i="1"/>
  <c r="AI156" i="1" s="1"/>
  <c r="P156" i="1"/>
  <c r="AC156" i="1" s="1"/>
  <c r="O156" i="1"/>
  <c r="AB156" i="1" s="1"/>
  <c r="V122" i="1"/>
  <c r="AI122" i="1" s="1"/>
  <c r="P122" i="1"/>
  <c r="AC122" i="1" s="1"/>
  <c r="O122" i="1"/>
  <c r="AB122" i="1" s="1"/>
  <c r="P52" i="1"/>
  <c r="AC52" i="1" s="1"/>
  <c r="O52" i="1"/>
  <c r="AB52" i="1" s="1"/>
  <c r="P90" i="1"/>
  <c r="AC90" i="1" s="1"/>
  <c r="O90" i="1"/>
  <c r="AB90" i="1" s="1"/>
  <c r="P20" i="1"/>
  <c r="AC20" i="1" s="1"/>
  <c r="O20" i="1"/>
  <c r="AB20" i="1" s="1"/>
  <c r="I52" i="1"/>
  <c r="V155" i="1"/>
  <c r="AI155" i="1" s="1"/>
  <c r="O155" i="1"/>
  <c r="AB155" i="1" s="1"/>
  <c r="P155" i="1"/>
  <c r="AC155" i="1" s="1"/>
  <c r="V121" i="1"/>
  <c r="AI121" i="1" s="1"/>
  <c r="O121" i="1"/>
  <c r="AB121" i="1" s="1"/>
  <c r="P121" i="1"/>
  <c r="AC121" i="1" s="1"/>
  <c r="I51" i="1"/>
  <c r="O51" i="1"/>
  <c r="AB51" i="1" s="1"/>
  <c r="P51" i="1"/>
  <c r="AC51" i="1" s="1"/>
  <c r="V105" i="1"/>
  <c r="AI105" i="1" s="1"/>
  <c r="O105" i="1"/>
  <c r="AB105" i="1" s="1"/>
  <c r="P105" i="1"/>
  <c r="AC105" i="1" s="1"/>
  <c r="V89" i="1"/>
  <c r="AI89" i="1" s="1"/>
  <c r="O89" i="1"/>
  <c r="AB89" i="1" s="1"/>
  <c r="P89" i="1"/>
  <c r="AC89" i="1" s="1"/>
  <c r="V27" i="1"/>
  <c r="AI27" i="1" s="1"/>
  <c r="O27" i="1"/>
  <c r="AB27" i="1" s="1"/>
  <c r="P27" i="1"/>
  <c r="AC27" i="1" s="1"/>
  <c r="V11" i="1"/>
  <c r="AI11" i="1" s="1"/>
  <c r="O11" i="1"/>
  <c r="AB11" i="1" s="1"/>
  <c r="P11" i="1"/>
  <c r="AC11" i="1" s="1"/>
  <c r="I168" i="1"/>
  <c r="J16" i="1"/>
  <c r="I178" i="1"/>
  <c r="O178" i="1"/>
  <c r="AB178" i="1" s="1"/>
  <c r="P178" i="1"/>
  <c r="AC178" i="1" s="1"/>
  <c r="O170" i="1"/>
  <c r="AB170" i="1" s="1"/>
  <c r="P170" i="1"/>
  <c r="AC170" i="1" s="1"/>
  <c r="O162" i="1"/>
  <c r="AB162" i="1" s="1"/>
  <c r="P162" i="1"/>
  <c r="AC162" i="1" s="1"/>
  <c r="J154" i="1"/>
  <c r="O154" i="1"/>
  <c r="AB154" i="1" s="1"/>
  <c r="P154" i="1"/>
  <c r="AC154" i="1" s="1"/>
  <c r="O146" i="1"/>
  <c r="AB146" i="1" s="1"/>
  <c r="P146" i="1"/>
  <c r="AC146" i="1" s="1"/>
  <c r="I144" i="1"/>
  <c r="O144" i="1"/>
  <c r="AB144" i="1" s="1"/>
  <c r="P144" i="1"/>
  <c r="AC144" i="1" s="1"/>
  <c r="I136" i="1"/>
  <c r="O136" i="1"/>
  <c r="AB136" i="1" s="1"/>
  <c r="P136" i="1"/>
  <c r="AC136" i="1" s="1"/>
  <c r="J128" i="1"/>
  <c r="O128" i="1"/>
  <c r="AB128" i="1" s="1"/>
  <c r="P128" i="1"/>
  <c r="AC128" i="1" s="1"/>
  <c r="I120" i="1"/>
  <c r="O120" i="1"/>
  <c r="AB120" i="1" s="1"/>
  <c r="P120" i="1"/>
  <c r="AC120" i="1" s="1"/>
  <c r="O112" i="1"/>
  <c r="AB112" i="1" s="1"/>
  <c r="P112" i="1"/>
  <c r="AC112" i="1" s="1"/>
  <c r="O66" i="1"/>
  <c r="AB66" i="1" s="1"/>
  <c r="P66" i="1"/>
  <c r="AC66" i="1" s="1"/>
  <c r="I58" i="1"/>
  <c r="O58" i="1"/>
  <c r="AB58" i="1" s="1"/>
  <c r="P58" i="1"/>
  <c r="AC58" i="1" s="1"/>
  <c r="O50" i="1"/>
  <c r="AB50" i="1" s="1"/>
  <c r="P50" i="1"/>
  <c r="AC50" i="1" s="1"/>
  <c r="I42" i="1"/>
  <c r="O42" i="1"/>
  <c r="AB42" i="1" s="1"/>
  <c r="P42" i="1"/>
  <c r="AC42" i="1" s="1"/>
  <c r="O104" i="1"/>
  <c r="AB104" i="1" s="1"/>
  <c r="P104" i="1"/>
  <c r="AC104" i="1" s="1"/>
  <c r="I96" i="1"/>
  <c r="O96" i="1"/>
  <c r="AB96" i="1" s="1"/>
  <c r="P96" i="1"/>
  <c r="AC96" i="1" s="1"/>
  <c r="O88" i="1"/>
  <c r="AB88" i="1" s="1"/>
  <c r="P88" i="1"/>
  <c r="AC88" i="1" s="1"/>
  <c r="I80" i="1"/>
  <c r="O80" i="1"/>
  <c r="AB80" i="1" s="1"/>
  <c r="P80" i="1"/>
  <c r="AC80" i="1" s="1"/>
  <c r="O34" i="1"/>
  <c r="AB34" i="1" s="1"/>
  <c r="P34" i="1"/>
  <c r="AC34" i="1" s="1"/>
  <c r="I26" i="1"/>
  <c r="O26" i="1"/>
  <c r="AB26" i="1" s="1"/>
  <c r="P26" i="1"/>
  <c r="AC26" i="1" s="1"/>
  <c r="I18" i="1"/>
  <c r="O18" i="1"/>
  <c r="AB18" i="1" s="1"/>
  <c r="P18" i="1"/>
  <c r="AC18" i="1" s="1"/>
  <c r="O10" i="1"/>
  <c r="AB10" i="1" s="1"/>
  <c r="P10" i="1"/>
  <c r="AC10" i="1" s="1"/>
  <c r="O2" i="1"/>
  <c r="AB2" i="1" s="1"/>
  <c r="P2" i="1"/>
  <c r="AC2" i="1" s="1"/>
  <c r="I90" i="1"/>
  <c r="W36" i="1"/>
  <c r="AJ36" i="1" s="1"/>
  <c r="V164" i="1"/>
  <c r="AI164" i="1" s="1"/>
  <c r="P164" i="1"/>
  <c r="AC164" i="1" s="1"/>
  <c r="O164" i="1"/>
  <c r="AB164" i="1" s="1"/>
  <c r="V130" i="1"/>
  <c r="AI130" i="1" s="1"/>
  <c r="P130" i="1"/>
  <c r="AC130" i="1" s="1"/>
  <c r="O130" i="1"/>
  <c r="AB130" i="1" s="1"/>
  <c r="P60" i="1"/>
  <c r="AC60" i="1" s="1"/>
  <c r="O60" i="1"/>
  <c r="AB60" i="1" s="1"/>
  <c r="P98" i="1"/>
  <c r="AC98" i="1" s="1"/>
  <c r="O98" i="1"/>
  <c r="AB98" i="1" s="1"/>
  <c r="P28" i="1"/>
  <c r="AC28" i="1" s="1"/>
  <c r="O28" i="1"/>
  <c r="AB28" i="1" s="1"/>
  <c r="I36" i="1"/>
  <c r="V163" i="1"/>
  <c r="AI163" i="1" s="1"/>
  <c r="O163" i="1"/>
  <c r="AB163" i="1" s="1"/>
  <c r="P163" i="1"/>
  <c r="AC163" i="1" s="1"/>
  <c r="V129" i="1"/>
  <c r="AI129" i="1" s="1"/>
  <c r="O129" i="1"/>
  <c r="AB129" i="1" s="1"/>
  <c r="P129" i="1"/>
  <c r="AC129" i="1" s="1"/>
  <c r="I67" i="1"/>
  <c r="O67" i="1"/>
  <c r="AB67" i="1" s="1"/>
  <c r="P67" i="1"/>
  <c r="AC67" i="1" s="1"/>
  <c r="V43" i="1"/>
  <c r="AI43" i="1" s="1"/>
  <c r="O43" i="1"/>
  <c r="AB43" i="1" s="1"/>
  <c r="P43" i="1"/>
  <c r="AC43" i="1" s="1"/>
  <c r="I97" i="1"/>
  <c r="O97" i="1"/>
  <c r="AB97" i="1" s="1"/>
  <c r="P97" i="1"/>
  <c r="AC97" i="1" s="1"/>
  <c r="I81" i="1"/>
  <c r="O81" i="1"/>
  <c r="AB81" i="1" s="1"/>
  <c r="P81" i="1"/>
  <c r="AC81" i="1" s="1"/>
  <c r="I35" i="1"/>
  <c r="O35" i="1"/>
  <c r="AB35" i="1" s="1"/>
  <c r="P35" i="1"/>
  <c r="AC35" i="1" s="1"/>
  <c r="I19" i="1"/>
  <c r="O19" i="1"/>
  <c r="AB19" i="1" s="1"/>
  <c r="P19" i="1"/>
  <c r="AC19" i="1" s="1"/>
  <c r="I3" i="1"/>
  <c r="O3" i="1"/>
  <c r="AB3" i="1" s="1"/>
  <c r="P3" i="1"/>
  <c r="AC3" i="1" s="1"/>
  <c r="I142" i="1"/>
  <c r="I94" i="1"/>
  <c r="O177" i="1"/>
  <c r="AB177" i="1" s="1"/>
  <c r="P177" i="1"/>
  <c r="AC177" i="1" s="1"/>
  <c r="O169" i="1"/>
  <c r="AB169" i="1" s="1"/>
  <c r="P169" i="1"/>
  <c r="AC169" i="1" s="1"/>
  <c r="O161" i="1"/>
  <c r="AB161" i="1" s="1"/>
  <c r="P161" i="1"/>
  <c r="AC161" i="1" s="1"/>
  <c r="O153" i="1"/>
  <c r="AB153" i="1" s="1"/>
  <c r="P153" i="1"/>
  <c r="AC153" i="1" s="1"/>
  <c r="O143" i="1"/>
  <c r="AB143" i="1" s="1"/>
  <c r="P143" i="1"/>
  <c r="AC143" i="1" s="1"/>
  <c r="O135" i="1"/>
  <c r="AB135" i="1" s="1"/>
  <c r="P135" i="1"/>
  <c r="AC135" i="1" s="1"/>
  <c r="O127" i="1"/>
  <c r="AB127" i="1" s="1"/>
  <c r="P127" i="1"/>
  <c r="AC127" i="1" s="1"/>
  <c r="O119" i="1"/>
  <c r="AB119" i="1" s="1"/>
  <c r="P119" i="1"/>
  <c r="AC119" i="1" s="1"/>
  <c r="O111" i="1"/>
  <c r="AB111" i="1" s="1"/>
  <c r="P111" i="1"/>
  <c r="AC111" i="1" s="1"/>
  <c r="O73" i="1"/>
  <c r="AB73" i="1" s="1"/>
  <c r="P73" i="1"/>
  <c r="AC73" i="1" s="1"/>
  <c r="O65" i="1"/>
  <c r="AB65" i="1" s="1"/>
  <c r="P65" i="1"/>
  <c r="AC65" i="1" s="1"/>
  <c r="O57" i="1"/>
  <c r="AB57" i="1" s="1"/>
  <c r="P57" i="1"/>
  <c r="AC57" i="1" s="1"/>
  <c r="O49" i="1"/>
  <c r="AB49" i="1" s="1"/>
  <c r="P49" i="1"/>
  <c r="AC49" i="1" s="1"/>
  <c r="O41" i="1"/>
  <c r="AB41" i="1" s="1"/>
  <c r="P41" i="1"/>
  <c r="AC41" i="1" s="1"/>
  <c r="O103" i="1"/>
  <c r="AB103" i="1" s="1"/>
  <c r="P103" i="1"/>
  <c r="AC103" i="1" s="1"/>
  <c r="O95" i="1"/>
  <c r="AB95" i="1" s="1"/>
  <c r="P95" i="1"/>
  <c r="AC95" i="1" s="1"/>
  <c r="O87" i="1"/>
  <c r="AB87" i="1" s="1"/>
  <c r="P87" i="1"/>
  <c r="AC87" i="1" s="1"/>
  <c r="O79" i="1"/>
  <c r="AB79" i="1" s="1"/>
  <c r="P79" i="1"/>
  <c r="AC79" i="1" s="1"/>
  <c r="O33" i="1"/>
  <c r="AB33" i="1" s="1"/>
  <c r="P33" i="1"/>
  <c r="AC33" i="1" s="1"/>
  <c r="O25" i="1"/>
  <c r="AB25" i="1" s="1"/>
  <c r="P25" i="1"/>
  <c r="AC25" i="1" s="1"/>
  <c r="O17" i="1"/>
  <c r="AB17" i="1" s="1"/>
  <c r="P17" i="1"/>
  <c r="AC17" i="1" s="1"/>
  <c r="O9" i="1"/>
  <c r="AB9" i="1" s="1"/>
  <c r="P9" i="1"/>
  <c r="AC9" i="1" s="1"/>
  <c r="I86" i="1"/>
  <c r="W143" i="1"/>
  <c r="AJ143" i="1" s="1"/>
  <c r="V180" i="1"/>
  <c r="AI180" i="1" s="1"/>
  <c r="P180" i="1"/>
  <c r="AC180" i="1" s="1"/>
  <c r="O180" i="1"/>
  <c r="AB180" i="1" s="1"/>
  <c r="V114" i="1"/>
  <c r="AI114" i="1" s="1"/>
  <c r="P114" i="1"/>
  <c r="AC114" i="1" s="1"/>
  <c r="O114" i="1"/>
  <c r="AB114" i="1" s="1"/>
  <c r="P74" i="1"/>
  <c r="AC74" i="1" s="1"/>
  <c r="O74" i="1"/>
  <c r="AB74" i="1" s="1"/>
  <c r="V171" i="1"/>
  <c r="AI171" i="1" s="1"/>
  <c r="O171" i="1"/>
  <c r="AB171" i="1" s="1"/>
  <c r="P171" i="1"/>
  <c r="AC171" i="1" s="1"/>
  <c r="P160" i="1"/>
  <c r="AC160" i="1" s="1"/>
  <c r="O160" i="1"/>
  <c r="AB160" i="1" s="1"/>
  <c r="P72" i="1"/>
  <c r="AC72" i="1" s="1"/>
  <c r="O72" i="1"/>
  <c r="AB72" i="1" s="1"/>
  <c r="P94" i="1"/>
  <c r="AC94" i="1" s="1"/>
  <c r="O94" i="1"/>
  <c r="AB94" i="1" s="1"/>
  <c r="P24" i="1"/>
  <c r="AC24" i="1" s="1"/>
  <c r="O24" i="1"/>
  <c r="AB24" i="1" s="1"/>
  <c r="I20" i="1"/>
  <c r="V141" i="1"/>
  <c r="AI141" i="1" s="1"/>
  <c r="W127" i="1"/>
  <c r="AJ127" i="1" s="1"/>
  <c r="K111" i="1"/>
  <c r="P44" i="1"/>
  <c r="AC44" i="1" s="1"/>
  <c r="O44" i="1"/>
  <c r="AB44" i="1" s="1"/>
  <c r="P12" i="1"/>
  <c r="AC12" i="1" s="1"/>
  <c r="O12" i="1"/>
  <c r="AB12" i="1" s="1"/>
  <c r="V147" i="1"/>
  <c r="AI147" i="1" s="1"/>
  <c r="O147" i="1"/>
  <c r="AB147" i="1" s="1"/>
  <c r="P147" i="1"/>
  <c r="AC147" i="1" s="1"/>
  <c r="V113" i="1"/>
  <c r="AI113" i="1" s="1"/>
  <c r="O113" i="1"/>
  <c r="AB113" i="1" s="1"/>
  <c r="P113" i="1"/>
  <c r="AC113" i="1" s="1"/>
  <c r="P152" i="1"/>
  <c r="AC152" i="1" s="1"/>
  <c r="O152" i="1"/>
  <c r="AB152" i="1" s="1"/>
  <c r="P134" i="1"/>
  <c r="AC134" i="1" s="1"/>
  <c r="O134" i="1"/>
  <c r="AB134" i="1" s="1"/>
  <c r="J110" i="1"/>
  <c r="P110" i="1"/>
  <c r="AC110" i="1" s="1"/>
  <c r="O110" i="1"/>
  <c r="AB110" i="1" s="1"/>
  <c r="P48" i="1"/>
  <c r="AC48" i="1" s="1"/>
  <c r="O48" i="1"/>
  <c r="AB48" i="1" s="1"/>
  <c r="P102" i="1"/>
  <c r="AC102" i="1" s="1"/>
  <c r="O102" i="1"/>
  <c r="AB102" i="1" s="1"/>
  <c r="I156" i="1"/>
  <c r="I117" i="1"/>
  <c r="P117" i="1"/>
  <c r="AC117" i="1" s="1"/>
  <c r="O117" i="1"/>
  <c r="AB117" i="1" s="1"/>
  <c r="V71" i="1"/>
  <c r="AI71" i="1" s="1"/>
  <c r="P71" i="1"/>
  <c r="AC71" i="1" s="1"/>
  <c r="O71" i="1"/>
  <c r="AB71" i="1" s="1"/>
  <c r="J63" i="1"/>
  <c r="P63" i="1"/>
  <c r="AC63" i="1" s="1"/>
  <c r="O63" i="1"/>
  <c r="AB63" i="1" s="1"/>
  <c r="J47" i="1"/>
  <c r="P47" i="1"/>
  <c r="AC47" i="1" s="1"/>
  <c r="O47" i="1"/>
  <c r="AB47" i="1" s="1"/>
  <c r="V39" i="1"/>
  <c r="AI39" i="1" s="1"/>
  <c r="P39" i="1"/>
  <c r="AC39" i="1" s="1"/>
  <c r="O39" i="1"/>
  <c r="AB39" i="1" s="1"/>
  <c r="J109" i="1"/>
  <c r="P109" i="1"/>
  <c r="AC109" i="1" s="1"/>
  <c r="O109" i="1"/>
  <c r="AB109" i="1" s="1"/>
  <c r="V101" i="1"/>
  <c r="AI101" i="1" s="1"/>
  <c r="P101" i="1"/>
  <c r="AC101" i="1" s="1"/>
  <c r="O101" i="1"/>
  <c r="AB101" i="1" s="1"/>
  <c r="J93" i="1"/>
  <c r="P93" i="1"/>
  <c r="AC93" i="1" s="1"/>
  <c r="O93" i="1"/>
  <c r="AB93" i="1" s="1"/>
  <c r="V85" i="1"/>
  <c r="AI85" i="1" s="1"/>
  <c r="P85" i="1"/>
  <c r="AC85" i="1" s="1"/>
  <c r="O85" i="1"/>
  <c r="AB85" i="1" s="1"/>
  <c r="W77" i="1"/>
  <c r="AJ77" i="1" s="1"/>
  <c r="P77" i="1"/>
  <c r="AC77" i="1" s="1"/>
  <c r="O77" i="1"/>
  <c r="AB77" i="1" s="1"/>
  <c r="W31" i="1"/>
  <c r="AJ31" i="1" s="1"/>
  <c r="P31" i="1"/>
  <c r="AC31" i="1" s="1"/>
  <c r="O31" i="1"/>
  <c r="AB31" i="1" s="1"/>
  <c r="V23" i="1"/>
  <c r="AI23" i="1" s="1"/>
  <c r="P23" i="1"/>
  <c r="AC23" i="1" s="1"/>
  <c r="O23" i="1"/>
  <c r="AB23" i="1" s="1"/>
  <c r="J15" i="1"/>
  <c r="P15" i="1"/>
  <c r="AC15" i="1" s="1"/>
  <c r="O15" i="1"/>
  <c r="AB15" i="1" s="1"/>
  <c r="V7" i="1"/>
  <c r="AI7" i="1" s="1"/>
  <c r="P7" i="1"/>
  <c r="AC7" i="1" s="1"/>
  <c r="O7" i="1"/>
  <c r="AB7" i="1" s="1"/>
  <c r="I152" i="1"/>
  <c r="I64" i="1"/>
  <c r="I78" i="1"/>
  <c r="I16" i="1"/>
  <c r="J78" i="1"/>
  <c r="V77" i="1"/>
  <c r="AI77" i="1" s="1"/>
  <c r="W111" i="1"/>
  <c r="AJ111" i="1" s="1"/>
  <c r="K95" i="1"/>
  <c r="V172" i="1"/>
  <c r="AI172" i="1" s="1"/>
  <c r="P172" i="1"/>
  <c r="AC172" i="1" s="1"/>
  <c r="O172" i="1"/>
  <c r="AB172" i="1" s="1"/>
  <c r="V138" i="1"/>
  <c r="AI138" i="1" s="1"/>
  <c r="P138" i="1"/>
  <c r="AC138" i="1" s="1"/>
  <c r="O138" i="1"/>
  <c r="AB138" i="1" s="1"/>
  <c r="P68" i="1"/>
  <c r="AC68" i="1" s="1"/>
  <c r="O68" i="1"/>
  <c r="AB68" i="1" s="1"/>
  <c r="W82" i="1"/>
  <c r="AJ82" i="1" s="1"/>
  <c r="P82" i="1"/>
  <c r="AC82" i="1" s="1"/>
  <c r="O82" i="1"/>
  <c r="AB82" i="1" s="1"/>
  <c r="P4" i="1"/>
  <c r="AC4" i="1" s="1"/>
  <c r="O4" i="1"/>
  <c r="AB4" i="1" s="1"/>
  <c r="I114" i="1"/>
  <c r="I4" i="1"/>
  <c r="V179" i="1"/>
  <c r="AI179" i="1" s="1"/>
  <c r="O179" i="1"/>
  <c r="AB179" i="1" s="1"/>
  <c r="P179" i="1"/>
  <c r="AC179" i="1" s="1"/>
  <c r="V137" i="1"/>
  <c r="AI137" i="1" s="1"/>
  <c r="O137" i="1"/>
  <c r="AB137" i="1" s="1"/>
  <c r="P137" i="1"/>
  <c r="AC137" i="1" s="1"/>
  <c r="P176" i="1"/>
  <c r="AC176" i="1" s="1"/>
  <c r="O176" i="1"/>
  <c r="AB176" i="1" s="1"/>
  <c r="P126" i="1"/>
  <c r="AC126" i="1" s="1"/>
  <c r="O126" i="1"/>
  <c r="AB126" i="1" s="1"/>
  <c r="P64" i="1"/>
  <c r="AC64" i="1" s="1"/>
  <c r="O64" i="1"/>
  <c r="AB64" i="1" s="1"/>
  <c r="P40" i="1"/>
  <c r="AC40" i="1" s="1"/>
  <c r="O40" i="1"/>
  <c r="AB40" i="1" s="1"/>
  <c r="P86" i="1"/>
  <c r="AC86" i="1" s="1"/>
  <c r="O86" i="1"/>
  <c r="AB86" i="1" s="1"/>
  <c r="P32" i="1"/>
  <c r="AC32" i="1" s="1"/>
  <c r="O32" i="1"/>
  <c r="AB32" i="1" s="1"/>
  <c r="P8" i="1"/>
  <c r="AC8" i="1" s="1"/>
  <c r="O8" i="1"/>
  <c r="AB8" i="1" s="1"/>
  <c r="I130" i="1"/>
  <c r="P167" i="1"/>
  <c r="AC167" i="1" s="1"/>
  <c r="O167" i="1"/>
  <c r="AB167" i="1" s="1"/>
  <c r="I151" i="1"/>
  <c r="P151" i="1"/>
  <c r="AC151" i="1" s="1"/>
  <c r="O151" i="1"/>
  <c r="AB151" i="1" s="1"/>
  <c r="I133" i="1"/>
  <c r="P133" i="1"/>
  <c r="AC133" i="1" s="1"/>
  <c r="O133" i="1"/>
  <c r="AB133" i="1" s="1"/>
  <c r="V55" i="1"/>
  <c r="AI55" i="1" s="1"/>
  <c r="P55" i="1"/>
  <c r="AC55" i="1" s="1"/>
  <c r="O55" i="1"/>
  <c r="AB55" i="1" s="1"/>
  <c r="P174" i="1"/>
  <c r="AC174" i="1" s="1"/>
  <c r="O174" i="1"/>
  <c r="AB174" i="1" s="1"/>
  <c r="I166" i="1"/>
  <c r="P166" i="1"/>
  <c r="AC166" i="1" s="1"/>
  <c r="O166" i="1"/>
  <c r="AB166" i="1" s="1"/>
  <c r="I158" i="1"/>
  <c r="P158" i="1"/>
  <c r="AC158" i="1" s="1"/>
  <c r="O158" i="1"/>
  <c r="AB158" i="1" s="1"/>
  <c r="I150" i="1"/>
  <c r="P150" i="1"/>
  <c r="AC150" i="1" s="1"/>
  <c r="O150" i="1"/>
  <c r="AB150" i="1" s="1"/>
  <c r="J140" i="1"/>
  <c r="P140" i="1"/>
  <c r="AC140" i="1" s="1"/>
  <c r="O140" i="1"/>
  <c r="AB140" i="1" s="1"/>
  <c r="P132" i="1"/>
  <c r="AC132" i="1" s="1"/>
  <c r="O132" i="1"/>
  <c r="AB132" i="1" s="1"/>
  <c r="I124" i="1"/>
  <c r="P124" i="1"/>
  <c r="AC124" i="1" s="1"/>
  <c r="O124" i="1"/>
  <c r="AB124" i="1" s="1"/>
  <c r="J116" i="1"/>
  <c r="P116" i="1"/>
  <c r="AC116" i="1" s="1"/>
  <c r="O116" i="1"/>
  <c r="AB116" i="1" s="1"/>
  <c r="I70" i="1"/>
  <c r="P70" i="1"/>
  <c r="AC70" i="1" s="1"/>
  <c r="O70" i="1"/>
  <c r="AB70" i="1" s="1"/>
  <c r="P62" i="1"/>
  <c r="AC62" i="1" s="1"/>
  <c r="O62" i="1"/>
  <c r="AB62" i="1" s="1"/>
  <c r="I54" i="1"/>
  <c r="P54" i="1"/>
  <c r="AC54" i="1" s="1"/>
  <c r="O54" i="1"/>
  <c r="AB54" i="1" s="1"/>
  <c r="P46" i="1"/>
  <c r="AC46" i="1" s="1"/>
  <c r="O46" i="1"/>
  <c r="AB46" i="1" s="1"/>
  <c r="P38" i="1"/>
  <c r="AC38" i="1" s="1"/>
  <c r="O38" i="1"/>
  <c r="AB38" i="1" s="1"/>
  <c r="I108" i="1"/>
  <c r="P108" i="1"/>
  <c r="AC108" i="1" s="1"/>
  <c r="O108" i="1"/>
  <c r="AB108" i="1" s="1"/>
  <c r="P100" i="1"/>
  <c r="AC100" i="1" s="1"/>
  <c r="O100" i="1"/>
  <c r="AB100" i="1" s="1"/>
  <c r="P92" i="1"/>
  <c r="AC92" i="1" s="1"/>
  <c r="O92" i="1"/>
  <c r="AB92" i="1" s="1"/>
  <c r="P84" i="1"/>
  <c r="AC84" i="1" s="1"/>
  <c r="O84" i="1"/>
  <c r="AB84" i="1" s="1"/>
  <c r="P76" i="1"/>
  <c r="AC76" i="1" s="1"/>
  <c r="O76" i="1"/>
  <c r="AB76" i="1" s="1"/>
  <c r="P30" i="1"/>
  <c r="AC30" i="1" s="1"/>
  <c r="O30" i="1"/>
  <c r="AB30" i="1" s="1"/>
  <c r="P22" i="1"/>
  <c r="AC22" i="1" s="1"/>
  <c r="O22" i="1"/>
  <c r="AB22" i="1" s="1"/>
  <c r="P14" i="1"/>
  <c r="AC14" i="1" s="1"/>
  <c r="O14" i="1"/>
  <c r="AB14" i="1" s="1"/>
  <c r="I6" i="1"/>
  <c r="P6" i="1"/>
  <c r="AC6" i="1" s="1"/>
  <c r="O6" i="1"/>
  <c r="AB6" i="1" s="1"/>
  <c r="I180" i="1"/>
  <c r="I148" i="1"/>
  <c r="I122" i="1"/>
  <c r="I60" i="1"/>
  <c r="I106" i="1"/>
  <c r="I74" i="1"/>
  <c r="I12" i="1"/>
  <c r="J56" i="1"/>
  <c r="V125" i="1"/>
  <c r="AI125" i="1" s="1"/>
  <c r="V31" i="1"/>
  <c r="AI31" i="1" s="1"/>
  <c r="W65" i="1"/>
  <c r="AJ65" i="1" s="1"/>
  <c r="N174" i="1"/>
  <c r="AA174" i="1" s="1"/>
  <c r="M174" i="1"/>
  <c r="L174" i="1"/>
  <c r="W174" i="1"/>
  <c r="AJ174" i="1" s="1"/>
  <c r="V174" i="1"/>
  <c r="AI174" i="1" s="1"/>
  <c r="N146" i="1"/>
  <c r="AA146" i="1" s="1"/>
  <c r="M146" i="1"/>
  <c r="L146" i="1"/>
  <c r="K146" i="1"/>
  <c r="W146" i="1"/>
  <c r="AJ146" i="1" s="1"/>
  <c r="V146" i="1"/>
  <c r="AI146" i="1" s="1"/>
  <c r="N132" i="1"/>
  <c r="AA132" i="1" s="1"/>
  <c r="M132" i="1"/>
  <c r="L132" i="1"/>
  <c r="K132" i="1"/>
  <c r="W132" i="1"/>
  <c r="AJ132" i="1" s="1"/>
  <c r="V132" i="1"/>
  <c r="AI132" i="1" s="1"/>
  <c r="N112" i="1"/>
  <c r="AA112" i="1" s="1"/>
  <c r="M112" i="1"/>
  <c r="L112" i="1"/>
  <c r="K112" i="1"/>
  <c r="W112" i="1"/>
  <c r="AJ112" i="1" s="1"/>
  <c r="V112" i="1"/>
  <c r="AI112" i="1" s="1"/>
  <c r="J112" i="1"/>
  <c r="M62" i="1"/>
  <c r="N62" i="1"/>
  <c r="AA62" i="1" s="1"/>
  <c r="L62" i="1"/>
  <c r="K62" i="1"/>
  <c r="W62" i="1"/>
  <c r="AJ62" i="1" s="1"/>
  <c r="V62" i="1"/>
  <c r="AI62" i="1" s="1"/>
  <c r="J62" i="1"/>
  <c r="M46" i="1"/>
  <c r="N46" i="1"/>
  <c r="AA46" i="1" s="1"/>
  <c r="L46" i="1"/>
  <c r="K46" i="1"/>
  <c r="W46" i="1"/>
  <c r="AJ46" i="1" s="1"/>
  <c r="V46" i="1"/>
  <c r="AI46" i="1" s="1"/>
  <c r="J46" i="1"/>
  <c r="M100" i="1"/>
  <c r="N100" i="1"/>
  <c r="AA100" i="1" s="1"/>
  <c r="L100" i="1"/>
  <c r="K100" i="1"/>
  <c r="W100" i="1"/>
  <c r="AJ100" i="1" s="1"/>
  <c r="V100" i="1"/>
  <c r="AI100" i="1" s="1"/>
  <c r="J100" i="1"/>
  <c r="M88" i="1"/>
  <c r="N88" i="1"/>
  <c r="AA88" i="1" s="1"/>
  <c r="L88" i="1"/>
  <c r="K88" i="1"/>
  <c r="W88" i="1"/>
  <c r="AJ88" i="1" s="1"/>
  <c r="V88" i="1"/>
  <c r="AI88" i="1" s="1"/>
  <c r="J88" i="1"/>
  <c r="M84" i="1"/>
  <c r="N84" i="1"/>
  <c r="AA84" i="1" s="1"/>
  <c r="L84" i="1"/>
  <c r="K84" i="1"/>
  <c r="W84" i="1"/>
  <c r="AJ84" i="1" s="1"/>
  <c r="V84" i="1"/>
  <c r="AI84" i="1" s="1"/>
  <c r="J84" i="1"/>
  <c r="M30" i="1"/>
  <c r="N30" i="1"/>
  <c r="AA30" i="1" s="1"/>
  <c r="L30" i="1"/>
  <c r="K30" i="1"/>
  <c r="W30" i="1"/>
  <c r="AJ30" i="1" s="1"/>
  <c r="V30" i="1"/>
  <c r="AI30" i="1" s="1"/>
  <c r="J30" i="1"/>
  <c r="M10" i="1"/>
  <c r="N10" i="1"/>
  <c r="AA10" i="1" s="1"/>
  <c r="L10" i="1"/>
  <c r="K10" i="1"/>
  <c r="W10" i="1"/>
  <c r="AJ10" i="1" s="1"/>
  <c r="V10" i="1"/>
  <c r="AI10" i="1" s="1"/>
  <c r="J10" i="1"/>
  <c r="J178" i="1"/>
  <c r="J166" i="1"/>
  <c r="J146" i="1"/>
  <c r="K179" i="1"/>
  <c r="K158" i="1"/>
  <c r="N181" i="1"/>
  <c r="AA181" i="1" s="1"/>
  <c r="M181" i="1"/>
  <c r="L181" i="1"/>
  <c r="K181" i="1"/>
  <c r="V181" i="1"/>
  <c r="AI181" i="1" s="1"/>
  <c r="N177" i="1"/>
  <c r="AA177" i="1" s="1"/>
  <c r="M177" i="1"/>
  <c r="L177" i="1"/>
  <c r="K177" i="1"/>
  <c r="V177" i="1"/>
  <c r="AI177" i="1" s="1"/>
  <c r="N173" i="1"/>
  <c r="AA173" i="1" s="1"/>
  <c r="M173" i="1"/>
  <c r="L173" i="1"/>
  <c r="V173" i="1"/>
  <c r="AI173" i="1" s="1"/>
  <c r="K173" i="1"/>
  <c r="N169" i="1"/>
  <c r="AA169" i="1" s="1"/>
  <c r="M169" i="1"/>
  <c r="L169" i="1"/>
  <c r="V169" i="1"/>
  <c r="AI169" i="1" s="1"/>
  <c r="N165" i="1"/>
  <c r="AA165" i="1" s="1"/>
  <c r="M165" i="1"/>
  <c r="L165" i="1"/>
  <c r="K165" i="1"/>
  <c r="V165" i="1"/>
  <c r="AI165" i="1" s="1"/>
  <c r="N161" i="1"/>
  <c r="AA161" i="1" s="1"/>
  <c r="M161" i="1"/>
  <c r="L161" i="1"/>
  <c r="K161" i="1"/>
  <c r="V161" i="1"/>
  <c r="AI161" i="1" s="1"/>
  <c r="N157" i="1"/>
  <c r="AA157" i="1" s="1"/>
  <c r="M157" i="1"/>
  <c r="L157" i="1"/>
  <c r="V157" i="1"/>
  <c r="AI157" i="1" s="1"/>
  <c r="K157" i="1"/>
  <c r="N153" i="1"/>
  <c r="AA153" i="1" s="1"/>
  <c r="M153" i="1"/>
  <c r="L153" i="1"/>
  <c r="V153" i="1"/>
  <c r="AI153" i="1" s="1"/>
  <c r="N149" i="1"/>
  <c r="AA149" i="1" s="1"/>
  <c r="M149" i="1"/>
  <c r="L149" i="1"/>
  <c r="V149" i="1"/>
  <c r="AI149" i="1" s="1"/>
  <c r="K149" i="1"/>
  <c r="N143" i="1"/>
  <c r="AA143" i="1" s="1"/>
  <c r="M143" i="1"/>
  <c r="L143" i="1"/>
  <c r="V143" i="1"/>
  <c r="AI143" i="1" s="1"/>
  <c r="N139" i="1"/>
  <c r="AA139" i="1" s="1"/>
  <c r="M139" i="1"/>
  <c r="L139" i="1"/>
  <c r="V139" i="1"/>
  <c r="AI139" i="1" s="1"/>
  <c r="K139" i="1"/>
  <c r="N135" i="1"/>
  <c r="AA135" i="1" s="1"/>
  <c r="M135" i="1"/>
  <c r="L135" i="1"/>
  <c r="K135" i="1"/>
  <c r="V135" i="1"/>
  <c r="AI135" i="1" s="1"/>
  <c r="N131" i="1"/>
  <c r="AA131" i="1" s="1"/>
  <c r="M131" i="1"/>
  <c r="L131" i="1"/>
  <c r="K131" i="1"/>
  <c r="V131" i="1"/>
  <c r="AI131" i="1" s="1"/>
  <c r="N127" i="1"/>
  <c r="AA127" i="1" s="1"/>
  <c r="M127" i="1"/>
  <c r="L127" i="1"/>
  <c r="V127" i="1"/>
  <c r="AI127" i="1" s="1"/>
  <c r="N123" i="1"/>
  <c r="AA123" i="1" s="1"/>
  <c r="M123" i="1"/>
  <c r="L123" i="1"/>
  <c r="V123" i="1"/>
  <c r="AI123" i="1" s="1"/>
  <c r="K123" i="1"/>
  <c r="N119" i="1"/>
  <c r="AA119" i="1" s="1"/>
  <c r="M119" i="1"/>
  <c r="L119" i="1"/>
  <c r="K119" i="1"/>
  <c r="V119" i="1"/>
  <c r="AI119" i="1" s="1"/>
  <c r="N115" i="1"/>
  <c r="AA115" i="1" s="1"/>
  <c r="M115" i="1"/>
  <c r="L115" i="1"/>
  <c r="K115" i="1"/>
  <c r="V115" i="1"/>
  <c r="AI115" i="1" s="1"/>
  <c r="N111" i="1"/>
  <c r="AA111" i="1" s="1"/>
  <c r="M111" i="1"/>
  <c r="L111" i="1"/>
  <c r="V111" i="1"/>
  <c r="AI111" i="1" s="1"/>
  <c r="N73" i="1"/>
  <c r="AA73" i="1" s="1"/>
  <c r="M73" i="1"/>
  <c r="L73" i="1"/>
  <c r="K73" i="1"/>
  <c r="V73" i="1"/>
  <c r="AI73" i="1" s="1"/>
  <c r="N69" i="1"/>
  <c r="AA69" i="1" s="1"/>
  <c r="M69" i="1"/>
  <c r="L69" i="1"/>
  <c r="K69" i="1"/>
  <c r="V69" i="1"/>
  <c r="AI69" i="1" s="1"/>
  <c r="N65" i="1"/>
  <c r="AA65" i="1" s="1"/>
  <c r="M65" i="1"/>
  <c r="L65" i="1"/>
  <c r="V65" i="1"/>
  <c r="AI65" i="1" s="1"/>
  <c r="J65" i="1"/>
  <c r="N61" i="1"/>
  <c r="AA61" i="1" s="1"/>
  <c r="L61" i="1"/>
  <c r="M61" i="1"/>
  <c r="V61" i="1"/>
  <c r="AI61" i="1" s="1"/>
  <c r="J61" i="1"/>
  <c r="K61" i="1"/>
  <c r="N57" i="1"/>
  <c r="AA57" i="1" s="1"/>
  <c r="M57" i="1"/>
  <c r="L57" i="1"/>
  <c r="K57" i="1"/>
  <c r="V57" i="1"/>
  <c r="AI57" i="1" s="1"/>
  <c r="J57" i="1"/>
  <c r="N53" i="1"/>
  <c r="AA53" i="1" s="1"/>
  <c r="M53" i="1"/>
  <c r="L53" i="1"/>
  <c r="K53" i="1"/>
  <c r="V53" i="1"/>
  <c r="AI53" i="1" s="1"/>
  <c r="J53" i="1"/>
  <c r="N49" i="1"/>
  <c r="AA49" i="1" s="1"/>
  <c r="M49" i="1"/>
  <c r="L49" i="1"/>
  <c r="V49" i="1"/>
  <c r="AI49" i="1" s="1"/>
  <c r="J49" i="1"/>
  <c r="N45" i="1"/>
  <c r="AA45" i="1" s="1"/>
  <c r="L45" i="1"/>
  <c r="M45" i="1"/>
  <c r="V45" i="1"/>
  <c r="AI45" i="1" s="1"/>
  <c r="J45" i="1"/>
  <c r="K45" i="1"/>
  <c r="N41" i="1"/>
  <c r="AA41" i="1" s="1"/>
  <c r="M41" i="1"/>
  <c r="L41" i="1"/>
  <c r="K41" i="1"/>
  <c r="V41" i="1"/>
  <c r="AI41" i="1" s="1"/>
  <c r="J41" i="1"/>
  <c r="N107" i="1"/>
  <c r="AA107" i="1" s="1"/>
  <c r="L107" i="1"/>
  <c r="M107" i="1"/>
  <c r="V107" i="1"/>
  <c r="AI107" i="1" s="1"/>
  <c r="J107" i="1"/>
  <c r="K107" i="1"/>
  <c r="W107" i="1"/>
  <c r="AJ107" i="1" s="1"/>
  <c r="N103" i="1"/>
  <c r="AA103" i="1" s="1"/>
  <c r="M103" i="1"/>
  <c r="L103" i="1"/>
  <c r="K103" i="1"/>
  <c r="V103" i="1"/>
  <c r="AI103" i="1" s="1"/>
  <c r="J103" i="1"/>
  <c r="N99" i="1"/>
  <c r="AA99" i="1" s="1"/>
  <c r="M99" i="1"/>
  <c r="L99" i="1"/>
  <c r="K99" i="1"/>
  <c r="W99" i="1"/>
  <c r="AJ99" i="1" s="1"/>
  <c r="V99" i="1"/>
  <c r="AI99" i="1" s="1"/>
  <c r="J99" i="1"/>
  <c r="N95" i="1"/>
  <c r="AA95" i="1" s="1"/>
  <c r="M95" i="1"/>
  <c r="L95" i="1"/>
  <c r="W95" i="1"/>
  <c r="AJ95" i="1" s="1"/>
  <c r="V95" i="1"/>
  <c r="AI95" i="1" s="1"/>
  <c r="J95" i="1"/>
  <c r="N91" i="1"/>
  <c r="AA91" i="1" s="1"/>
  <c r="L91" i="1"/>
  <c r="M91" i="1"/>
  <c r="V91" i="1"/>
  <c r="AI91" i="1" s="1"/>
  <c r="J91" i="1"/>
  <c r="K91" i="1"/>
  <c r="W91" i="1"/>
  <c r="AJ91" i="1" s="1"/>
  <c r="N87" i="1"/>
  <c r="AA87" i="1" s="1"/>
  <c r="M87" i="1"/>
  <c r="L87" i="1"/>
  <c r="K87" i="1"/>
  <c r="V87" i="1"/>
  <c r="AI87" i="1" s="1"/>
  <c r="J87" i="1"/>
  <c r="N83" i="1"/>
  <c r="AA83" i="1" s="1"/>
  <c r="M83" i="1"/>
  <c r="L83" i="1"/>
  <c r="K83" i="1"/>
  <c r="W83" i="1"/>
  <c r="AJ83" i="1" s="1"/>
  <c r="V83" i="1"/>
  <c r="AI83" i="1" s="1"/>
  <c r="J83" i="1"/>
  <c r="N79" i="1"/>
  <c r="AA79" i="1" s="1"/>
  <c r="M79" i="1"/>
  <c r="L79" i="1"/>
  <c r="W79" i="1"/>
  <c r="AJ79" i="1" s="1"/>
  <c r="V79" i="1"/>
  <c r="AI79" i="1" s="1"/>
  <c r="J79" i="1"/>
  <c r="N75" i="1"/>
  <c r="AA75" i="1" s="1"/>
  <c r="L75" i="1"/>
  <c r="M75" i="1"/>
  <c r="V75" i="1"/>
  <c r="AI75" i="1" s="1"/>
  <c r="J75" i="1"/>
  <c r="K75" i="1"/>
  <c r="W75" i="1"/>
  <c r="AJ75" i="1" s="1"/>
  <c r="N37" i="1"/>
  <c r="AA37" i="1" s="1"/>
  <c r="M37" i="1"/>
  <c r="L37" i="1"/>
  <c r="K37" i="1"/>
  <c r="W37" i="1"/>
  <c r="AJ37" i="1" s="1"/>
  <c r="V37" i="1"/>
  <c r="AI37" i="1" s="1"/>
  <c r="J37" i="1"/>
  <c r="N33" i="1"/>
  <c r="AA33" i="1" s="1"/>
  <c r="M33" i="1"/>
  <c r="L33" i="1"/>
  <c r="W33" i="1"/>
  <c r="AJ33" i="1" s="1"/>
  <c r="V33" i="1"/>
  <c r="AI33" i="1" s="1"/>
  <c r="J33" i="1"/>
  <c r="N29" i="1"/>
  <c r="AA29" i="1" s="1"/>
  <c r="L29" i="1"/>
  <c r="M29" i="1"/>
  <c r="V29" i="1"/>
  <c r="AI29" i="1" s="1"/>
  <c r="J29" i="1"/>
  <c r="K29" i="1"/>
  <c r="W29" i="1"/>
  <c r="AJ29" i="1" s="1"/>
  <c r="N25" i="1"/>
  <c r="AA25" i="1" s="1"/>
  <c r="M25" i="1"/>
  <c r="L25" i="1"/>
  <c r="K25" i="1"/>
  <c r="V25" i="1"/>
  <c r="AI25" i="1" s="1"/>
  <c r="J25" i="1"/>
  <c r="N21" i="1"/>
  <c r="AA21" i="1" s="1"/>
  <c r="M21" i="1"/>
  <c r="L21" i="1"/>
  <c r="K21" i="1"/>
  <c r="W21" i="1"/>
  <c r="AJ21" i="1" s="1"/>
  <c r="V21" i="1"/>
  <c r="AI21" i="1" s="1"/>
  <c r="J21" i="1"/>
  <c r="N17" i="1"/>
  <c r="AA17" i="1" s="1"/>
  <c r="M17" i="1"/>
  <c r="L17" i="1"/>
  <c r="W17" i="1"/>
  <c r="AJ17" i="1" s="1"/>
  <c r="V17" i="1"/>
  <c r="AI17" i="1" s="1"/>
  <c r="J17" i="1"/>
  <c r="N13" i="1"/>
  <c r="AA13" i="1" s="1"/>
  <c r="L13" i="1"/>
  <c r="M13" i="1"/>
  <c r="V13" i="1"/>
  <c r="AI13" i="1" s="1"/>
  <c r="J13" i="1"/>
  <c r="K13" i="1"/>
  <c r="W13" i="1"/>
  <c r="AJ13" i="1" s="1"/>
  <c r="N9" i="1"/>
  <c r="AA9" i="1" s="1"/>
  <c r="M9" i="1"/>
  <c r="L9" i="1"/>
  <c r="K9" i="1"/>
  <c r="V9" i="1"/>
  <c r="AI9" i="1" s="1"/>
  <c r="J9" i="1"/>
  <c r="N5" i="1"/>
  <c r="AA5" i="1" s="1"/>
  <c r="M5" i="1"/>
  <c r="L5" i="1"/>
  <c r="K5" i="1"/>
  <c r="W5" i="1"/>
  <c r="AJ5" i="1" s="1"/>
  <c r="V5" i="1"/>
  <c r="AI5" i="1" s="1"/>
  <c r="J5" i="1"/>
  <c r="I179" i="1"/>
  <c r="I171" i="1"/>
  <c r="I167" i="1"/>
  <c r="I163" i="1"/>
  <c r="I155" i="1"/>
  <c r="I147" i="1"/>
  <c r="I145" i="1"/>
  <c r="I137" i="1"/>
  <c r="I129" i="1"/>
  <c r="I121" i="1"/>
  <c r="I113" i="1"/>
  <c r="I71" i="1"/>
  <c r="I63" i="1"/>
  <c r="I59" i="1"/>
  <c r="I55" i="1"/>
  <c r="I47" i="1"/>
  <c r="I43" i="1"/>
  <c r="I39" i="1"/>
  <c r="I109" i="1"/>
  <c r="I105" i="1"/>
  <c r="I101" i="1"/>
  <c r="I93" i="1"/>
  <c r="I89" i="1"/>
  <c r="I85" i="1"/>
  <c r="I77" i="1"/>
  <c r="I31" i="1"/>
  <c r="I27" i="1"/>
  <c r="I23" i="1"/>
  <c r="I15" i="1"/>
  <c r="I11" i="1"/>
  <c r="I7" i="1"/>
  <c r="J181" i="1"/>
  <c r="J177" i="1"/>
  <c r="J173" i="1"/>
  <c r="J169" i="1"/>
  <c r="J165" i="1"/>
  <c r="J161" i="1"/>
  <c r="J157" i="1"/>
  <c r="J153" i="1"/>
  <c r="J149" i="1"/>
  <c r="J143" i="1"/>
  <c r="J139" i="1"/>
  <c r="J135" i="1"/>
  <c r="J131" i="1"/>
  <c r="J127" i="1"/>
  <c r="J123" i="1"/>
  <c r="J119" i="1"/>
  <c r="J115" i="1"/>
  <c r="J69" i="1"/>
  <c r="J55" i="1"/>
  <c r="J39" i="1"/>
  <c r="J101" i="1"/>
  <c r="J85" i="1"/>
  <c r="J77" i="1"/>
  <c r="J31" i="1"/>
  <c r="J23" i="1"/>
  <c r="J7" i="1"/>
  <c r="W181" i="1"/>
  <c r="AJ181" i="1" s="1"/>
  <c r="W165" i="1"/>
  <c r="AJ165" i="1" s="1"/>
  <c r="W149" i="1"/>
  <c r="AJ149" i="1" s="1"/>
  <c r="W139" i="1"/>
  <c r="AJ139" i="1" s="1"/>
  <c r="W123" i="1"/>
  <c r="AJ123" i="1" s="1"/>
  <c r="W61" i="1"/>
  <c r="AJ61" i="1" s="1"/>
  <c r="W45" i="1"/>
  <c r="AJ45" i="1" s="1"/>
  <c r="W103" i="1"/>
  <c r="AJ103" i="1" s="1"/>
  <c r="W9" i="1"/>
  <c r="AJ9" i="1" s="1"/>
  <c r="K174" i="1"/>
  <c r="K153" i="1"/>
  <c r="K65" i="1"/>
  <c r="K79" i="1"/>
  <c r="N170" i="1"/>
  <c r="AA170" i="1" s="1"/>
  <c r="M170" i="1"/>
  <c r="L170" i="1"/>
  <c r="K170" i="1"/>
  <c r="W170" i="1"/>
  <c r="AJ170" i="1" s="1"/>
  <c r="V170" i="1"/>
  <c r="AI170" i="1" s="1"/>
  <c r="N162" i="1"/>
  <c r="AA162" i="1" s="1"/>
  <c r="M162" i="1"/>
  <c r="L162" i="1"/>
  <c r="W162" i="1"/>
  <c r="AJ162" i="1" s="1"/>
  <c r="K162" i="1"/>
  <c r="V162" i="1"/>
  <c r="AI162" i="1" s="1"/>
  <c r="N154" i="1"/>
  <c r="AA154" i="1" s="1"/>
  <c r="M154" i="1"/>
  <c r="L154" i="1"/>
  <c r="K154" i="1"/>
  <c r="W154" i="1"/>
  <c r="AJ154" i="1" s="1"/>
  <c r="V154" i="1"/>
  <c r="AI154" i="1" s="1"/>
  <c r="N140" i="1"/>
  <c r="AA140" i="1" s="1"/>
  <c r="M140" i="1"/>
  <c r="L140" i="1"/>
  <c r="K140" i="1"/>
  <c r="W140" i="1"/>
  <c r="AJ140" i="1" s="1"/>
  <c r="V140" i="1"/>
  <c r="AI140" i="1" s="1"/>
  <c r="N128" i="1"/>
  <c r="AA128" i="1" s="1"/>
  <c r="M128" i="1"/>
  <c r="L128" i="1"/>
  <c r="K128" i="1"/>
  <c r="W128" i="1"/>
  <c r="AJ128" i="1" s="1"/>
  <c r="V128" i="1"/>
  <c r="AI128" i="1" s="1"/>
  <c r="N116" i="1"/>
  <c r="AA116" i="1" s="1"/>
  <c r="M116" i="1"/>
  <c r="L116" i="1"/>
  <c r="K116" i="1"/>
  <c r="W116" i="1"/>
  <c r="AJ116" i="1" s="1"/>
  <c r="V116" i="1"/>
  <c r="AI116" i="1" s="1"/>
  <c r="M66" i="1"/>
  <c r="N66" i="1"/>
  <c r="AA66" i="1" s="1"/>
  <c r="L66" i="1"/>
  <c r="K66" i="1"/>
  <c r="W66" i="1"/>
  <c r="AJ66" i="1" s="1"/>
  <c r="V66" i="1"/>
  <c r="AI66" i="1" s="1"/>
  <c r="J66" i="1"/>
  <c r="M50" i="1"/>
  <c r="N50" i="1"/>
  <c r="AA50" i="1" s="1"/>
  <c r="L50" i="1"/>
  <c r="K50" i="1"/>
  <c r="W50" i="1"/>
  <c r="AJ50" i="1" s="1"/>
  <c r="V50" i="1"/>
  <c r="AI50" i="1" s="1"/>
  <c r="J50" i="1"/>
  <c r="M38" i="1"/>
  <c r="N38" i="1"/>
  <c r="AA38" i="1" s="1"/>
  <c r="L38" i="1"/>
  <c r="K38" i="1"/>
  <c r="W38" i="1"/>
  <c r="AJ38" i="1" s="1"/>
  <c r="V38" i="1"/>
  <c r="AI38" i="1" s="1"/>
  <c r="J38" i="1"/>
  <c r="M104" i="1"/>
  <c r="N104" i="1"/>
  <c r="AA104" i="1" s="1"/>
  <c r="L104" i="1"/>
  <c r="K104" i="1"/>
  <c r="W104" i="1"/>
  <c r="AJ104" i="1" s="1"/>
  <c r="V104" i="1"/>
  <c r="AI104" i="1" s="1"/>
  <c r="J104" i="1"/>
  <c r="M92" i="1"/>
  <c r="N92" i="1"/>
  <c r="AA92" i="1" s="1"/>
  <c r="L92" i="1"/>
  <c r="K92" i="1"/>
  <c r="W92" i="1"/>
  <c r="AJ92" i="1" s="1"/>
  <c r="V92" i="1"/>
  <c r="AI92" i="1" s="1"/>
  <c r="J92" i="1"/>
  <c r="M76" i="1"/>
  <c r="N76" i="1"/>
  <c r="AA76" i="1" s="1"/>
  <c r="L76" i="1"/>
  <c r="K76" i="1"/>
  <c r="W76" i="1"/>
  <c r="AJ76" i="1" s="1"/>
  <c r="V76" i="1"/>
  <c r="AI76" i="1" s="1"/>
  <c r="J76" i="1"/>
  <c r="M34" i="1"/>
  <c r="N34" i="1"/>
  <c r="AA34" i="1" s="1"/>
  <c r="L34" i="1"/>
  <c r="K34" i="1"/>
  <c r="W34" i="1"/>
  <c r="AJ34" i="1" s="1"/>
  <c r="V34" i="1"/>
  <c r="AI34" i="1" s="1"/>
  <c r="J34" i="1"/>
  <c r="M22" i="1"/>
  <c r="N22" i="1"/>
  <c r="AA22" i="1" s="1"/>
  <c r="L22" i="1"/>
  <c r="K22" i="1"/>
  <c r="W22" i="1"/>
  <c r="AJ22" i="1" s="1"/>
  <c r="V22" i="1"/>
  <c r="AI22" i="1" s="1"/>
  <c r="J22" i="1"/>
  <c r="M14" i="1"/>
  <c r="N14" i="1"/>
  <c r="AA14" i="1" s="1"/>
  <c r="L14" i="1"/>
  <c r="K14" i="1"/>
  <c r="W14" i="1"/>
  <c r="AJ14" i="1" s="1"/>
  <c r="V14" i="1"/>
  <c r="AI14" i="1" s="1"/>
  <c r="J14" i="1"/>
  <c r="M2" i="1"/>
  <c r="N2" i="1"/>
  <c r="AA2" i="1" s="1"/>
  <c r="L2" i="1"/>
  <c r="Y2" i="1" s="1"/>
  <c r="K2" i="1"/>
  <c r="W2" i="1"/>
  <c r="AJ2" i="1" s="1"/>
  <c r="V2" i="1"/>
  <c r="AI2" i="1" s="1"/>
  <c r="J2" i="1"/>
  <c r="J174" i="1"/>
  <c r="J158" i="1"/>
  <c r="J144" i="1"/>
  <c r="J132" i="1"/>
  <c r="J120" i="1"/>
  <c r="N180" i="1"/>
  <c r="AA180" i="1" s="1"/>
  <c r="L180" i="1"/>
  <c r="M180" i="1"/>
  <c r="K180" i="1"/>
  <c r="W180" i="1"/>
  <c r="AJ180" i="1" s="1"/>
  <c r="N176" i="1"/>
  <c r="AA176" i="1" s="1"/>
  <c r="L176" i="1"/>
  <c r="M176" i="1"/>
  <c r="K176" i="1"/>
  <c r="W176" i="1"/>
  <c r="AJ176" i="1" s="1"/>
  <c r="N172" i="1"/>
  <c r="AA172" i="1" s="1"/>
  <c r="L172" i="1"/>
  <c r="M172" i="1"/>
  <c r="K172" i="1"/>
  <c r="W172" i="1"/>
  <c r="AJ172" i="1" s="1"/>
  <c r="N168" i="1"/>
  <c r="AA168" i="1" s="1"/>
  <c r="M168" i="1"/>
  <c r="L168" i="1"/>
  <c r="K168" i="1"/>
  <c r="W168" i="1"/>
  <c r="AJ168" i="1" s="1"/>
  <c r="N164" i="1"/>
  <c r="AA164" i="1" s="1"/>
  <c r="M164" i="1"/>
  <c r="L164" i="1"/>
  <c r="K164" i="1"/>
  <c r="W164" i="1"/>
  <c r="AJ164" i="1" s="1"/>
  <c r="N160" i="1"/>
  <c r="AA160" i="1" s="1"/>
  <c r="M160" i="1"/>
  <c r="L160" i="1"/>
  <c r="K160" i="1"/>
  <c r="W160" i="1"/>
  <c r="AJ160" i="1" s="1"/>
  <c r="N156" i="1"/>
  <c r="AA156" i="1" s="1"/>
  <c r="M156" i="1"/>
  <c r="L156" i="1"/>
  <c r="K156" i="1"/>
  <c r="W156" i="1"/>
  <c r="AJ156" i="1" s="1"/>
  <c r="N152" i="1"/>
  <c r="AA152" i="1" s="1"/>
  <c r="M152" i="1"/>
  <c r="L152" i="1"/>
  <c r="K152" i="1"/>
  <c r="W152" i="1"/>
  <c r="AJ152" i="1" s="1"/>
  <c r="N148" i="1"/>
  <c r="AA148" i="1" s="1"/>
  <c r="L148" i="1"/>
  <c r="M148" i="1"/>
  <c r="K148" i="1"/>
  <c r="W148" i="1"/>
  <c r="AJ148" i="1" s="1"/>
  <c r="N142" i="1"/>
  <c r="AA142" i="1" s="1"/>
  <c r="L142" i="1"/>
  <c r="M142" i="1"/>
  <c r="K142" i="1"/>
  <c r="W142" i="1"/>
  <c r="AJ142" i="1" s="1"/>
  <c r="N138" i="1"/>
  <c r="AA138" i="1" s="1"/>
  <c r="L138" i="1"/>
  <c r="M138" i="1"/>
  <c r="K138" i="1"/>
  <c r="W138" i="1"/>
  <c r="AJ138" i="1" s="1"/>
  <c r="N134" i="1"/>
  <c r="AA134" i="1" s="1"/>
  <c r="L134" i="1"/>
  <c r="M134" i="1"/>
  <c r="K134" i="1"/>
  <c r="W134" i="1"/>
  <c r="AJ134" i="1" s="1"/>
  <c r="N130" i="1"/>
  <c r="AA130" i="1" s="1"/>
  <c r="L130" i="1"/>
  <c r="M130" i="1"/>
  <c r="K130" i="1"/>
  <c r="W130" i="1"/>
  <c r="AJ130" i="1" s="1"/>
  <c r="N126" i="1"/>
  <c r="AA126" i="1" s="1"/>
  <c r="L126" i="1"/>
  <c r="M126" i="1"/>
  <c r="K126" i="1"/>
  <c r="W126" i="1"/>
  <c r="AJ126" i="1" s="1"/>
  <c r="N122" i="1"/>
  <c r="AA122" i="1" s="1"/>
  <c r="L122" i="1"/>
  <c r="M122" i="1"/>
  <c r="K122" i="1"/>
  <c r="W122" i="1"/>
  <c r="AJ122" i="1" s="1"/>
  <c r="N118" i="1"/>
  <c r="AA118" i="1" s="1"/>
  <c r="L118" i="1"/>
  <c r="M118" i="1"/>
  <c r="K118" i="1"/>
  <c r="W118" i="1"/>
  <c r="AJ118" i="1" s="1"/>
  <c r="N114" i="1"/>
  <c r="AA114" i="1" s="1"/>
  <c r="L114" i="1"/>
  <c r="M114" i="1"/>
  <c r="K114" i="1"/>
  <c r="W114" i="1"/>
  <c r="AJ114" i="1" s="1"/>
  <c r="N110" i="1"/>
  <c r="AA110" i="1" s="1"/>
  <c r="M110" i="1"/>
  <c r="L110" i="1"/>
  <c r="K110" i="1"/>
  <c r="W110" i="1"/>
  <c r="AJ110" i="1" s="1"/>
  <c r="N72" i="1"/>
  <c r="AA72" i="1" s="1"/>
  <c r="M72" i="1"/>
  <c r="L72" i="1"/>
  <c r="K72" i="1"/>
  <c r="V72" i="1"/>
  <c r="AI72" i="1" s="1"/>
  <c r="W72" i="1"/>
  <c r="AJ72" i="1" s="1"/>
  <c r="N68" i="1"/>
  <c r="AA68" i="1" s="1"/>
  <c r="M68" i="1"/>
  <c r="L68" i="1"/>
  <c r="K68" i="1"/>
  <c r="V68" i="1"/>
  <c r="AI68" i="1" s="1"/>
  <c r="W68" i="1"/>
  <c r="AJ68" i="1" s="1"/>
  <c r="N64" i="1"/>
  <c r="AA64" i="1" s="1"/>
  <c r="M64" i="1"/>
  <c r="L64" i="1"/>
  <c r="K64" i="1"/>
  <c r="V64" i="1"/>
  <c r="AI64" i="1" s="1"/>
  <c r="W64" i="1"/>
  <c r="AJ64" i="1" s="1"/>
  <c r="N60" i="1"/>
  <c r="AA60" i="1" s="1"/>
  <c r="M60" i="1"/>
  <c r="L60" i="1"/>
  <c r="K60" i="1"/>
  <c r="V60" i="1"/>
  <c r="AI60" i="1" s="1"/>
  <c r="W60" i="1"/>
  <c r="AJ60" i="1" s="1"/>
  <c r="N56" i="1"/>
  <c r="AA56" i="1" s="1"/>
  <c r="M56" i="1"/>
  <c r="L56" i="1"/>
  <c r="K56" i="1"/>
  <c r="V56" i="1"/>
  <c r="AI56" i="1" s="1"/>
  <c r="W56" i="1"/>
  <c r="AJ56" i="1" s="1"/>
  <c r="N52" i="1"/>
  <c r="AA52" i="1" s="1"/>
  <c r="M52" i="1"/>
  <c r="L52" i="1"/>
  <c r="K52" i="1"/>
  <c r="V52" i="1"/>
  <c r="AI52" i="1" s="1"/>
  <c r="W52" i="1"/>
  <c r="AJ52" i="1" s="1"/>
  <c r="N48" i="1"/>
  <c r="AA48" i="1" s="1"/>
  <c r="M48" i="1"/>
  <c r="L48" i="1"/>
  <c r="K48" i="1"/>
  <c r="V48" i="1"/>
  <c r="AI48" i="1" s="1"/>
  <c r="W48" i="1"/>
  <c r="AJ48" i="1" s="1"/>
  <c r="N44" i="1"/>
  <c r="AA44" i="1" s="1"/>
  <c r="M44" i="1"/>
  <c r="L44" i="1"/>
  <c r="K44" i="1"/>
  <c r="V44" i="1"/>
  <c r="AI44" i="1" s="1"/>
  <c r="W44" i="1"/>
  <c r="AJ44" i="1" s="1"/>
  <c r="N40" i="1"/>
  <c r="AA40" i="1" s="1"/>
  <c r="M40" i="1"/>
  <c r="L40" i="1"/>
  <c r="K40" i="1"/>
  <c r="V40" i="1"/>
  <c r="AI40" i="1" s="1"/>
  <c r="W40" i="1"/>
  <c r="AJ40" i="1" s="1"/>
  <c r="N106" i="1"/>
  <c r="AA106" i="1" s="1"/>
  <c r="M106" i="1"/>
  <c r="L106" i="1"/>
  <c r="K106" i="1"/>
  <c r="V106" i="1"/>
  <c r="AI106" i="1" s="1"/>
  <c r="W106" i="1"/>
  <c r="AJ106" i="1" s="1"/>
  <c r="N102" i="1"/>
  <c r="AA102" i="1" s="1"/>
  <c r="M102" i="1"/>
  <c r="L102" i="1"/>
  <c r="K102" i="1"/>
  <c r="V102" i="1"/>
  <c r="AI102" i="1" s="1"/>
  <c r="W102" i="1"/>
  <c r="AJ102" i="1" s="1"/>
  <c r="N98" i="1"/>
  <c r="AA98" i="1" s="1"/>
  <c r="M98" i="1"/>
  <c r="L98" i="1"/>
  <c r="K98" i="1"/>
  <c r="V98" i="1"/>
  <c r="AI98" i="1" s="1"/>
  <c r="N94" i="1"/>
  <c r="AA94" i="1" s="1"/>
  <c r="M94" i="1"/>
  <c r="L94" i="1"/>
  <c r="K94" i="1"/>
  <c r="W94" i="1"/>
  <c r="AJ94" i="1" s="1"/>
  <c r="V94" i="1"/>
  <c r="AI94" i="1" s="1"/>
  <c r="N90" i="1"/>
  <c r="AA90" i="1" s="1"/>
  <c r="M90" i="1"/>
  <c r="L90" i="1"/>
  <c r="K90" i="1"/>
  <c r="V90" i="1"/>
  <c r="AI90" i="1" s="1"/>
  <c r="W90" i="1"/>
  <c r="AJ90" i="1" s="1"/>
  <c r="N86" i="1"/>
  <c r="AA86" i="1" s="1"/>
  <c r="M86" i="1"/>
  <c r="L86" i="1"/>
  <c r="K86" i="1"/>
  <c r="V86" i="1"/>
  <c r="AI86" i="1" s="1"/>
  <c r="W86" i="1"/>
  <c r="AJ86" i="1" s="1"/>
  <c r="N82" i="1"/>
  <c r="AA82" i="1" s="1"/>
  <c r="M82" i="1"/>
  <c r="L82" i="1"/>
  <c r="K82" i="1"/>
  <c r="V82" i="1"/>
  <c r="AI82" i="1" s="1"/>
  <c r="N78" i="1"/>
  <c r="AA78" i="1" s="1"/>
  <c r="M78" i="1"/>
  <c r="L78" i="1"/>
  <c r="K78" i="1"/>
  <c r="W78" i="1"/>
  <c r="AJ78" i="1" s="1"/>
  <c r="V78" i="1"/>
  <c r="AI78" i="1" s="1"/>
  <c r="N74" i="1"/>
  <c r="AA74" i="1" s="1"/>
  <c r="M74" i="1"/>
  <c r="L74" i="1"/>
  <c r="K74" i="1"/>
  <c r="V74" i="1"/>
  <c r="AI74" i="1" s="1"/>
  <c r="W74" i="1"/>
  <c r="AJ74" i="1" s="1"/>
  <c r="N36" i="1"/>
  <c r="AA36" i="1" s="1"/>
  <c r="M36" i="1"/>
  <c r="L36" i="1"/>
  <c r="K36" i="1"/>
  <c r="V36" i="1"/>
  <c r="AI36" i="1" s="1"/>
  <c r="N32" i="1"/>
  <c r="AA32" i="1" s="1"/>
  <c r="M32" i="1"/>
  <c r="L32" i="1"/>
  <c r="K32" i="1"/>
  <c r="W32" i="1"/>
  <c r="AJ32" i="1" s="1"/>
  <c r="V32" i="1"/>
  <c r="AI32" i="1" s="1"/>
  <c r="N28" i="1"/>
  <c r="AA28" i="1" s="1"/>
  <c r="M28" i="1"/>
  <c r="L28" i="1"/>
  <c r="K28" i="1"/>
  <c r="V28" i="1"/>
  <c r="AI28" i="1" s="1"/>
  <c r="W28" i="1"/>
  <c r="AJ28" i="1" s="1"/>
  <c r="N24" i="1"/>
  <c r="AA24" i="1" s="1"/>
  <c r="M24" i="1"/>
  <c r="L24" i="1"/>
  <c r="K24" i="1"/>
  <c r="V24" i="1"/>
  <c r="AI24" i="1" s="1"/>
  <c r="W24" i="1"/>
  <c r="AJ24" i="1" s="1"/>
  <c r="N20" i="1"/>
  <c r="AA20" i="1" s="1"/>
  <c r="M20" i="1"/>
  <c r="L20" i="1"/>
  <c r="K20" i="1"/>
  <c r="V20" i="1"/>
  <c r="AI20" i="1" s="1"/>
  <c r="N16" i="1"/>
  <c r="AA16" i="1" s="1"/>
  <c r="M16" i="1"/>
  <c r="L16" i="1"/>
  <c r="K16" i="1"/>
  <c r="W16" i="1"/>
  <c r="AJ16" i="1" s="1"/>
  <c r="V16" i="1"/>
  <c r="AI16" i="1" s="1"/>
  <c r="N12" i="1"/>
  <c r="AA12" i="1" s="1"/>
  <c r="M12" i="1"/>
  <c r="L12" i="1"/>
  <c r="K12" i="1"/>
  <c r="V12" i="1"/>
  <c r="AI12" i="1" s="1"/>
  <c r="W12" i="1"/>
  <c r="AJ12" i="1" s="1"/>
  <c r="N8" i="1"/>
  <c r="AA8" i="1" s="1"/>
  <c r="M8" i="1"/>
  <c r="L8" i="1"/>
  <c r="K8" i="1"/>
  <c r="V8" i="1"/>
  <c r="AI8" i="1" s="1"/>
  <c r="W8" i="1"/>
  <c r="AJ8" i="1" s="1"/>
  <c r="N4" i="1"/>
  <c r="AA4" i="1" s="1"/>
  <c r="M4" i="1"/>
  <c r="L4" i="1"/>
  <c r="K4" i="1"/>
  <c r="V4" i="1"/>
  <c r="AI4" i="1" s="1"/>
  <c r="I174" i="1"/>
  <c r="I170" i="1"/>
  <c r="I162" i="1"/>
  <c r="I154" i="1"/>
  <c r="I146" i="1"/>
  <c r="I140" i="1"/>
  <c r="I132" i="1"/>
  <c r="I128" i="1"/>
  <c r="I116" i="1"/>
  <c r="I112" i="1"/>
  <c r="I66" i="1"/>
  <c r="I62" i="1"/>
  <c r="I50" i="1"/>
  <c r="I46" i="1"/>
  <c r="I38" i="1"/>
  <c r="I104" i="1"/>
  <c r="I100" i="1"/>
  <c r="I92" i="1"/>
  <c r="I88" i="1"/>
  <c r="I84" i="1"/>
  <c r="I76" i="1"/>
  <c r="I34" i="1"/>
  <c r="I30" i="1"/>
  <c r="I22" i="1"/>
  <c r="I14" i="1"/>
  <c r="I10" i="1"/>
  <c r="I2" i="1"/>
  <c r="J180" i="1"/>
  <c r="J176" i="1"/>
  <c r="J172" i="1"/>
  <c r="J168" i="1"/>
  <c r="J164" i="1"/>
  <c r="J160" i="1"/>
  <c r="J156" i="1"/>
  <c r="J152" i="1"/>
  <c r="J148" i="1"/>
  <c r="J142" i="1"/>
  <c r="J138" i="1"/>
  <c r="J134" i="1"/>
  <c r="J130" i="1"/>
  <c r="J126" i="1"/>
  <c r="J122" i="1"/>
  <c r="J118" i="1"/>
  <c r="J114" i="1"/>
  <c r="J73" i="1"/>
  <c r="J68" i="1"/>
  <c r="J60" i="1"/>
  <c r="J52" i="1"/>
  <c r="J44" i="1"/>
  <c r="J106" i="1"/>
  <c r="J98" i="1"/>
  <c r="J90" i="1"/>
  <c r="J82" i="1"/>
  <c r="J74" i="1"/>
  <c r="J36" i="1"/>
  <c r="J28" i="1"/>
  <c r="J20" i="1"/>
  <c r="J12" i="1"/>
  <c r="J4" i="1"/>
  <c r="W177" i="1"/>
  <c r="AJ177" i="1" s="1"/>
  <c r="W161" i="1"/>
  <c r="AJ161" i="1" s="1"/>
  <c r="W135" i="1"/>
  <c r="AJ135" i="1" s="1"/>
  <c r="W119" i="1"/>
  <c r="AJ119" i="1" s="1"/>
  <c r="W73" i="1"/>
  <c r="AJ73" i="1" s="1"/>
  <c r="W57" i="1"/>
  <c r="AJ57" i="1" s="1"/>
  <c r="W41" i="1"/>
  <c r="AJ41" i="1" s="1"/>
  <c r="W98" i="1"/>
  <c r="AJ98" i="1" s="1"/>
  <c r="W25" i="1"/>
  <c r="AJ25" i="1" s="1"/>
  <c r="W4" i="1"/>
  <c r="AJ4" i="1" s="1"/>
  <c r="K169" i="1"/>
  <c r="K143" i="1"/>
  <c r="K49" i="1"/>
  <c r="K33" i="1"/>
  <c r="N178" i="1"/>
  <c r="AA178" i="1" s="1"/>
  <c r="M178" i="1"/>
  <c r="L178" i="1"/>
  <c r="W178" i="1"/>
  <c r="AJ178" i="1" s="1"/>
  <c r="K178" i="1"/>
  <c r="V178" i="1"/>
  <c r="AI178" i="1" s="1"/>
  <c r="N166" i="1"/>
  <c r="AA166" i="1" s="1"/>
  <c r="M166" i="1"/>
  <c r="L166" i="1"/>
  <c r="W166" i="1"/>
  <c r="AJ166" i="1" s="1"/>
  <c r="K166" i="1"/>
  <c r="V166" i="1"/>
  <c r="AI166" i="1" s="1"/>
  <c r="N158" i="1"/>
  <c r="AA158" i="1" s="1"/>
  <c r="M158" i="1"/>
  <c r="L158" i="1"/>
  <c r="W158" i="1"/>
  <c r="AJ158" i="1" s="1"/>
  <c r="V158" i="1"/>
  <c r="AI158" i="1" s="1"/>
  <c r="N150" i="1"/>
  <c r="AA150" i="1" s="1"/>
  <c r="M150" i="1"/>
  <c r="L150" i="1"/>
  <c r="K150" i="1"/>
  <c r="W150" i="1"/>
  <c r="AJ150" i="1" s="1"/>
  <c r="V150" i="1"/>
  <c r="AI150" i="1" s="1"/>
  <c r="N144" i="1"/>
  <c r="AA144" i="1" s="1"/>
  <c r="M144" i="1"/>
  <c r="L144" i="1"/>
  <c r="K144" i="1"/>
  <c r="W144" i="1"/>
  <c r="AJ144" i="1" s="1"/>
  <c r="V144" i="1"/>
  <c r="AI144" i="1" s="1"/>
  <c r="N136" i="1"/>
  <c r="AA136" i="1" s="1"/>
  <c r="M136" i="1"/>
  <c r="L136" i="1"/>
  <c r="K136" i="1"/>
  <c r="W136" i="1"/>
  <c r="AJ136" i="1" s="1"/>
  <c r="V136" i="1"/>
  <c r="AI136" i="1" s="1"/>
  <c r="N124" i="1"/>
  <c r="AA124" i="1" s="1"/>
  <c r="M124" i="1"/>
  <c r="L124" i="1"/>
  <c r="K124" i="1"/>
  <c r="W124" i="1"/>
  <c r="AJ124" i="1" s="1"/>
  <c r="V124" i="1"/>
  <c r="AI124" i="1" s="1"/>
  <c r="N120" i="1"/>
  <c r="AA120" i="1" s="1"/>
  <c r="M120" i="1"/>
  <c r="L120" i="1"/>
  <c r="K120" i="1"/>
  <c r="W120" i="1"/>
  <c r="AJ120" i="1" s="1"/>
  <c r="V120" i="1"/>
  <c r="AI120" i="1" s="1"/>
  <c r="M70" i="1"/>
  <c r="N70" i="1"/>
  <c r="AA70" i="1" s="1"/>
  <c r="L70" i="1"/>
  <c r="K70" i="1"/>
  <c r="W70" i="1"/>
  <c r="AJ70" i="1" s="1"/>
  <c r="V70" i="1"/>
  <c r="AI70" i="1" s="1"/>
  <c r="J70" i="1"/>
  <c r="M58" i="1"/>
  <c r="N58" i="1"/>
  <c r="AA58" i="1" s="1"/>
  <c r="L58" i="1"/>
  <c r="K58" i="1"/>
  <c r="W58" i="1"/>
  <c r="AJ58" i="1" s="1"/>
  <c r="V58" i="1"/>
  <c r="AI58" i="1" s="1"/>
  <c r="J58" i="1"/>
  <c r="M54" i="1"/>
  <c r="N54" i="1"/>
  <c r="AA54" i="1" s="1"/>
  <c r="L54" i="1"/>
  <c r="K54" i="1"/>
  <c r="W54" i="1"/>
  <c r="AJ54" i="1" s="1"/>
  <c r="V54" i="1"/>
  <c r="AI54" i="1" s="1"/>
  <c r="J54" i="1"/>
  <c r="M42" i="1"/>
  <c r="N42" i="1"/>
  <c r="AA42" i="1" s="1"/>
  <c r="L42" i="1"/>
  <c r="K42" i="1"/>
  <c r="W42" i="1"/>
  <c r="AJ42" i="1" s="1"/>
  <c r="V42" i="1"/>
  <c r="AI42" i="1" s="1"/>
  <c r="J42" i="1"/>
  <c r="M108" i="1"/>
  <c r="N108" i="1"/>
  <c r="AA108" i="1" s="1"/>
  <c r="L108" i="1"/>
  <c r="K108" i="1"/>
  <c r="W108" i="1"/>
  <c r="AJ108" i="1" s="1"/>
  <c r="V108" i="1"/>
  <c r="AI108" i="1" s="1"/>
  <c r="J108" i="1"/>
  <c r="M96" i="1"/>
  <c r="N96" i="1"/>
  <c r="AA96" i="1" s="1"/>
  <c r="L96" i="1"/>
  <c r="K96" i="1"/>
  <c r="W96" i="1"/>
  <c r="AJ96" i="1" s="1"/>
  <c r="V96" i="1"/>
  <c r="AI96" i="1" s="1"/>
  <c r="J96" i="1"/>
  <c r="M80" i="1"/>
  <c r="N80" i="1"/>
  <c r="AA80" i="1" s="1"/>
  <c r="L80" i="1"/>
  <c r="K80" i="1"/>
  <c r="W80" i="1"/>
  <c r="AJ80" i="1" s="1"/>
  <c r="V80" i="1"/>
  <c r="AI80" i="1" s="1"/>
  <c r="J80" i="1"/>
  <c r="M26" i="1"/>
  <c r="N26" i="1"/>
  <c r="AA26" i="1" s="1"/>
  <c r="L26" i="1"/>
  <c r="K26" i="1"/>
  <c r="W26" i="1"/>
  <c r="AJ26" i="1" s="1"/>
  <c r="V26" i="1"/>
  <c r="AI26" i="1" s="1"/>
  <c r="J26" i="1"/>
  <c r="M18" i="1"/>
  <c r="N18" i="1"/>
  <c r="AA18" i="1" s="1"/>
  <c r="L18" i="1"/>
  <c r="K18" i="1"/>
  <c r="W18" i="1"/>
  <c r="AJ18" i="1" s="1"/>
  <c r="V18" i="1"/>
  <c r="AI18" i="1" s="1"/>
  <c r="J18" i="1"/>
  <c r="M6" i="1"/>
  <c r="N6" i="1"/>
  <c r="AA6" i="1" s="1"/>
  <c r="L6" i="1"/>
  <c r="K6" i="1"/>
  <c r="W6" i="1"/>
  <c r="AJ6" i="1" s="1"/>
  <c r="V6" i="1"/>
  <c r="AI6" i="1" s="1"/>
  <c r="J6" i="1"/>
  <c r="J170" i="1"/>
  <c r="J162" i="1"/>
  <c r="J150" i="1"/>
  <c r="J136" i="1"/>
  <c r="J124" i="1"/>
  <c r="N179" i="1"/>
  <c r="AA179" i="1" s="1"/>
  <c r="M179" i="1"/>
  <c r="L179" i="1"/>
  <c r="W179" i="1"/>
  <c r="AJ179" i="1" s="1"/>
  <c r="N175" i="1"/>
  <c r="AA175" i="1" s="1"/>
  <c r="M175" i="1"/>
  <c r="L175" i="1"/>
  <c r="K175" i="1"/>
  <c r="W175" i="1"/>
  <c r="AJ175" i="1" s="1"/>
  <c r="N171" i="1"/>
  <c r="AA171" i="1" s="1"/>
  <c r="M171" i="1"/>
  <c r="L171" i="1"/>
  <c r="K171" i="1"/>
  <c r="W171" i="1"/>
  <c r="AJ171" i="1" s="1"/>
  <c r="M167" i="1"/>
  <c r="L167" i="1"/>
  <c r="N167" i="1"/>
  <c r="AA167" i="1" s="1"/>
  <c r="W167" i="1"/>
  <c r="AJ167" i="1" s="1"/>
  <c r="K167" i="1"/>
  <c r="N163" i="1"/>
  <c r="AA163" i="1" s="1"/>
  <c r="M163" i="1"/>
  <c r="L163" i="1"/>
  <c r="W163" i="1"/>
  <c r="AJ163" i="1" s="1"/>
  <c r="N159" i="1"/>
  <c r="AA159" i="1" s="1"/>
  <c r="M159" i="1"/>
  <c r="L159" i="1"/>
  <c r="K159" i="1"/>
  <c r="W159" i="1"/>
  <c r="AJ159" i="1" s="1"/>
  <c r="N155" i="1"/>
  <c r="AA155" i="1" s="1"/>
  <c r="M155" i="1"/>
  <c r="L155" i="1"/>
  <c r="K155" i="1"/>
  <c r="W155" i="1"/>
  <c r="AJ155" i="1" s="1"/>
  <c r="M151" i="1"/>
  <c r="L151" i="1"/>
  <c r="N151" i="1"/>
  <c r="AA151" i="1" s="1"/>
  <c r="K151" i="1"/>
  <c r="W151" i="1"/>
  <c r="AJ151" i="1" s="1"/>
  <c r="N147" i="1"/>
  <c r="AA147" i="1" s="1"/>
  <c r="M147" i="1"/>
  <c r="L147" i="1"/>
  <c r="K147" i="1"/>
  <c r="W147" i="1"/>
  <c r="AJ147" i="1" s="1"/>
  <c r="N145" i="1"/>
  <c r="AA145" i="1" s="1"/>
  <c r="M145" i="1"/>
  <c r="L145" i="1"/>
  <c r="K145" i="1"/>
  <c r="W145" i="1"/>
  <c r="AJ145" i="1" s="1"/>
  <c r="M141" i="1"/>
  <c r="N141" i="1"/>
  <c r="AA141" i="1" s="1"/>
  <c r="L141" i="1"/>
  <c r="K141" i="1"/>
  <c r="W141" i="1"/>
  <c r="AJ141" i="1" s="1"/>
  <c r="N137" i="1"/>
  <c r="AA137" i="1" s="1"/>
  <c r="M137" i="1"/>
  <c r="L137" i="1"/>
  <c r="K137" i="1"/>
  <c r="W137" i="1"/>
  <c r="AJ137" i="1" s="1"/>
  <c r="N133" i="1"/>
  <c r="AA133" i="1" s="1"/>
  <c r="M133" i="1"/>
  <c r="L133" i="1"/>
  <c r="K133" i="1"/>
  <c r="W133" i="1"/>
  <c r="AJ133" i="1" s="1"/>
  <c r="N129" i="1"/>
  <c r="AA129" i="1" s="1"/>
  <c r="M129" i="1"/>
  <c r="L129" i="1"/>
  <c r="K129" i="1"/>
  <c r="W129" i="1"/>
  <c r="AJ129" i="1" s="1"/>
  <c r="M125" i="1"/>
  <c r="N125" i="1"/>
  <c r="AA125" i="1" s="1"/>
  <c r="L125" i="1"/>
  <c r="K125" i="1"/>
  <c r="W125" i="1"/>
  <c r="AJ125" i="1" s="1"/>
  <c r="N121" i="1"/>
  <c r="AA121" i="1" s="1"/>
  <c r="M121" i="1"/>
  <c r="L121" i="1"/>
  <c r="K121" i="1"/>
  <c r="W121" i="1"/>
  <c r="AJ121" i="1" s="1"/>
  <c r="N117" i="1"/>
  <c r="AA117" i="1" s="1"/>
  <c r="M117" i="1"/>
  <c r="L117" i="1"/>
  <c r="K117" i="1"/>
  <c r="W117" i="1"/>
  <c r="AJ117" i="1" s="1"/>
  <c r="N113" i="1"/>
  <c r="AA113" i="1" s="1"/>
  <c r="M113" i="1"/>
  <c r="L113" i="1"/>
  <c r="K113" i="1"/>
  <c r="W113" i="1"/>
  <c r="AJ113" i="1" s="1"/>
  <c r="M71" i="1"/>
  <c r="N71" i="1"/>
  <c r="AA71" i="1" s="1"/>
  <c r="L71" i="1"/>
  <c r="K71" i="1"/>
  <c r="W71" i="1"/>
  <c r="AJ71" i="1" s="1"/>
  <c r="M67" i="1"/>
  <c r="N67" i="1"/>
  <c r="AA67" i="1" s="1"/>
  <c r="L67" i="1"/>
  <c r="K67" i="1"/>
  <c r="W67" i="1"/>
  <c r="AJ67" i="1" s="1"/>
  <c r="M63" i="1"/>
  <c r="L63" i="1"/>
  <c r="N63" i="1"/>
  <c r="AA63" i="1" s="1"/>
  <c r="K63" i="1"/>
  <c r="W63" i="1"/>
  <c r="AJ63" i="1" s="1"/>
  <c r="M59" i="1"/>
  <c r="L59" i="1"/>
  <c r="N59" i="1"/>
  <c r="AA59" i="1" s="1"/>
  <c r="K59" i="1"/>
  <c r="W59" i="1"/>
  <c r="AJ59" i="1" s="1"/>
  <c r="M55" i="1"/>
  <c r="L55" i="1"/>
  <c r="N55" i="1"/>
  <c r="AA55" i="1" s="1"/>
  <c r="K55" i="1"/>
  <c r="W55" i="1"/>
  <c r="AJ55" i="1" s="1"/>
  <c r="M51" i="1"/>
  <c r="N51" i="1"/>
  <c r="AA51" i="1" s="1"/>
  <c r="L51" i="1"/>
  <c r="K51" i="1"/>
  <c r="W51" i="1"/>
  <c r="AJ51" i="1" s="1"/>
  <c r="M47" i="1"/>
  <c r="L47" i="1"/>
  <c r="N47" i="1"/>
  <c r="AA47" i="1" s="1"/>
  <c r="K47" i="1"/>
  <c r="W47" i="1"/>
  <c r="AJ47" i="1" s="1"/>
  <c r="M43" i="1"/>
  <c r="L43" i="1"/>
  <c r="N43" i="1"/>
  <c r="AA43" i="1" s="1"/>
  <c r="K43" i="1"/>
  <c r="W43" i="1"/>
  <c r="AJ43" i="1" s="1"/>
  <c r="M39" i="1"/>
  <c r="L39" i="1"/>
  <c r="N39" i="1"/>
  <c r="AA39" i="1" s="1"/>
  <c r="K39" i="1"/>
  <c r="W39" i="1"/>
  <c r="AJ39" i="1" s="1"/>
  <c r="M109" i="1"/>
  <c r="L109" i="1"/>
  <c r="N109" i="1"/>
  <c r="AA109" i="1" s="1"/>
  <c r="K109" i="1"/>
  <c r="M105" i="1"/>
  <c r="L105" i="1"/>
  <c r="N105" i="1"/>
  <c r="AA105" i="1" s="1"/>
  <c r="K105" i="1"/>
  <c r="W105" i="1"/>
  <c r="AJ105" i="1" s="1"/>
  <c r="M101" i="1"/>
  <c r="L101" i="1"/>
  <c r="N101" i="1"/>
  <c r="AA101" i="1" s="1"/>
  <c r="K101" i="1"/>
  <c r="W101" i="1"/>
  <c r="AJ101" i="1" s="1"/>
  <c r="M97" i="1"/>
  <c r="N97" i="1"/>
  <c r="AA97" i="1" s="1"/>
  <c r="L97" i="1"/>
  <c r="K97" i="1"/>
  <c r="W97" i="1"/>
  <c r="AJ97" i="1" s="1"/>
  <c r="M93" i="1"/>
  <c r="L93" i="1"/>
  <c r="N93" i="1"/>
  <c r="AA93" i="1" s="1"/>
  <c r="K93" i="1"/>
  <c r="M89" i="1"/>
  <c r="L89" i="1"/>
  <c r="N89" i="1"/>
  <c r="AA89" i="1" s="1"/>
  <c r="K89" i="1"/>
  <c r="W89" i="1"/>
  <c r="AJ89" i="1" s="1"/>
  <c r="M85" i="1"/>
  <c r="L85" i="1"/>
  <c r="N85" i="1"/>
  <c r="AA85" i="1" s="1"/>
  <c r="K85" i="1"/>
  <c r="W85" i="1"/>
  <c r="AJ85" i="1" s="1"/>
  <c r="M81" i="1"/>
  <c r="N81" i="1"/>
  <c r="AA81" i="1" s="1"/>
  <c r="L81" i="1"/>
  <c r="K81" i="1"/>
  <c r="W81" i="1"/>
  <c r="AJ81" i="1" s="1"/>
  <c r="M77" i="1"/>
  <c r="L77" i="1"/>
  <c r="N77" i="1"/>
  <c r="AA77" i="1" s="1"/>
  <c r="K77" i="1"/>
  <c r="M35" i="1"/>
  <c r="N35" i="1"/>
  <c r="AA35" i="1" s="1"/>
  <c r="L35" i="1"/>
  <c r="K35" i="1"/>
  <c r="W35" i="1"/>
  <c r="AJ35" i="1" s="1"/>
  <c r="M31" i="1"/>
  <c r="L31" i="1"/>
  <c r="N31" i="1"/>
  <c r="AA31" i="1" s="1"/>
  <c r="K31" i="1"/>
  <c r="M27" i="1"/>
  <c r="L27" i="1"/>
  <c r="N27" i="1"/>
  <c r="AA27" i="1" s="1"/>
  <c r="K27" i="1"/>
  <c r="W27" i="1"/>
  <c r="AJ27" i="1" s="1"/>
  <c r="M23" i="1"/>
  <c r="L23" i="1"/>
  <c r="N23" i="1"/>
  <c r="AA23" i="1" s="1"/>
  <c r="K23" i="1"/>
  <c r="W23" i="1"/>
  <c r="AJ23" i="1" s="1"/>
  <c r="M19" i="1"/>
  <c r="N19" i="1"/>
  <c r="AA19" i="1" s="1"/>
  <c r="L19" i="1"/>
  <c r="K19" i="1"/>
  <c r="W19" i="1"/>
  <c r="AJ19" i="1" s="1"/>
  <c r="M15" i="1"/>
  <c r="L15" i="1"/>
  <c r="N15" i="1"/>
  <c r="AA15" i="1" s="1"/>
  <c r="K15" i="1"/>
  <c r="M11" i="1"/>
  <c r="L11" i="1"/>
  <c r="N11" i="1"/>
  <c r="AA11" i="1" s="1"/>
  <c r="K11" i="1"/>
  <c r="W11" i="1"/>
  <c r="AJ11" i="1" s="1"/>
  <c r="M7" i="1"/>
  <c r="L7" i="1"/>
  <c r="N7" i="1"/>
  <c r="AA7" i="1" s="1"/>
  <c r="K7" i="1"/>
  <c r="W7" i="1"/>
  <c r="AJ7" i="1" s="1"/>
  <c r="M3" i="1"/>
  <c r="N3" i="1"/>
  <c r="AA3" i="1" s="1"/>
  <c r="L3" i="1"/>
  <c r="K3" i="1"/>
  <c r="W3" i="1"/>
  <c r="AJ3" i="1" s="1"/>
  <c r="I181" i="1"/>
  <c r="I177" i="1"/>
  <c r="I173" i="1"/>
  <c r="I169" i="1"/>
  <c r="I165" i="1"/>
  <c r="I161" i="1"/>
  <c r="I157" i="1"/>
  <c r="I153" i="1"/>
  <c r="I149" i="1"/>
  <c r="I143" i="1"/>
  <c r="I139" i="1"/>
  <c r="I135" i="1"/>
  <c r="I131" i="1"/>
  <c r="I127" i="1"/>
  <c r="I123" i="1"/>
  <c r="I119" i="1"/>
  <c r="I115" i="1"/>
  <c r="I111" i="1"/>
  <c r="I73" i="1"/>
  <c r="I69" i="1"/>
  <c r="I65" i="1"/>
  <c r="I61" i="1"/>
  <c r="I57" i="1"/>
  <c r="I53" i="1"/>
  <c r="I49" i="1"/>
  <c r="I45" i="1"/>
  <c r="I41" i="1"/>
  <c r="I107" i="1"/>
  <c r="I103" i="1"/>
  <c r="I99" i="1"/>
  <c r="I95" i="1"/>
  <c r="I91" i="1"/>
  <c r="I87" i="1"/>
  <c r="I83" i="1"/>
  <c r="I79" i="1"/>
  <c r="I75" i="1"/>
  <c r="I37" i="1"/>
  <c r="I33" i="1"/>
  <c r="I29" i="1"/>
  <c r="I25" i="1"/>
  <c r="I21" i="1"/>
  <c r="I17" i="1"/>
  <c r="I13" i="1"/>
  <c r="I9" i="1"/>
  <c r="I5" i="1"/>
  <c r="J179" i="1"/>
  <c r="J175" i="1"/>
  <c r="J171" i="1"/>
  <c r="J167" i="1"/>
  <c r="J163" i="1"/>
  <c r="J159" i="1"/>
  <c r="J155" i="1"/>
  <c r="J151" i="1"/>
  <c r="J147" i="1"/>
  <c r="J145" i="1"/>
  <c r="J141" i="1"/>
  <c r="J137" i="1"/>
  <c r="J133" i="1"/>
  <c r="J129" i="1"/>
  <c r="J125" i="1"/>
  <c r="J121" i="1"/>
  <c r="J117" i="1"/>
  <c r="J113" i="1"/>
  <c r="J72" i="1"/>
  <c r="J67" i="1"/>
  <c r="J59" i="1"/>
  <c r="J51" i="1"/>
  <c r="J43" i="1"/>
  <c r="J105" i="1"/>
  <c r="J97" i="1"/>
  <c r="J89" i="1"/>
  <c r="J81" i="1"/>
  <c r="J35" i="1"/>
  <c r="J27" i="1"/>
  <c r="J19" i="1"/>
  <c r="J11" i="1"/>
  <c r="J3" i="1"/>
  <c r="V176" i="1"/>
  <c r="AI176" i="1" s="1"/>
  <c r="V168" i="1"/>
  <c r="AI168" i="1" s="1"/>
  <c r="V160" i="1"/>
  <c r="AI160" i="1" s="1"/>
  <c r="V152" i="1"/>
  <c r="AI152" i="1" s="1"/>
  <c r="V142" i="1"/>
  <c r="AI142" i="1" s="1"/>
  <c r="V134" i="1"/>
  <c r="AI134" i="1" s="1"/>
  <c r="V126" i="1"/>
  <c r="AI126" i="1" s="1"/>
  <c r="V118" i="1"/>
  <c r="AI118" i="1" s="1"/>
  <c r="V110" i="1"/>
  <c r="AI110" i="1" s="1"/>
  <c r="V67" i="1"/>
  <c r="AI67" i="1" s="1"/>
  <c r="V51" i="1"/>
  <c r="AI51" i="1" s="1"/>
  <c r="V97" i="1"/>
  <c r="AI97" i="1" s="1"/>
  <c r="V81" i="1"/>
  <c r="AI81" i="1" s="1"/>
  <c r="V35" i="1"/>
  <c r="AI35" i="1" s="1"/>
  <c r="V19" i="1"/>
  <c r="AI19" i="1" s="1"/>
  <c r="V3" i="1"/>
  <c r="AI3" i="1" s="1"/>
  <c r="W173" i="1"/>
  <c r="AJ173" i="1" s="1"/>
  <c r="W157" i="1"/>
  <c r="AJ157" i="1" s="1"/>
  <c r="W131" i="1"/>
  <c r="AJ131" i="1" s="1"/>
  <c r="W115" i="1"/>
  <c r="AJ115" i="1" s="1"/>
  <c r="W69" i="1"/>
  <c r="AJ69" i="1" s="1"/>
  <c r="W53" i="1"/>
  <c r="AJ53" i="1" s="1"/>
  <c r="W93" i="1"/>
  <c r="AJ93" i="1" s="1"/>
  <c r="W20" i="1"/>
  <c r="AJ20" i="1" s="1"/>
  <c r="K163" i="1"/>
  <c r="K127" i="1"/>
  <c r="K17" i="1"/>
  <c r="S71" i="1" l="1"/>
  <c r="AF71" i="1" s="1"/>
  <c r="T71" i="1"/>
  <c r="AG71" i="1" s="1"/>
  <c r="R64" i="1"/>
  <c r="AE64" i="1" s="1"/>
  <c r="R71" i="1"/>
  <c r="AE71" i="1" s="1"/>
  <c r="Q64" i="1"/>
  <c r="AD64" i="1" s="1"/>
  <c r="S64" i="1"/>
  <c r="AF64" i="1" s="1"/>
  <c r="T64" i="1"/>
  <c r="AG64" i="1" s="1"/>
  <c r="Q24" i="1"/>
  <c r="AD24" i="1" s="1"/>
  <c r="R40" i="1"/>
  <c r="AE40" i="1" s="1"/>
  <c r="S24" i="1"/>
  <c r="AF24" i="1" s="1"/>
  <c r="S111" i="1"/>
  <c r="AF111" i="1" s="1"/>
  <c r="T40" i="1"/>
  <c r="AG40" i="1" s="1"/>
  <c r="U111" i="1"/>
  <c r="AH111" i="1" s="1"/>
  <c r="U40" i="1"/>
  <c r="AH40" i="1" s="1"/>
  <c r="Q71" i="1"/>
  <c r="AD71" i="1" s="1"/>
  <c r="T24" i="1"/>
  <c r="AG24" i="1" s="1"/>
  <c r="R111" i="1"/>
  <c r="AE111" i="1" s="1"/>
  <c r="S40" i="1"/>
  <c r="AF40" i="1" s="1"/>
  <c r="R24" i="1"/>
  <c r="AE24" i="1" s="1"/>
  <c r="S102" i="1"/>
  <c r="AF102" i="1" s="1"/>
  <c r="Q111" i="1"/>
  <c r="AD111" i="1" s="1"/>
  <c r="AN111" i="1" s="1"/>
  <c r="AQ111" i="1" s="1"/>
  <c r="Q102" i="1"/>
  <c r="AD102" i="1" s="1"/>
  <c r="AN102" i="1" s="1"/>
  <c r="AQ102" i="1" s="1"/>
  <c r="S94" i="1"/>
  <c r="AF94" i="1" s="1"/>
  <c r="R94" i="1"/>
  <c r="AE94" i="1" s="1"/>
  <c r="AN94" i="1" s="1"/>
  <c r="AQ94" i="1" s="1"/>
  <c r="T94" i="1"/>
  <c r="AG94" i="1" s="1"/>
  <c r="U94" i="1"/>
  <c r="AH94" i="1" s="1"/>
  <c r="R102" i="1"/>
  <c r="AE102" i="1" s="1"/>
  <c r="T102" i="1"/>
  <c r="AG102" i="1" s="1"/>
  <c r="S8" i="1"/>
  <c r="AF8" i="1" s="1"/>
  <c r="R86" i="1"/>
  <c r="AE86" i="1" s="1"/>
  <c r="R8" i="1"/>
  <c r="AE8" i="1" s="1"/>
  <c r="T8" i="1"/>
  <c r="AG8" i="1" s="1"/>
  <c r="U86" i="1"/>
  <c r="AH86" i="1" s="1"/>
  <c r="U8" i="1"/>
  <c r="AH8" i="1" s="1"/>
  <c r="Q86" i="1"/>
  <c r="AD86" i="1" s="1"/>
  <c r="T86" i="1"/>
  <c r="AG86" i="1" s="1"/>
  <c r="Z77" i="1"/>
  <c r="AO77" i="1" s="1"/>
  <c r="AR77" i="1" s="1"/>
  <c r="X67" i="1"/>
  <c r="X155" i="1"/>
  <c r="X74" i="1"/>
  <c r="Y40" i="1"/>
  <c r="Y56" i="1"/>
  <c r="Z114" i="1"/>
  <c r="AO114" i="1" s="1"/>
  <c r="AR114" i="1" s="1"/>
  <c r="X160" i="1"/>
  <c r="Z2" i="1"/>
  <c r="AO2" i="1" s="1"/>
  <c r="AR2" i="1" s="1"/>
  <c r="X92" i="1"/>
  <c r="X5" i="1"/>
  <c r="X25" i="1"/>
  <c r="Y79" i="1"/>
  <c r="X99" i="1"/>
  <c r="Y57" i="1"/>
  <c r="Y119" i="1"/>
  <c r="Z153" i="1"/>
  <c r="AO153" i="1" s="1"/>
  <c r="AR153" i="1" s="1"/>
  <c r="X3" i="1"/>
  <c r="Y105" i="1"/>
  <c r="Y67" i="1"/>
  <c r="Z167" i="1"/>
  <c r="AO167" i="1" s="1"/>
  <c r="AR167" i="1" s="1"/>
  <c r="Z120" i="1"/>
  <c r="AO120" i="1" s="1"/>
  <c r="AR120" i="1" s="1"/>
  <c r="Y178" i="1"/>
  <c r="X68" i="1"/>
  <c r="Y160" i="1"/>
  <c r="Y172" i="1"/>
  <c r="Z38" i="1"/>
  <c r="AO38" i="1" s="1"/>
  <c r="AR38" i="1" s="1"/>
  <c r="Z128" i="1"/>
  <c r="AO128" i="1" s="1"/>
  <c r="AR128" i="1" s="1"/>
  <c r="X91" i="1"/>
  <c r="Z139" i="1"/>
  <c r="AO139" i="1" s="1"/>
  <c r="AR139" i="1" s="1"/>
  <c r="Y10" i="1"/>
  <c r="Y19" i="1"/>
  <c r="X77" i="1"/>
  <c r="X97" i="1"/>
  <c r="Z101" i="1"/>
  <c r="AO101" i="1" s="1"/>
  <c r="AR101" i="1" s="1"/>
  <c r="Z43" i="1"/>
  <c r="AO43" i="1" s="1"/>
  <c r="AR43" i="1" s="1"/>
  <c r="X71" i="1"/>
  <c r="Y113" i="1"/>
  <c r="X133" i="1"/>
  <c r="Y151" i="1"/>
  <c r="X163" i="1"/>
  <c r="X15" i="1"/>
  <c r="Z19" i="1"/>
  <c r="AO19" i="1" s="1"/>
  <c r="AR19" i="1" s="1"/>
  <c r="X35" i="1"/>
  <c r="Y77" i="1"/>
  <c r="X85" i="1"/>
  <c r="Z89" i="1"/>
  <c r="AO89" i="1" s="1"/>
  <c r="AR89" i="1" s="1"/>
  <c r="X105" i="1"/>
  <c r="Y39" i="1"/>
  <c r="X47" i="1"/>
  <c r="Z51" i="1"/>
  <c r="AO51" i="1" s="1"/>
  <c r="AR51" i="1" s="1"/>
  <c r="Y121" i="1"/>
  <c r="Z133" i="1"/>
  <c r="AO133" i="1" s="1"/>
  <c r="AR133" i="1" s="1"/>
  <c r="X141" i="1"/>
  <c r="Y147" i="1"/>
  <c r="Z159" i="1"/>
  <c r="AO159" i="1" s="1"/>
  <c r="AR159" i="1" s="1"/>
  <c r="Z6" i="1"/>
  <c r="AO6" i="1" s="1"/>
  <c r="AR6" i="1" s="1"/>
  <c r="X96" i="1"/>
  <c r="Y108" i="1"/>
  <c r="Z54" i="1"/>
  <c r="AO54" i="1" s="1"/>
  <c r="AR54" i="1" s="1"/>
  <c r="X120" i="1"/>
  <c r="Z124" i="1"/>
  <c r="AO124" i="1" s="1"/>
  <c r="AR124" i="1" s="1"/>
  <c r="X150" i="1"/>
  <c r="X178" i="1"/>
  <c r="X169" i="1"/>
  <c r="Y4" i="1"/>
  <c r="Z20" i="1"/>
  <c r="AO20" i="1" s="1"/>
  <c r="AR20" i="1" s="1"/>
  <c r="X32" i="1"/>
  <c r="Y78" i="1"/>
  <c r="X90" i="1"/>
  <c r="Z94" i="1"/>
  <c r="AO94" i="1" s="1"/>
  <c r="AR94" i="1" s="1"/>
  <c r="Y106" i="1"/>
  <c r="X40" i="1"/>
  <c r="Z44" i="1"/>
  <c r="AO44" i="1" s="1"/>
  <c r="AR44" i="1" s="1"/>
  <c r="X56" i="1"/>
  <c r="Z60" i="1"/>
  <c r="AO60" i="1" s="1"/>
  <c r="AR60" i="1" s="1"/>
  <c r="X72" i="1"/>
  <c r="X114" i="1"/>
  <c r="Z126" i="1"/>
  <c r="AO126" i="1" s="1"/>
  <c r="AR126" i="1" s="1"/>
  <c r="Y138" i="1"/>
  <c r="Y152" i="1"/>
  <c r="Z164" i="1"/>
  <c r="AO164" i="1" s="1"/>
  <c r="AR164" i="1" s="1"/>
  <c r="X172" i="1"/>
  <c r="Z14" i="1"/>
  <c r="AO14" i="1" s="1"/>
  <c r="AR14" i="1" s="1"/>
  <c r="X104" i="1"/>
  <c r="Y38" i="1"/>
  <c r="Z66" i="1"/>
  <c r="AO66" i="1" s="1"/>
  <c r="AR66" i="1" s="1"/>
  <c r="X128" i="1"/>
  <c r="Z140" i="1"/>
  <c r="AO140" i="1" s="1"/>
  <c r="AR140" i="1" s="1"/>
  <c r="Z170" i="1"/>
  <c r="AO170" i="1" s="1"/>
  <c r="AR170" i="1" s="1"/>
  <c r="X79" i="1"/>
  <c r="Y9" i="1"/>
  <c r="Y13" i="1"/>
  <c r="Z33" i="1"/>
  <c r="AO33" i="1" s="1"/>
  <c r="AR33" i="1" s="1"/>
  <c r="X75" i="1"/>
  <c r="Y83" i="1"/>
  <c r="Y103" i="1"/>
  <c r="Y107" i="1"/>
  <c r="Z45" i="1"/>
  <c r="AO45" i="1" s="1"/>
  <c r="AR45" i="1" s="1"/>
  <c r="X57" i="1"/>
  <c r="Y61" i="1"/>
  <c r="X69" i="1"/>
  <c r="Z111" i="1"/>
  <c r="AO111" i="1" s="1"/>
  <c r="AR111" i="1" s="1"/>
  <c r="X119" i="1"/>
  <c r="Z131" i="1"/>
  <c r="AO131" i="1" s="1"/>
  <c r="AR131" i="1" s="1"/>
  <c r="Y153" i="1"/>
  <c r="Z165" i="1"/>
  <c r="AO165" i="1" s="1"/>
  <c r="AR165" i="1" s="1"/>
  <c r="Y173" i="1"/>
  <c r="X30" i="1"/>
  <c r="Z88" i="1"/>
  <c r="AO88" i="1" s="1"/>
  <c r="AR88" i="1" s="1"/>
  <c r="X112" i="1"/>
  <c r="Z132" i="1"/>
  <c r="AO132" i="1" s="1"/>
  <c r="AR132" i="1" s="1"/>
  <c r="Y7" i="1"/>
  <c r="Y35" i="1"/>
  <c r="X93" i="1"/>
  <c r="Y167" i="1"/>
  <c r="X16" i="1"/>
  <c r="Z78" i="1"/>
  <c r="AO78" i="1" s="1"/>
  <c r="AR78" i="1" s="1"/>
  <c r="X134" i="1"/>
  <c r="Z152" i="1"/>
  <c r="AO152" i="1" s="1"/>
  <c r="AR152" i="1" s="1"/>
  <c r="Z9" i="1"/>
  <c r="AO9" i="1" s="1"/>
  <c r="AR9" i="1" s="1"/>
  <c r="Z29" i="1"/>
  <c r="AO29" i="1" s="1"/>
  <c r="AR29" i="1" s="1"/>
  <c r="Z83" i="1"/>
  <c r="AO83" i="1" s="1"/>
  <c r="AR83" i="1" s="1"/>
  <c r="X10" i="1"/>
  <c r="X23" i="1"/>
  <c r="Y47" i="1"/>
  <c r="Y129" i="1"/>
  <c r="Z32" i="1"/>
  <c r="AO32" i="1" s="1"/>
  <c r="AR32" i="1" s="1"/>
  <c r="Z90" i="1"/>
  <c r="AO90" i="1" s="1"/>
  <c r="AR90" i="1" s="1"/>
  <c r="Z72" i="1"/>
  <c r="AO72" i="1" s="1"/>
  <c r="AR72" i="1" s="1"/>
  <c r="X76" i="1"/>
  <c r="Z162" i="1"/>
  <c r="AO162" i="1" s="1"/>
  <c r="AR162" i="1" s="1"/>
  <c r="Y29" i="1"/>
  <c r="X53" i="1"/>
  <c r="X149" i="1"/>
  <c r="Y181" i="1"/>
  <c r="X46" i="1"/>
  <c r="Y3" i="1"/>
  <c r="Z15" i="1"/>
  <c r="AO15" i="1" s="1"/>
  <c r="AR15" i="1" s="1"/>
  <c r="X31" i="1"/>
  <c r="Z35" i="1"/>
  <c r="AO35" i="1" s="1"/>
  <c r="AR35" i="1" s="1"/>
  <c r="X81" i="1"/>
  <c r="Z85" i="1"/>
  <c r="AO85" i="1" s="1"/>
  <c r="AR85" i="1" s="1"/>
  <c r="Y93" i="1"/>
  <c r="X101" i="1"/>
  <c r="Z105" i="1"/>
  <c r="AO105" i="1" s="1"/>
  <c r="AR105" i="1" s="1"/>
  <c r="X43" i="1"/>
  <c r="Z47" i="1"/>
  <c r="AO47" i="1" s="1"/>
  <c r="AR47" i="1" s="1"/>
  <c r="Y117" i="1"/>
  <c r="Z129" i="1"/>
  <c r="AO129" i="1" s="1"/>
  <c r="AR129" i="1" s="1"/>
  <c r="X137" i="1"/>
  <c r="Z141" i="1"/>
  <c r="AO141" i="1" s="1"/>
  <c r="AR141" i="1" s="1"/>
  <c r="Z155" i="1"/>
  <c r="AO155" i="1" s="1"/>
  <c r="AR155" i="1" s="1"/>
  <c r="Y163" i="1"/>
  <c r="Z175" i="1"/>
  <c r="AO175" i="1" s="1"/>
  <c r="AR175" i="1" s="1"/>
  <c r="X26" i="1"/>
  <c r="Z96" i="1"/>
  <c r="AO96" i="1" s="1"/>
  <c r="AR96" i="1" s="1"/>
  <c r="X70" i="1"/>
  <c r="Y144" i="1"/>
  <c r="Z178" i="1"/>
  <c r="AO178" i="1" s="1"/>
  <c r="AR178" i="1" s="1"/>
  <c r="X12" i="1"/>
  <c r="Z16" i="1"/>
  <c r="AO16" i="1" s="1"/>
  <c r="AR16" i="1" s="1"/>
  <c r="Y28" i="1"/>
  <c r="Z74" i="1"/>
  <c r="AO74" i="1" s="1"/>
  <c r="AR74" i="1" s="1"/>
  <c r="Y86" i="1"/>
  <c r="X98" i="1"/>
  <c r="Z102" i="1"/>
  <c r="AO102" i="1" s="1"/>
  <c r="AR102" i="1" s="1"/>
  <c r="Y52" i="1"/>
  <c r="Y68" i="1"/>
  <c r="X110" i="1"/>
  <c r="Z122" i="1"/>
  <c r="AO122" i="1" s="1"/>
  <c r="AR122" i="1" s="1"/>
  <c r="Y134" i="1"/>
  <c r="X142" i="1"/>
  <c r="Z148" i="1"/>
  <c r="AO148" i="1" s="1"/>
  <c r="AR148" i="1" s="1"/>
  <c r="Z160" i="1"/>
  <c r="AO160" i="1" s="1"/>
  <c r="AR160" i="1" s="1"/>
  <c r="X168" i="1"/>
  <c r="Z180" i="1"/>
  <c r="AO180" i="1" s="1"/>
  <c r="AR180" i="1" s="1"/>
  <c r="X34" i="1"/>
  <c r="Y76" i="1"/>
  <c r="Z104" i="1"/>
  <c r="AO104" i="1" s="1"/>
  <c r="AR104" i="1" s="1"/>
  <c r="Y116" i="1"/>
  <c r="Y154" i="1"/>
  <c r="X174" i="1"/>
  <c r="Z5" i="1"/>
  <c r="AO5" i="1" s="1"/>
  <c r="AR5" i="1" s="1"/>
  <c r="X21" i="1"/>
  <c r="Z25" i="1"/>
  <c r="AO25" i="1" s="1"/>
  <c r="AR25" i="1" s="1"/>
  <c r="Z75" i="1"/>
  <c r="AO75" i="1" s="1"/>
  <c r="AR75" i="1" s="1"/>
  <c r="Y95" i="1"/>
  <c r="Z99" i="1"/>
  <c r="AO99" i="1" s="1"/>
  <c r="AR99" i="1" s="1"/>
  <c r="Z41" i="1"/>
  <c r="AO41" i="1" s="1"/>
  <c r="AR41" i="1" s="1"/>
  <c r="Y53" i="1"/>
  <c r="X115" i="1"/>
  <c r="Z127" i="1"/>
  <c r="AO127" i="1" s="1"/>
  <c r="AR127" i="1" s="1"/>
  <c r="X135" i="1"/>
  <c r="X157" i="1"/>
  <c r="Z161" i="1"/>
  <c r="AO161" i="1" s="1"/>
  <c r="AR161" i="1" s="1"/>
  <c r="Y169" i="1"/>
  <c r="Z181" i="1"/>
  <c r="AO181" i="1" s="1"/>
  <c r="AR181" i="1" s="1"/>
  <c r="Z30" i="1"/>
  <c r="AO30" i="1" s="1"/>
  <c r="AR30" i="1" s="1"/>
  <c r="Y46" i="1"/>
  <c r="Z174" i="1"/>
  <c r="AO174" i="1" s="1"/>
  <c r="AR174" i="1" s="1"/>
  <c r="Y27" i="1"/>
  <c r="Z97" i="1"/>
  <c r="AO97" i="1" s="1"/>
  <c r="AR97" i="1" s="1"/>
  <c r="Y59" i="1"/>
  <c r="Z121" i="1"/>
  <c r="AO121" i="1" s="1"/>
  <c r="AR121" i="1" s="1"/>
  <c r="X80" i="1"/>
  <c r="Y32" i="1"/>
  <c r="Y90" i="1"/>
  <c r="Z106" i="1"/>
  <c r="AO106" i="1" s="1"/>
  <c r="AR106" i="1" s="1"/>
  <c r="Y72" i="1"/>
  <c r="Z172" i="1"/>
  <c r="AO172" i="1" s="1"/>
  <c r="AR172" i="1" s="1"/>
  <c r="Y104" i="1"/>
  <c r="X41" i="1"/>
  <c r="X181" i="1"/>
  <c r="Z84" i="1"/>
  <c r="AO84" i="1" s="1"/>
  <c r="AR84" i="1" s="1"/>
  <c r="X62" i="1"/>
  <c r="Y15" i="1"/>
  <c r="X117" i="1"/>
  <c r="Y80" i="1"/>
  <c r="X144" i="1"/>
  <c r="X28" i="1"/>
  <c r="X86" i="1"/>
  <c r="Y102" i="1"/>
  <c r="Z40" i="1"/>
  <c r="AO40" i="1" s="1"/>
  <c r="AR40" i="1" s="1"/>
  <c r="Y114" i="1"/>
  <c r="Z134" i="1"/>
  <c r="AO134" i="1" s="1"/>
  <c r="AR134" i="1" s="1"/>
  <c r="X148" i="1"/>
  <c r="Y92" i="1"/>
  <c r="X116" i="1"/>
  <c r="X154" i="1"/>
  <c r="X153" i="1"/>
  <c r="Y25" i="1"/>
  <c r="Z57" i="1"/>
  <c r="AO57" i="1" s="1"/>
  <c r="AR57" i="1" s="1"/>
  <c r="Y127" i="1"/>
  <c r="X179" i="1"/>
  <c r="Z112" i="1"/>
  <c r="AO112" i="1" s="1"/>
  <c r="AR112" i="1" s="1"/>
  <c r="X11" i="1"/>
  <c r="Y23" i="1"/>
  <c r="Y81" i="1"/>
  <c r="Z93" i="1"/>
  <c r="AO93" i="1" s="1"/>
  <c r="AR93" i="1" s="1"/>
  <c r="X109" i="1"/>
  <c r="Y55" i="1"/>
  <c r="X63" i="1"/>
  <c r="Z67" i="1"/>
  <c r="AO67" i="1" s="1"/>
  <c r="AR67" i="1" s="1"/>
  <c r="Z117" i="1"/>
  <c r="AO117" i="1" s="1"/>
  <c r="AR117" i="1" s="1"/>
  <c r="X125" i="1"/>
  <c r="Y137" i="1"/>
  <c r="X151" i="1"/>
  <c r="Z163" i="1"/>
  <c r="AO163" i="1" s="1"/>
  <c r="AR163" i="1" s="1"/>
  <c r="X171" i="1"/>
  <c r="X18" i="1"/>
  <c r="Y26" i="1"/>
  <c r="Z80" i="1"/>
  <c r="AO80" i="1" s="1"/>
  <c r="AR80" i="1" s="1"/>
  <c r="X58" i="1"/>
  <c r="Y70" i="1"/>
  <c r="X136" i="1"/>
  <c r="Z144" i="1"/>
  <c r="AO144" i="1" s="1"/>
  <c r="AR144" i="1" s="1"/>
  <c r="Y166" i="1"/>
  <c r="Y12" i="1"/>
  <c r="X24" i="1"/>
  <c r="Z28" i="1"/>
  <c r="AO28" i="1" s="1"/>
  <c r="AR28" i="1" s="1"/>
  <c r="X82" i="1"/>
  <c r="Z86" i="1"/>
  <c r="AO86" i="1" s="1"/>
  <c r="AR86" i="1" s="1"/>
  <c r="Y98" i="1"/>
  <c r="X48" i="1"/>
  <c r="Z52" i="1"/>
  <c r="AO52" i="1" s="1"/>
  <c r="AR52" i="1" s="1"/>
  <c r="X64" i="1"/>
  <c r="Z68" i="1"/>
  <c r="AO68" i="1" s="1"/>
  <c r="AR68" i="1" s="1"/>
  <c r="Y110" i="1"/>
  <c r="Y122" i="1"/>
  <c r="X130" i="1"/>
  <c r="Z142" i="1"/>
  <c r="AO142" i="1" s="1"/>
  <c r="AR142" i="1" s="1"/>
  <c r="Y148" i="1"/>
  <c r="X156" i="1"/>
  <c r="Y168" i="1"/>
  <c r="Y180" i="1"/>
  <c r="X22" i="1"/>
  <c r="Y34" i="1"/>
  <c r="Z92" i="1"/>
  <c r="AO92" i="1" s="1"/>
  <c r="AR92" i="1" s="1"/>
  <c r="Z116" i="1"/>
  <c r="AO116" i="1" s="1"/>
  <c r="AR116" i="1" s="1"/>
  <c r="Z154" i="1"/>
  <c r="AO154" i="1" s="1"/>
  <c r="AR154" i="1" s="1"/>
  <c r="X13" i="1"/>
  <c r="Y21" i="1"/>
  <c r="Y75" i="1"/>
  <c r="Z95" i="1"/>
  <c r="AO95" i="1" s="1"/>
  <c r="AR95" i="1" s="1"/>
  <c r="X107" i="1"/>
  <c r="Z53" i="1"/>
  <c r="AO53" i="1" s="1"/>
  <c r="AR53" i="1" s="1"/>
  <c r="X61" i="1"/>
  <c r="Y65" i="1"/>
  <c r="Y115" i="1"/>
  <c r="X123" i="1"/>
  <c r="Y135" i="1"/>
  <c r="Y149" i="1"/>
  <c r="Z169" i="1"/>
  <c r="AO169" i="1" s="1"/>
  <c r="AR169" i="1" s="1"/>
  <c r="X177" i="1"/>
  <c r="Z10" i="1"/>
  <c r="AO10" i="1" s="1"/>
  <c r="AR10" i="1" s="1"/>
  <c r="X100" i="1"/>
  <c r="Z62" i="1"/>
  <c r="AO62" i="1" s="1"/>
  <c r="AR62" i="1" s="1"/>
  <c r="X146" i="1"/>
  <c r="X95" i="1"/>
  <c r="Y150" i="1"/>
  <c r="Z4" i="1"/>
  <c r="AO4" i="1" s="1"/>
  <c r="AR4" i="1" s="1"/>
  <c r="Z50" i="1"/>
  <c r="AO50" i="1" s="1"/>
  <c r="AR50" i="1" s="1"/>
  <c r="Z173" i="1"/>
  <c r="AO173" i="1" s="1"/>
  <c r="AR173" i="1" s="1"/>
  <c r="Z7" i="1"/>
  <c r="AO7" i="1" s="1"/>
  <c r="AR7" i="1" s="1"/>
  <c r="Z59" i="1"/>
  <c r="AO59" i="1" s="1"/>
  <c r="AR59" i="1" s="1"/>
  <c r="Z150" i="1"/>
  <c r="AO150" i="1" s="1"/>
  <c r="AR150" i="1" s="1"/>
  <c r="Y16" i="1"/>
  <c r="Z56" i="1"/>
  <c r="AO56" i="1" s="1"/>
  <c r="AR56" i="1" s="1"/>
  <c r="Y99" i="1"/>
  <c r="X17" i="1"/>
  <c r="Z3" i="1"/>
  <c r="AO3" i="1" s="1"/>
  <c r="AR3" i="1" s="1"/>
  <c r="X19" i="1"/>
  <c r="Z23" i="1"/>
  <c r="AO23" i="1" s="1"/>
  <c r="AR23" i="1" s="1"/>
  <c r="Y31" i="1"/>
  <c r="X89" i="1"/>
  <c r="Y101" i="1"/>
  <c r="Y43" i="1"/>
  <c r="X51" i="1"/>
  <c r="Z55" i="1"/>
  <c r="AO55" i="1" s="1"/>
  <c r="AR55" i="1" s="1"/>
  <c r="X113" i="1"/>
  <c r="Y125" i="1"/>
  <c r="Z137" i="1"/>
  <c r="AO137" i="1" s="1"/>
  <c r="AR137" i="1" s="1"/>
  <c r="X145" i="1"/>
  <c r="Y171" i="1"/>
  <c r="X6" i="1"/>
  <c r="Y18" i="1"/>
  <c r="X54" i="1"/>
  <c r="Y58" i="1"/>
  <c r="Y136" i="1"/>
  <c r="Z166" i="1"/>
  <c r="AO166" i="1" s="1"/>
  <c r="AR166" i="1" s="1"/>
  <c r="X33" i="1"/>
  <c r="X8" i="1"/>
  <c r="Z12" i="1"/>
  <c r="AO12" i="1" s="1"/>
  <c r="AR12" i="1" s="1"/>
  <c r="Y24" i="1"/>
  <c r="X36" i="1"/>
  <c r="Y82" i="1"/>
  <c r="Z98" i="1"/>
  <c r="AO98" i="1" s="1"/>
  <c r="AR98" i="1" s="1"/>
  <c r="Y48" i="1"/>
  <c r="Y64" i="1"/>
  <c r="Z110" i="1"/>
  <c r="AO110" i="1" s="1"/>
  <c r="AR110" i="1" s="1"/>
  <c r="X118" i="1"/>
  <c r="Z130" i="1"/>
  <c r="AO130" i="1" s="1"/>
  <c r="AR130" i="1" s="1"/>
  <c r="Y142" i="1"/>
  <c r="Y156" i="1"/>
  <c r="Z168" i="1"/>
  <c r="AO168" i="1" s="1"/>
  <c r="AR168" i="1" s="1"/>
  <c r="X176" i="1"/>
  <c r="X14" i="1"/>
  <c r="Y22" i="1"/>
  <c r="Z76" i="1"/>
  <c r="AO76" i="1" s="1"/>
  <c r="AR76" i="1" s="1"/>
  <c r="X66" i="1"/>
  <c r="Y17" i="1"/>
  <c r="Z21" i="1"/>
  <c r="AO21" i="1" s="1"/>
  <c r="AR21" i="1" s="1"/>
  <c r="X37" i="1"/>
  <c r="X87" i="1"/>
  <c r="Z91" i="1"/>
  <c r="AO91" i="1" s="1"/>
  <c r="AR91" i="1" s="1"/>
  <c r="X45" i="1"/>
  <c r="Y49" i="1"/>
  <c r="Z65" i="1"/>
  <c r="AO65" i="1" s="1"/>
  <c r="AR65" i="1" s="1"/>
  <c r="X73" i="1"/>
  <c r="Z115" i="1"/>
  <c r="AO115" i="1" s="1"/>
  <c r="AR115" i="1" s="1"/>
  <c r="Z135" i="1"/>
  <c r="AO135" i="1" s="1"/>
  <c r="AR135" i="1" s="1"/>
  <c r="Y143" i="1"/>
  <c r="Z149" i="1"/>
  <c r="AO149" i="1" s="1"/>
  <c r="AR149" i="1" s="1"/>
  <c r="Y157" i="1"/>
  <c r="Y177" i="1"/>
  <c r="X88" i="1"/>
  <c r="Y100" i="1"/>
  <c r="Z46" i="1"/>
  <c r="AO46" i="1" s="1"/>
  <c r="AR46" i="1" s="1"/>
  <c r="Y146" i="1"/>
  <c r="Z39" i="1"/>
  <c r="AO39" i="1" s="1"/>
  <c r="AR39" i="1" s="1"/>
  <c r="Y141" i="1"/>
  <c r="Y96" i="1"/>
  <c r="Y162" i="1"/>
  <c r="Y112" i="1"/>
  <c r="Z27" i="1"/>
  <c r="AO27" i="1" s="1"/>
  <c r="AR27" i="1" s="1"/>
  <c r="Y74" i="1"/>
  <c r="X122" i="1"/>
  <c r="Y5" i="1"/>
  <c r="Z69" i="1"/>
  <c r="AO69" i="1" s="1"/>
  <c r="AR69" i="1" s="1"/>
  <c r="Y62" i="1"/>
  <c r="Z81" i="1"/>
  <c r="AO81" i="1" s="1"/>
  <c r="AR81" i="1" s="1"/>
  <c r="X39" i="1"/>
  <c r="Y63" i="1"/>
  <c r="Y145" i="1"/>
  <c r="X167" i="1"/>
  <c r="X42" i="1"/>
  <c r="Z70" i="1"/>
  <c r="AO70" i="1" s="1"/>
  <c r="AR70" i="1" s="1"/>
  <c r="X124" i="1"/>
  <c r="Z136" i="1"/>
  <c r="AO136" i="1" s="1"/>
  <c r="AR136" i="1" s="1"/>
  <c r="Y158" i="1"/>
  <c r="X49" i="1"/>
  <c r="X20" i="1"/>
  <c r="Z24" i="1"/>
  <c r="AO24" i="1" s="1"/>
  <c r="AR24" i="1" s="1"/>
  <c r="Y36" i="1"/>
  <c r="Z82" i="1"/>
  <c r="AO82" i="1" s="1"/>
  <c r="AR82" i="1" s="1"/>
  <c r="X94" i="1"/>
  <c r="X44" i="1"/>
  <c r="Z48" i="1"/>
  <c r="AO48" i="1" s="1"/>
  <c r="AR48" i="1" s="1"/>
  <c r="X60" i="1"/>
  <c r="Z64" i="1"/>
  <c r="AO64" i="1" s="1"/>
  <c r="AR64" i="1" s="1"/>
  <c r="Z118" i="1"/>
  <c r="AO118" i="1" s="1"/>
  <c r="AR118" i="1" s="1"/>
  <c r="Y130" i="1"/>
  <c r="X138" i="1"/>
  <c r="Z156" i="1"/>
  <c r="AO156" i="1" s="1"/>
  <c r="AR156" i="1" s="1"/>
  <c r="X164" i="1"/>
  <c r="Z176" i="1"/>
  <c r="AO176" i="1" s="1"/>
  <c r="AR176" i="1" s="1"/>
  <c r="X2" i="1"/>
  <c r="Y14" i="1"/>
  <c r="Z34" i="1"/>
  <c r="AO34" i="1" s="1"/>
  <c r="AR34" i="1" s="1"/>
  <c r="X50" i="1"/>
  <c r="Y66" i="1"/>
  <c r="X140" i="1"/>
  <c r="X170" i="1"/>
  <c r="Z17" i="1"/>
  <c r="AO17" i="1" s="1"/>
  <c r="AR17" i="1" s="1"/>
  <c r="X29" i="1"/>
  <c r="Y37" i="1"/>
  <c r="Y87" i="1"/>
  <c r="Y91" i="1"/>
  <c r="Z49" i="1"/>
  <c r="AO49" i="1" s="1"/>
  <c r="AR49" i="1" s="1"/>
  <c r="Y73" i="1"/>
  <c r="Y123" i="1"/>
  <c r="X131" i="1"/>
  <c r="Z143" i="1"/>
  <c r="AO143" i="1" s="1"/>
  <c r="AR143" i="1" s="1"/>
  <c r="Z157" i="1"/>
  <c r="AO157" i="1" s="1"/>
  <c r="AR157" i="1" s="1"/>
  <c r="X165" i="1"/>
  <c r="X173" i="1"/>
  <c r="Z177" i="1"/>
  <c r="AO177" i="1" s="1"/>
  <c r="AR177" i="1" s="1"/>
  <c r="X84" i="1"/>
  <c r="Y88" i="1"/>
  <c r="X132" i="1"/>
  <c r="Z146" i="1"/>
  <c r="AO146" i="1" s="1"/>
  <c r="AR146" i="1" s="1"/>
  <c r="Z71" i="1"/>
  <c r="AO71" i="1" s="1"/>
  <c r="AR71" i="1" s="1"/>
  <c r="X129" i="1"/>
  <c r="Z147" i="1"/>
  <c r="AO147" i="1" s="1"/>
  <c r="AR147" i="1" s="1"/>
  <c r="X175" i="1"/>
  <c r="Z42" i="1"/>
  <c r="AO42" i="1" s="1"/>
  <c r="AR42" i="1" s="1"/>
  <c r="Y120" i="1"/>
  <c r="X102" i="1"/>
  <c r="Y126" i="1"/>
  <c r="Y128" i="1"/>
  <c r="X65" i="1"/>
  <c r="Z103" i="1"/>
  <c r="AO103" i="1" s="1"/>
  <c r="AR103" i="1" s="1"/>
  <c r="Y45" i="1"/>
  <c r="Y69" i="1"/>
  <c r="Y139" i="1"/>
  <c r="X161" i="1"/>
  <c r="X158" i="1"/>
  <c r="Y30" i="1"/>
  <c r="X111" i="1"/>
  <c r="Y85" i="1"/>
  <c r="X55" i="1"/>
  <c r="Y155" i="1"/>
  <c r="Y175" i="1"/>
  <c r="Z108" i="1"/>
  <c r="AO108" i="1" s="1"/>
  <c r="AR108" i="1" s="1"/>
  <c r="X166" i="1"/>
  <c r="X52" i="1"/>
  <c r="X180" i="1"/>
  <c r="Z79" i="1"/>
  <c r="AO79" i="1" s="1"/>
  <c r="AR79" i="1" s="1"/>
  <c r="Y41" i="1"/>
  <c r="Z119" i="1"/>
  <c r="AO119" i="1" s="1"/>
  <c r="AR119" i="1" s="1"/>
  <c r="Y161" i="1"/>
  <c r="Y174" i="1"/>
  <c r="Y11" i="1"/>
  <c r="Z31" i="1"/>
  <c r="AO31" i="1" s="1"/>
  <c r="AR31" i="1" s="1"/>
  <c r="Y109" i="1"/>
  <c r="Y51" i="1"/>
  <c r="X159" i="1"/>
  <c r="Z171" i="1"/>
  <c r="AO171" i="1" s="1"/>
  <c r="AR171" i="1" s="1"/>
  <c r="Y179" i="1"/>
  <c r="Y6" i="1"/>
  <c r="Z26" i="1"/>
  <c r="AO26" i="1" s="1"/>
  <c r="AR26" i="1" s="1"/>
  <c r="Y54" i="1"/>
  <c r="Y8" i="1"/>
  <c r="X127" i="1"/>
  <c r="X7" i="1"/>
  <c r="Z11" i="1"/>
  <c r="AO11" i="1" s="1"/>
  <c r="AR11" i="1" s="1"/>
  <c r="X27" i="1"/>
  <c r="Y89" i="1"/>
  <c r="Y97" i="1"/>
  <c r="Z109" i="1"/>
  <c r="AO109" i="1" s="1"/>
  <c r="AR109" i="1" s="1"/>
  <c r="X59" i="1"/>
  <c r="Z63" i="1"/>
  <c r="AO63" i="1" s="1"/>
  <c r="AR63" i="1" s="1"/>
  <c r="Y71" i="1"/>
  <c r="Z113" i="1"/>
  <c r="AO113" i="1" s="1"/>
  <c r="AR113" i="1" s="1"/>
  <c r="X121" i="1"/>
  <c r="Z125" i="1"/>
  <c r="AO125" i="1" s="1"/>
  <c r="AR125" i="1" s="1"/>
  <c r="Y133" i="1"/>
  <c r="Z145" i="1"/>
  <c r="AO145" i="1" s="1"/>
  <c r="AR145" i="1" s="1"/>
  <c r="X147" i="1"/>
  <c r="Z151" i="1"/>
  <c r="AO151" i="1" s="1"/>
  <c r="AR151" i="1" s="1"/>
  <c r="Y159" i="1"/>
  <c r="Z179" i="1"/>
  <c r="AO179" i="1" s="1"/>
  <c r="AR179" i="1" s="1"/>
  <c r="Z18" i="1"/>
  <c r="AO18" i="1" s="1"/>
  <c r="AR18" i="1" s="1"/>
  <c r="X108" i="1"/>
  <c r="Y42" i="1"/>
  <c r="Z58" i="1"/>
  <c r="AO58" i="1" s="1"/>
  <c r="AR58" i="1" s="1"/>
  <c r="Y124" i="1"/>
  <c r="Z158" i="1"/>
  <c r="AO158" i="1" s="1"/>
  <c r="AR158" i="1" s="1"/>
  <c r="X143" i="1"/>
  <c r="X4" i="1"/>
  <c r="Z8" i="1"/>
  <c r="AO8" i="1" s="1"/>
  <c r="AR8" i="1" s="1"/>
  <c r="Y20" i="1"/>
  <c r="Z36" i="1"/>
  <c r="AO36" i="1" s="1"/>
  <c r="AR36" i="1" s="1"/>
  <c r="X78" i="1"/>
  <c r="Y94" i="1"/>
  <c r="X106" i="1"/>
  <c r="Y44" i="1"/>
  <c r="Y60" i="1"/>
  <c r="Y118" i="1"/>
  <c r="X126" i="1"/>
  <c r="Z138" i="1"/>
  <c r="AO138" i="1" s="1"/>
  <c r="AR138" i="1" s="1"/>
  <c r="X152" i="1"/>
  <c r="Y164" i="1"/>
  <c r="Y176" i="1"/>
  <c r="Z22" i="1"/>
  <c r="AO22" i="1" s="1"/>
  <c r="AR22" i="1" s="1"/>
  <c r="X38" i="1"/>
  <c r="Y50" i="1"/>
  <c r="Y140" i="1"/>
  <c r="X162" i="1"/>
  <c r="Y170" i="1"/>
  <c r="X9" i="1"/>
  <c r="Z13" i="1"/>
  <c r="AO13" i="1" s="1"/>
  <c r="AR13" i="1" s="1"/>
  <c r="Y33" i="1"/>
  <c r="Z37" i="1"/>
  <c r="AO37" i="1" s="1"/>
  <c r="AR37" i="1" s="1"/>
  <c r="X83" i="1"/>
  <c r="Z87" i="1"/>
  <c r="AO87" i="1" s="1"/>
  <c r="AR87" i="1" s="1"/>
  <c r="X103" i="1"/>
  <c r="Z107" i="1"/>
  <c r="AO107" i="1" s="1"/>
  <c r="AR107" i="1" s="1"/>
  <c r="Z61" i="1"/>
  <c r="AO61" i="1" s="1"/>
  <c r="AR61" i="1" s="1"/>
  <c r="Z73" i="1"/>
  <c r="AO73" i="1" s="1"/>
  <c r="AR73" i="1" s="1"/>
  <c r="Y111" i="1"/>
  <c r="Z123" i="1"/>
  <c r="AO123" i="1" s="1"/>
  <c r="AR123" i="1" s="1"/>
  <c r="Y131" i="1"/>
  <c r="X139" i="1"/>
  <c r="Y165" i="1"/>
  <c r="Y84" i="1"/>
  <c r="Z100" i="1"/>
  <c r="AO100" i="1" s="1"/>
  <c r="AR100" i="1" s="1"/>
  <c r="Y132" i="1"/>
  <c r="Q148" i="1"/>
  <c r="AD148" i="1" s="1"/>
  <c r="S148" i="1"/>
  <c r="AF148" i="1" s="1"/>
  <c r="R148" i="1"/>
  <c r="AE148" i="1" s="1"/>
  <c r="T148" i="1"/>
  <c r="AG148" i="1" s="1"/>
  <c r="U148" i="1"/>
  <c r="AH148" i="1" s="1"/>
  <c r="Q23" i="1"/>
  <c r="AD23" i="1" s="1"/>
  <c r="U23" i="1"/>
  <c r="AH23" i="1" s="1"/>
  <c r="T23" i="1"/>
  <c r="AG23" i="1" s="1"/>
  <c r="S23" i="1"/>
  <c r="AF23" i="1" s="1"/>
  <c r="R23" i="1"/>
  <c r="AE23" i="1" s="1"/>
  <c r="Q29" i="1"/>
  <c r="AD29" i="1" s="1"/>
  <c r="U29" i="1"/>
  <c r="AH29" i="1" s="1"/>
  <c r="T29" i="1"/>
  <c r="AG29" i="1" s="1"/>
  <c r="S29" i="1"/>
  <c r="AF29" i="1" s="1"/>
  <c r="R29" i="1"/>
  <c r="AE29" i="1" s="1"/>
  <c r="Q125" i="1"/>
  <c r="AD125" i="1" s="1"/>
  <c r="U125" i="1"/>
  <c r="AH125" i="1" s="1"/>
  <c r="T125" i="1"/>
  <c r="AG125" i="1" s="1"/>
  <c r="S125" i="1"/>
  <c r="AF125" i="1" s="1"/>
  <c r="R125" i="1"/>
  <c r="AE125" i="1" s="1"/>
  <c r="Q59" i="1"/>
  <c r="AD59" i="1" s="1"/>
  <c r="S59" i="1"/>
  <c r="AF59" i="1" s="1"/>
  <c r="R59" i="1"/>
  <c r="AE59" i="1" s="1"/>
  <c r="U59" i="1"/>
  <c r="AH59" i="1" s="1"/>
  <c r="T59" i="1"/>
  <c r="AG59" i="1" s="1"/>
  <c r="Q89" i="1"/>
  <c r="AD89" i="1" s="1"/>
  <c r="U89" i="1"/>
  <c r="AH89" i="1" s="1"/>
  <c r="S89" i="1"/>
  <c r="AF89" i="1" s="1"/>
  <c r="R89" i="1"/>
  <c r="AE89" i="1" s="1"/>
  <c r="T89" i="1"/>
  <c r="AG89" i="1" s="1"/>
  <c r="Q72" i="1"/>
  <c r="AD72" i="1" s="1"/>
  <c r="U72" i="1"/>
  <c r="AH72" i="1" s="1"/>
  <c r="T72" i="1"/>
  <c r="AG72" i="1" s="1"/>
  <c r="R72" i="1"/>
  <c r="AE72" i="1" s="1"/>
  <c r="S72" i="1"/>
  <c r="AF72" i="1" s="1"/>
  <c r="Q137" i="1"/>
  <c r="AD137" i="1" s="1"/>
  <c r="S137" i="1"/>
  <c r="AF137" i="1" s="1"/>
  <c r="R137" i="1"/>
  <c r="AE137" i="1" s="1"/>
  <c r="U137" i="1"/>
  <c r="AH137" i="1" s="1"/>
  <c r="T137" i="1"/>
  <c r="AG137" i="1" s="1"/>
  <c r="Q163" i="1"/>
  <c r="AD163" i="1" s="1"/>
  <c r="S163" i="1"/>
  <c r="AF163" i="1" s="1"/>
  <c r="R163" i="1"/>
  <c r="AE163" i="1" s="1"/>
  <c r="U163" i="1"/>
  <c r="AH163" i="1" s="1"/>
  <c r="T163" i="1"/>
  <c r="AG163" i="1" s="1"/>
  <c r="Q150" i="1"/>
  <c r="AD150" i="1" s="1"/>
  <c r="T150" i="1"/>
  <c r="AG150" i="1" s="1"/>
  <c r="S150" i="1"/>
  <c r="AF150" i="1" s="1"/>
  <c r="U150" i="1"/>
  <c r="AH150" i="1" s="1"/>
  <c r="R150" i="1"/>
  <c r="AE150" i="1" s="1"/>
  <c r="Q80" i="1"/>
  <c r="AD80" i="1" s="1"/>
  <c r="U80" i="1"/>
  <c r="AH80" i="1" s="1"/>
  <c r="R80" i="1"/>
  <c r="AE80" i="1" s="1"/>
  <c r="S80" i="1"/>
  <c r="AF80" i="1" s="1"/>
  <c r="T80" i="1"/>
  <c r="AG80" i="1" s="1"/>
  <c r="Q20" i="1"/>
  <c r="AD20" i="1" s="1"/>
  <c r="S20" i="1"/>
  <c r="AF20" i="1" s="1"/>
  <c r="U20" i="1"/>
  <c r="AH20" i="1" s="1"/>
  <c r="R20" i="1"/>
  <c r="AE20" i="1" s="1"/>
  <c r="T20" i="1"/>
  <c r="AG20" i="1" s="1"/>
  <c r="Q118" i="1"/>
  <c r="AD118" i="1" s="1"/>
  <c r="U118" i="1"/>
  <c r="AH118" i="1" s="1"/>
  <c r="T118" i="1"/>
  <c r="AG118" i="1" s="1"/>
  <c r="R118" i="1"/>
  <c r="AE118" i="1" s="1"/>
  <c r="S118" i="1"/>
  <c r="AF118" i="1" s="1"/>
  <c r="Q176" i="1"/>
  <c r="AD176" i="1" s="1"/>
  <c r="U176" i="1"/>
  <c r="AH176" i="1" s="1"/>
  <c r="T176" i="1"/>
  <c r="AG176" i="1" s="1"/>
  <c r="R176" i="1"/>
  <c r="AE176" i="1" s="1"/>
  <c r="S176" i="1"/>
  <c r="AF176" i="1" s="1"/>
  <c r="Q120" i="1"/>
  <c r="AD120" i="1" s="1"/>
  <c r="R120" i="1"/>
  <c r="AE120" i="1" s="1"/>
  <c r="U120" i="1"/>
  <c r="AH120" i="1" s="1"/>
  <c r="S120" i="1"/>
  <c r="AF120" i="1" s="1"/>
  <c r="T120" i="1"/>
  <c r="AG120" i="1" s="1"/>
  <c r="Q92" i="1"/>
  <c r="AD92" i="1" s="1"/>
  <c r="T92" i="1"/>
  <c r="AG92" i="1" s="1"/>
  <c r="S92" i="1"/>
  <c r="AF92" i="1" s="1"/>
  <c r="U92" i="1"/>
  <c r="AH92" i="1" s="1"/>
  <c r="R92" i="1"/>
  <c r="AE92" i="1" s="1"/>
  <c r="Q7" i="1"/>
  <c r="AD7" i="1" s="1"/>
  <c r="U7" i="1"/>
  <c r="AH7" i="1" s="1"/>
  <c r="T7" i="1"/>
  <c r="AG7" i="1" s="1"/>
  <c r="S7" i="1"/>
  <c r="AF7" i="1" s="1"/>
  <c r="R7" i="1"/>
  <c r="AE7" i="1" s="1"/>
  <c r="Q55" i="1"/>
  <c r="AD55" i="1" s="1"/>
  <c r="U55" i="1"/>
  <c r="AH55" i="1" s="1"/>
  <c r="T55" i="1"/>
  <c r="AG55" i="1" s="1"/>
  <c r="S55" i="1"/>
  <c r="AF55" i="1" s="1"/>
  <c r="R55" i="1"/>
  <c r="AE55" i="1" s="1"/>
  <c r="Q135" i="1"/>
  <c r="AD135" i="1" s="1"/>
  <c r="R135" i="1"/>
  <c r="AE135" i="1" s="1"/>
  <c r="U135" i="1"/>
  <c r="AH135" i="1" s="1"/>
  <c r="T135" i="1"/>
  <c r="AG135" i="1" s="1"/>
  <c r="S135" i="1"/>
  <c r="AF135" i="1" s="1"/>
  <c r="Q161" i="1"/>
  <c r="AD161" i="1" s="1"/>
  <c r="R161" i="1"/>
  <c r="AE161" i="1" s="1"/>
  <c r="U161" i="1"/>
  <c r="AH161" i="1" s="1"/>
  <c r="T161" i="1"/>
  <c r="AG161" i="1" s="1"/>
  <c r="S161" i="1"/>
  <c r="AF161" i="1" s="1"/>
  <c r="Q5" i="1"/>
  <c r="AD5" i="1" s="1"/>
  <c r="U5" i="1"/>
  <c r="AH5" i="1" s="1"/>
  <c r="T5" i="1"/>
  <c r="AG5" i="1" s="1"/>
  <c r="S5" i="1"/>
  <c r="AF5" i="1" s="1"/>
  <c r="R5" i="1"/>
  <c r="AE5" i="1" s="1"/>
  <c r="Q79" i="1"/>
  <c r="AD79" i="1" s="1"/>
  <c r="U79" i="1"/>
  <c r="AH79" i="1" s="1"/>
  <c r="R79" i="1"/>
  <c r="AE79" i="1" s="1"/>
  <c r="T79" i="1"/>
  <c r="AG79" i="1" s="1"/>
  <c r="S79" i="1"/>
  <c r="AF79" i="1" s="1"/>
  <c r="Q99" i="1"/>
  <c r="AD99" i="1" s="1"/>
  <c r="U99" i="1"/>
  <c r="AH99" i="1" s="1"/>
  <c r="T99" i="1"/>
  <c r="AG99" i="1" s="1"/>
  <c r="S99" i="1"/>
  <c r="AF99" i="1" s="1"/>
  <c r="R99" i="1"/>
  <c r="AE99" i="1" s="1"/>
  <c r="Q45" i="1"/>
  <c r="AD45" i="1" s="1"/>
  <c r="T45" i="1"/>
  <c r="AG45" i="1" s="1"/>
  <c r="S45" i="1"/>
  <c r="AF45" i="1" s="1"/>
  <c r="R45" i="1"/>
  <c r="AE45" i="1" s="1"/>
  <c r="U45" i="1"/>
  <c r="AH45" i="1" s="1"/>
  <c r="Q57" i="1"/>
  <c r="AD57" i="1" s="1"/>
  <c r="R57" i="1"/>
  <c r="AE57" i="1" s="1"/>
  <c r="U57" i="1"/>
  <c r="AH57" i="1" s="1"/>
  <c r="T57" i="1"/>
  <c r="AG57" i="1" s="1"/>
  <c r="S57" i="1"/>
  <c r="AF57" i="1" s="1"/>
  <c r="Q10" i="1"/>
  <c r="AD10" i="1" s="1"/>
  <c r="U10" i="1"/>
  <c r="AH10" i="1" s="1"/>
  <c r="R10" i="1"/>
  <c r="AE10" i="1" s="1"/>
  <c r="S10" i="1"/>
  <c r="AF10" i="1" s="1"/>
  <c r="T10" i="1"/>
  <c r="AG10" i="1" s="1"/>
  <c r="Q62" i="1"/>
  <c r="AD62" i="1" s="1"/>
  <c r="T62" i="1"/>
  <c r="AG62" i="1" s="1"/>
  <c r="S62" i="1"/>
  <c r="AF62" i="1" s="1"/>
  <c r="U62" i="1"/>
  <c r="AH62" i="1" s="1"/>
  <c r="R62" i="1"/>
  <c r="AE62" i="1" s="1"/>
  <c r="Q116" i="1"/>
  <c r="AD116" i="1" s="1"/>
  <c r="T116" i="1"/>
  <c r="AG116" i="1" s="1"/>
  <c r="S116" i="1"/>
  <c r="AF116" i="1" s="1"/>
  <c r="U116" i="1"/>
  <c r="AH116" i="1" s="1"/>
  <c r="R116" i="1"/>
  <c r="AE116" i="1" s="1"/>
  <c r="Q78" i="1"/>
  <c r="AD78" i="1" s="1"/>
  <c r="U78" i="1"/>
  <c r="AH78" i="1" s="1"/>
  <c r="T78" i="1"/>
  <c r="AG78" i="1" s="1"/>
  <c r="R78" i="1"/>
  <c r="AE78" i="1" s="1"/>
  <c r="S78" i="1"/>
  <c r="AF78" i="1" s="1"/>
  <c r="Q162" i="1"/>
  <c r="AD162" i="1" s="1"/>
  <c r="R162" i="1"/>
  <c r="AE162" i="1" s="1"/>
  <c r="U162" i="1"/>
  <c r="AH162" i="1" s="1"/>
  <c r="S162" i="1"/>
  <c r="AF162" i="1" s="1"/>
  <c r="T162" i="1"/>
  <c r="AG162" i="1" s="1"/>
  <c r="Q76" i="1"/>
  <c r="AD76" i="1" s="1"/>
  <c r="U76" i="1"/>
  <c r="AH76" i="1" s="1"/>
  <c r="T76" i="1"/>
  <c r="AG76" i="1" s="1"/>
  <c r="S76" i="1"/>
  <c r="AF76" i="1" s="1"/>
  <c r="R76" i="1"/>
  <c r="AE76" i="1" s="1"/>
  <c r="Q41" i="1"/>
  <c r="AD41" i="1" s="1"/>
  <c r="R41" i="1"/>
  <c r="AE41" i="1" s="1"/>
  <c r="U41" i="1"/>
  <c r="AH41" i="1" s="1"/>
  <c r="T41" i="1"/>
  <c r="AG41" i="1" s="1"/>
  <c r="S41" i="1"/>
  <c r="AF41" i="1" s="1"/>
  <c r="Q105" i="1"/>
  <c r="AD105" i="1" s="1"/>
  <c r="U105" i="1"/>
  <c r="AH105" i="1" s="1"/>
  <c r="S105" i="1"/>
  <c r="AF105" i="1" s="1"/>
  <c r="R105" i="1"/>
  <c r="AE105" i="1" s="1"/>
  <c r="T105" i="1"/>
  <c r="AG105" i="1" s="1"/>
  <c r="Q171" i="1"/>
  <c r="AD171" i="1" s="1"/>
  <c r="S171" i="1"/>
  <c r="AF171" i="1" s="1"/>
  <c r="R171" i="1"/>
  <c r="AE171" i="1" s="1"/>
  <c r="U171" i="1"/>
  <c r="AH171" i="1" s="1"/>
  <c r="T171" i="1"/>
  <c r="AG171" i="1" s="1"/>
  <c r="Q170" i="1"/>
  <c r="AD170" i="1" s="1"/>
  <c r="R170" i="1"/>
  <c r="AE170" i="1" s="1"/>
  <c r="U170" i="1"/>
  <c r="AH170" i="1" s="1"/>
  <c r="S170" i="1"/>
  <c r="AF170" i="1" s="1"/>
  <c r="T170" i="1"/>
  <c r="AG170" i="1" s="1"/>
  <c r="Q26" i="1"/>
  <c r="AD26" i="1" s="1"/>
  <c r="U26" i="1"/>
  <c r="AH26" i="1" s="1"/>
  <c r="R26" i="1"/>
  <c r="AE26" i="1" s="1"/>
  <c r="S26" i="1"/>
  <c r="AF26" i="1" s="1"/>
  <c r="T26" i="1"/>
  <c r="AG26" i="1" s="1"/>
  <c r="Q70" i="1"/>
  <c r="AD70" i="1" s="1"/>
  <c r="T70" i="1"/>
  <c r="AG70" i="1" s="1"/>
  <c r="S70" i="1"/>
  <c r="AF70" i="1" s="1"/>
  <c r="U70" i="1"/>
  <c r="AH70" i="1" s="1"/>
  <c r="R70" i="1"/>
  <c r="AE70" i="1" s="1"/>
  <c r="Q36" i="1"/>
  <c r="AD36" i="1" s="1"/>
  <c r="S36" i="1"/>
  <c r="AF36" i="1" s="1"/>
  <c r="R36" i="1"/>
  <c r="AE36" i="1" s="1"/>
  <c r="T36" i="1"/>
  <c r="AG36" i="1" s="1"/>
  <c r="U36" i="1"/>
  <c r="AH36" i="1" s="1"/>
  <c r="Q52" i="1"/>
  <c r="AD52" i="1" s="1"/>
  <c r="S52" i="1"/>
  <c r="AF52" i="1" s="1"/>
  <c r="R52" i="1"/>
  <c r="AE52" i="1" s="1"/>
  <c r="T52" i="1"/>
  <c r="AG52" i="1" s="1"/>
  <c r="U52" i="1"/>
  <c r="AH52" i="1" s="1"/>
  <c r="Q126" i="1"/>
  <c r="AD126" i="1" s="1"/>
  <c r="U126" i="1"/>
  <c r="AH126" i="1" s="1"/>
  <c r="T126" i="1"/>
  <c r="AG126" i="1" s="1"/>
  <c r="R126" i="1"/>
  <c r="AE126" i="1" s="1"/>
  <c r="S126" i="1"/>
  <c r="AF126" i="1" s="1"/>
  <c r="Q152" i="1"/>
  <c r="AD152" i="1" s="1"/>
  <c r="U152" i="1"/>
  <c r="AH152" i="1" s="1"/>
  <c r="T152" i="1"/>
  <c r="AG152" i="1" s="1"/>
  <c r="R152" i="1"/>
  <c r="AE152" i="1" s="1"/>
  <c r="S152" i="1"/>
  <c r="AF152" i="1" s="1"/>
  <c r="Q144" i="1"/>
  <c r="AD144" i="1" s="1"/>
  <c r="R144" i="1"/>
  <c r="AE144" i="1" s="1"/>
  <c r="U144" i="1"/>
  <c r="AH144" i="1" s="1"/>
  <c r="S144" i="1"/>
  <c r="AF144" i="1" s="1"/>
  <c r="T144" i="1"/>
  <c r="AG144" i="1" s="1"/>
  <c r="Q34" i="1"/>
  <c r="AD34" i="1" s="1"/>
  <c r="U34" i="1"/>
  <c r="AH34" i="1" s="1"/>
  <c r="R34" i="1"/>
  <c r="AE34" i="1" s="1"/>
  <c r="S34" i="1"/>
  <c r="AF34" i="1" s="1"/>
  <c r="T34" i="1"/>
  <c r="AG34" i="1" s="1"/>
  <c r="Q31" i="1"/>
  <c r="AD31" i="1" s="1"/>
  <c r="U31" i="1"/>
  <c r="AH31" i="1" s="1"/>
  <c r="T31" i="1"/>
  <c r="AG31" i="1" s="1"/>
  <c r="S31" i="1"/>
  <c r="AF31" i="1" s="1"/>
  <c r="R31" i="1"/>
  <c r="AE31" i="1" s="1"/>
  <c r="Q143" i="1"/>
  <c r="AD143" i="1" s="1"/>
  <c r="R143" i="1"/>
  <c r="AE143" i="1" s="1"/>
  <c r="U143" i="1"/>
  <c r="AH143" i="1" s="1"/>
  <c r="T143" i="1"/>
  <c r="AG143" i="1" s="1"/>
  <c r="S143" i="1"/>
  <c r="AF143" i="1" s="1"/>
  <c r="Q169" i="1"/>
  <c r="AD169" i="1" s="1"/>
  <c r="R169" i="1"/>
  <c r="AE169" i="1" s="1"/>
  <c r="U169" i="1"/>
  <c r="AH169" i="1" s="1"/>
  <c r="T169" i="1"/>
  <c r="AG169" i="1" s="1"/>
  <c r="S169" i="1"/>
  <c r="AF169" i="1" s="1"/>
  <c r="Q21" i="1"/>
  <c r="AD21" i="1" s="1"/>
  <c r="U21" i="1"/>
  <c r="AH21" i="1" s="1"/>
  <c r="T21" i="1"/>
  <c r="AG21" i="1" s="1"/>
  <c r="S21" i="1"/>
  <c r="AF21" i="1" s="1"/>
  <c r="R21" i="1"/>
  <c r="AE21" i="1" s="1"/>
  <c r="Q95" i="1"/>
  <c r="AD95" i="1" s="1"/>
  <c r="U95" i="1"/>
  <c r="AH95" i="1" s="1"/>
  <c r="R95" i="1"/>
  <c r="AE95" i="1" s="1"/>
  <c r="T95" i="1"/>
  <c r="AG95" i="1" s="1"/>
  <c r="S95" i="1"/>
  <c r="AF95" i="1" s="1"/>
  <c r="Q53" i="1"/>
  <c r="AD53" i="1" s="1"/>
  <c r="T53" i="1"/>
  <c r="AG53" i="1" s="1"/>
  <c r="S53" i="1"/>
  <c r="AF53" i="1" s="1"/>
  <c r="R53" i="1"/>
  <c r="AE53" i="1" s="1"/>
  <c r="U53" i="1"/>
  <c r="AH53" i="1" s="1"/>
  <c r="U15" i="1"/>
  <c r="AH15" i="1" s="1"/>
  <c r="T15" i="1"/>
  <c r="AG15" i="1" s="1"/>
  <c r="Q15" i="1"/>
  <c r="AD15" i="1" s="1"/>
  <c r="S15" i="1"/>
  <c r="AF15" i="1" s="1"/>
  <c r="R15" i="1"/>
  <c r="AE15" i="1" s="1"/>
  <c r="Q109" i="1"/>
  <c r="AD109" i="1" s="1"/>
  <c r="U109" i="1"/>
  <c r="AH109" i="1" s="1"/>
  <c r="T109" i="1"/>
  <c r="AG109" i="1" s="1"/>
  <c r="S109" i="1"/>
  <c r="AF109" i="1" s="1"/>
  <c r="R109" i="1"/>
  <c r="AE109" i="1" s="1"/>
  <c r="Q110" i="1"/>
  <c r="AD110" i="1" s="1"/>
  <c r="U110" i="1"/>
  <c r="AH110" i="1" s="1"/>
  <c r="T110" i="1"/>
  <c r="AG110" i="1" s="1"/>
  <c r="R110" i="1"/>
  <c r="AE110" i="1" s="1"/>
  <c r="S110" i="1"/>
  <c r="AF110" i="1" s="1"/>
  <c r="Q167" i="1"/>
  <c r="AD167" i="1" s="1"/>
  <c r="U167" i="1"/>
  <c r="AH167" i="1" s="1"/>
  <c r="T167" i="1"/>
  <c r="AG167" i="1" s="1"/>
  <c r="S167" i="1"/>
  <c r="AF167" i="1" s="1"/>
  <c r="R167" i="1"/>
  <c r="AE167" i="1" s="1"/>
  <c r="Q180" i="1"/>
  <c r="AD180" i="1" s="1"/>
  <c r="S180" i="1"/>
  <c r="AF180" i="1" s="1"/>
  <c r="R180" i="1"/>
  <c r="AE180" i="1" s="1"/>
  <c r="T180" i="1"/>
  <c r="AG180" i="1" s="1"/>
  <c r="U180" i="1"/>
  <c r="AH180" i="1" s="1"/>
  <c r="Q132" i="1"/>
  <c r="AD132" i="1" s="1"/>
  <c r="T132" i="1"/>
  <c r="AG132" i="1" s="1"/>
  <c r="S132" i="1"/>
  <c r="AF132" i="1" s="1"/>
  <c r="U132" i="1"/>
  <c r="AH132" i="1" s="1"/>
  <c r="R132" i="1"/>
  <c r="AE132" i="1" s="1"/>
  <c r="Q46" i="1"/>
  <c r="AD46" i="1" s="1"/>
  <c r="T46" i="1"/>
  <c r="AG46" i="1" s="1"/>
  <c r="S46" i="1"/>
  <c r="AF46" i="1" s="1"/>
  <c r="U46" i="1"/>
  <c r="AH46" i="1" s="1"/>
  <c r="R46" i="1"/>
  <c r="AE46" i="1" s="1"/>
  <c r="Q11" i="1"/>
  <c r="AD11" i="1" s="1"/>
  <c r="U11" i="1"/>
  <c r="AH11" i="1" s="1"/>
  <c r="S11" i="1"/>
  <c r="AF11" i="1" s="1"/>
  <c r="R11" i="1"/>
  <c r="AE11" i="1" s="1"/>
  <c r="T11" i="1"/>
  <c r="AG11" i="1" s="1"/>
  <c r="Q145" i="1"/>
  <c r="AD145" i="1" s="1"/>
  <c r="S145" i="1"/>
  <c r="AF145" i="1" s="1"/>
  <c r="R145" i="1"/>
  <c r="AE145" i="1" s="1"/>
  <c r="U145" i="1"/>
  <c r="AH145" i="1" s="1"/>
  <c r="T145" i="1"/>
  <c r="AG145" i="1" s="1"/>
  <c r="Q175" i="1"/>
  <c r="AD175" i="1" s="1"/>
  <c r="U175" i="1"/>
  <c r="AH175" i="1" s="1"/>
  <c r="T175" i="1"/>
  <c r="AG175" i="1" s="1"/>
  <c r="S175" i="1"/>
  <c r="AF175" i="1" s="1"/>
  <c r="R175" i="1"/>
  <c r="AE175" i="1" s="1"/>
  <c r="Q18" i="1"/>
  <c r="AD18" i="1" s="1"/>
  <c r="U18" i="1"/>
  <c r="AH18" i="1" s="1"/>
  <c r="R18" i="1"/>
  <c r="AE18" i="1" s="1"/>
  <c r="S18" i="1"/>
  <c r="AF18" i="1" s="1"/>
  <c r="T18" i="1"/>
  <c r="AG18" i="1" s="1"/>
  <c r="Q58" i="1"/>
  <c r="AD58" i="1" s="1"/>
  <c r="R58" i="1"/>
  <c r="AE58" i="1" s="1"/>
  <c r="U58" i="1"/>
  <c r="AH58" i="1" s="1"/>
  <c r="S58" i="1"/>
  <c r="AF58" i="1" s="1"/>
  <c r="T58" i="1"/>
  <c r="AG58" i="1" s="1"/>
  <c r="Q74" i="1"/>
  <c r="AD74" i="1" s="1"/>
  <c r="U74" i="1"/>
  <c r="AH74" i="1" s="1"/>
  <c r="S74" i="1"/>
  <c r="AF74" i="1" s="1"/>
  <c r="R74" i="1"/>
  <c r="AE74" i="1" s="1"/>
  <c r="T74" i="1"/>
  <c r="AG74" i="1" s="1"/>
  <c r="Q60" i="1"/>
  <c r="AD60" i="1" s="1"/>
  <c r="S60" i="1"/>
  <c r="AF60" i="1" s="1"/>
  <c r="R60" i="1"/>
  <c r="AE60" i="1" s="1"/>
  <c r="T60" i="1"/>
  <c r="AG60" i="1" s="1"/>
  <c r="U60" i="1"/>
  <c r="AH60" i="1" s="1"/>
  <c r="Q130" i="1"/>
  <c r="AD130" i="1" s="1"/>
  <c r="S130" i="1"/>
  <c r="AF130" i="1" s="1"/>
  <c r="R130" i="1"/>
  <c r="AE130" i="1" s="1"/>
  <c r="T130" i="1"/>
  <c r="AG130" i="1" s="1"/>
  <c r="U130" i="1"/>
  <c r="AH130" i="1" s="1"/>
  <c r="Q156" i="1"/>
  <c r="AD156" i="1" s="1"/>
  <c r="S156" i="1"/>
  <c r="AF156" i="1" s="1"/>
  <c r="R156" i="1"/>
  <c r="AE156" i="1" s="1"/>
  <c r="T156" i="1"/>
  <c r="AG156" i="1" s="1"/>
  <c r="U156" i="1"/>
  <c r="AH156" i="1" s="1"/>
  <c r="Q158" i="1"/>
  <c r="AD158" i="1" s="1"/>
  <c r="T158" i="1"/>
  <c r="AG158" i="1" s="1"/>
  <c r="S158" i="1"/>
  <c r="AF158" i="1" s="1"/>
  <c r="U158" i="1"/>
  <c r="AH158" i="1" s="1"/>
  <c r="R158" i="1"/>
  <c r="AE158" i="1" s="1"/>
  <c r="Q22" i="1"/>
  <c r="AD22" i="1" s="1"/>
  <c r="T22" i="1"/>
  <c r="AG22" i="1" s="1"/>
  <c r="U22" i="1"/>
  <c r="AH22" i="1" s="1"/>
  <c r="S22" i="1"/>
  <c r="AF22" i="1" s="1"/>
  <c r="R22" i="1"/>
  <c r="AE22" i="1" s="1"/>
  <c r="Q115" i="1"/>
  <c r="AD115" i="1" s="1"/>
  <c r="T115" i="1"/>
  <c r="AG115" i="1" s="1"/>
  <c r="S115" i="1"/>
  <c r="AF115" i="1" s="1"/>
  <c r="R115" i="1"/>
  <c r="AE115" i="1" s="1"/>
  <c r="U115" i="1"/>
  <c r="AH115" i="1" s="1"/>
  <c r="Q173" i="1"/>
  <c r="AD173" i="1" s="1"/>
  <c r="T173" i="1"/>
  <c r="AG173" i="1" s="1"/>
  <c r="S173" i="1"/>
  <c r="AF173" i="1" s="1"/>
  <c r="R173" i="1"/>
  <c r="AE173" i="1" s="1"/>
  <c r="U173" i="1"/>
  <c r="AH173" i="1" s="1"/>
  <c r="Q75" i="1"/>
  <c r="AD75" i="1" s="1"/>
  <c r="U75" i="1"/>
  <c r="AH75" i="1" s="1"/>
  <c r="T75" i="1"/>
  <c r="AG75" i="1" s="1"/>
  <c r="S75" i="1"/>
  <c r="AF75" i="1" s="1"/>
  <c r="R75" i="1"/>
  <c r="AE75" i="1" s="1"/>
  <c r="Q100" i="1"/>
  <c r="AD100" i="1" s="1"/>
  <c r="U100" i="1"/>
  <c r="AH100" i="1" s="1"/>
  <c r="T100" i="1"/>
  <c r="AG100" i="1" s="1"/>
  <c r="S100" i="1"/>
  <c r="AF100" i="1" s="1"/>
  <c r="R100" i="1"/>
  <c r="AE100" i="1" s="1"/>
  <c r="Q154" i="1"/>
  <c r="AD154" i="1" s="1"/>
  <c r="R154" i="1"/>
  <c r="AE154" i="1" s="1"/>
  <c r="U154" i="1"/>
  <c r="AH154" i="1" s="1"/>
  <c r="S154" i="1"/>
  <c r="AF154" i="1" s="1"/>
  <c r="T154" i="1"/>
  <c r="AG154" i="1" s="1"/>
  <c r="Q141" i="1"/>
  <c r="AD141" i="1" s="1"/>
  <c r="U141" i="1"/>
  <c r="AH141" i="1" s="1"/>
  <c r="T141" i="1"/>
  <c r="AG141" i="1" s="1"/>
  <c r="S141" i="1"/>
  <c r="AF141" i="1" s="1"/>
  <c r="R141" i="1"/>
  <c r="AE141" i="1" s="1"/>
  <c r="Q44" i="1"/>
  <c r="AD44" i="1" s="1"/>
  <c r="S44" i="1"/>
  <c r="AF44" i="1" s="1"/>
  <c r="R44" i="1"/>
  <c r="AE44" i="1" s="1"/>
  <c r="T44" i="1"/>
  <c r="AG44" i="1" s="1"/>
  <c r="U44" i="1"/>
  <c r="AH44" i="1" s="1"/>
  <c r="Q139" i="1"/>
  <c r="AD139" i="1" s="1"/>
  <c r="T139" i="1"/>
  <c r="AG139" i="1" s="1"/>
  <c r="S139" i="1"/>
  <c r="AF139" i="1" s="1"/>
  <c r="R139" i="1"/>
  <c r="AE139" i="1" s="1"/>
  <c r="U139" i="1"/>
  <c r="AH139" i="1" s="1"/>
  <c r="Q113" i="1"/>
  <c r="AD113" i="1" s="1"/>
  <c r="S113" i="1"/>
  <c r="AF113" i="1" s="1"/>
  <c r="R113" i="1"/>
  <c r="AE113" i="1" s="1"/>
  <c r="U113" i="1"/>
  <c r="AH113" i="1" s="1"/>
  <c r="T113" i="1"/>
  <c r="AG113" i="1" s="1"/>
  <c r="Q19" i="1"/>
  <c r="AD19" i="1" s="1"/>
  <c r="U19" i="1"/>
  <c r="AH19" i="1" s="1"/>
  <c r="S19" i="1"/>
  <c r="AF19" i="1" s="1"/>
  <c r="R19" i="1"/>
  <c r="AE19" i="1" s="1"/>
  <c r="T19" i="1"/>
  <c r="AG19" i="1" s="1"/>
  <c r="Q117" i="1"/>
  <c r="AD117" i="1" s="1"/>
  <c r="U117" i="1"/>
  <c r="AH117" i="1" s="1"/>
  <c r="T117" i="1"/>
  <c r="AG117" i="1" s="1"/>
  <c r="S117" i="1"/>
  <c r="AF117" i="1" s="1"/>
  <c r="R117" i="1"/>
  <c r="AE117" i="1" s="1"/>
  <c r="Q27" i="1"/>
  <c r="AD27" i="1" s="1"/>
  <c r="U27" i="1"/>
  <c r="AH27" i="1" s="1"/>
  <c r="S27" i="1"/>
  <c r="AF27" i="1" s="1"/>
  <c r="R27" i="1"/>
  <c r="AE27" i="1" s="1"/>
  <c r="T27" i="1"/>
  <c r="AG27" i="1" s="1"/>
  <c r="Q43" i="1"/>
  <c r="AD43" i="1" s="1"/>
  <c r="S43" i="1"/>
  <c r="AF43" i="1" s="1"/>
  <c r="R43" i="1"/>
  <c r="AE43" i="1" s="1"/>
  <c r="U43" i="1"/>
  <c r="AH43" i="1" s="1"/>
  <c r="T43" i="1"/>
  <c r="AG43" i="1" s="1"/>
  <c r="Q121" i="1"/>
  <c r="AD121" i="1" s="1"/>
  <c r="S121" i="1"/>
  <c r="AF121" i="1" s="1"/>
  <c r="R121" i="1"/>
  <c r="AE121" i="1" s="1"/>
  <c r="U121" i="1"/>
  <c r="AH121" i="1" s="1"/>
  <c r="T121" i="1"/>
  <c r="AG121" i="1" s="1"/>
  <c r="Q147" i="1"/>
  <c r="AD147" i="1" s="1"/>
  <c r="S147" i="1"/>
  <c r="AF147" i="1" s="1"/>
  <c r="R147" i="1"/>
  <c r="AE147" i="1" s="1"/>
  <c r="U147" i="1"/>
  <c r="AH147" i="1" s="1"/>
  <c r="T147" i="1"/>
  <c r="AG147" i="1" s="1"/>
  <c r="Q179" i="1"/>
  <c r="AD179" i="1" s="1"/>
  <c r="S179" i="1"/>
  <c r="AF179" i="1" s="1"/>
  <c r="R179" i="1"/>
  <c r="AE179" i="1" s="1"/>
  <c r="U179" i="1"/>
  <c r="AH179" i="1" s="1"/>
  <c r="T179" i="1"/>
  <c r="AG179" i="1" s="1"/>
  <c r="Q6" i="1"/>
  <c r="AD6" i="1" s="1"/>
  <c r="T6" i="1"/>
  <c r="AG6" i="1" s="1"/>
  <c r="S6" i="1"/>
  <c r="AF6" i="1" s="1"/>
  <c r="U6" i="1"/>
  <c r="AH6" i="1" s="1"/>
  <c r="R6" i="1"/>
  <c r="AE6" i="1" s="1"/>
  <c r="Q54" i="1"/>
  <c r="AD54" i="1" s="1"/>
  <c r="T54" i="1"/>
  <c r="AG54" i="1" s="1"/>
  <c r="S54" i="1"/>
  <c r="AF54" i="1" s="1"/>
  <c r="U54" i="1"/>
  <c r="AH54" i="1" s="1"/>
  <c r="R54" i="1"/>
  <c r="AE54" i="1" s="1"/>
  <c r="Q82" i="1"/>
  <c r="AD82" i="1" s="1"/>
  <c r="S82" i="1"/>
  <c r="AF82" i="1" s="1"/>
  <c r="U82" i="1"/>
  <c r="AH82" i="1" s="1"/>
  <c r="R82" i="1"/>
  <c r="AE82" i="1" s="1"/>
  <c r="T82" i="1"/>
  <c r="AG82" i="1" s="1"/>
  <c r="Q68" i="1"/>
  <c r="AD68" i="1" s="1"/>
  <c r="S68" i="1"/>
  <c r="AF68" i="1" s="1"/>
  <c r="R68" i="1"/>
  <c r="AE68" i="1" s="1"/>
  <c r="T68" i="1"/>
  <c r="AG68" i="1" s="1"/>
  <c r="U68" i="1"/>
  <c r="AH68" i="1" s="1"/>
  <c r="Q134" i="1"/>
  <c r="AD134" i="1" s="1"/>
  <c r="U134" i="1"/>
  <c r="AH134" i="1" s="1"/>
  <c r="T134" i="1"/>
  <c r="AG134" i="1" s="1"/>
  <c r="R134" i="1"/>
  <c r="AE134" i="1" s="1"/>
  <c r="S134" i="1"/>
  <c r="AF134" i="1" s="1"/>
  <c r="Q160" i="1"/>
  <c r="AD160" i="1" s="1"/>
  <c r="U160" i="1"/>
  <c r="AH160" i="1" s="1"/>
  <c r="T160" i="1"/>
  <c r="AG160" i="1" s="1"/>
  <c r="R160" i="1"/>
  <c r="AE160" i="1" s="1"/>
  <c r="S160" i="1"/>
  <c r="AF160" i="1" s="1"/>
  <c r="Q174" i="1"/>
  <c r="AD174" i="1" s="1"/>
  <c r="T174" i="1"/>
  <c r="AG174" i="1" s="1"/>
  <c r="S174" i="1"/>
  <c r="AF174" i="1" s="1"/>
  <c r="U174" i="1"/>
  <c r="AH174" i="1" s="1"/>
  <c r="R174" i="1"/>
  <c r="AE174" i="1" s="1"/>
  <c r="U14" i="1"/>
  <c r="AH14" i="1" s="1"/>
  <c r="T14" i="1"/>
  <c r="AG14" i="1" s="1"/>
  <c r="S14" i="1"/>
  <c r="AF14" i="1" s="1"/>
  <c r="Q14" i="1"/>
  <c r="AD14" i="1" s="1"/>
  <c r="R14" i="1"/>
  <c r="AE14" i="1" s="1"/>
  <c r="Q66" i="1"/>
  <c r="AD66" i="1" s="1"/>
  <c r="R66" i="1"/>
  <c r="AE66" i="1" s="1"/>
  <c r="U66" i="1"/>
  <c r="AH66" i="1" s="1"/>
  <c r="S66" i="1"/>
  <c r="AF66" i="1" s="1"/>
  <c r="T66" i="1"/>
  <c r="AG66" i="1" s="1"/>
  <c r="Q77" i="1"/>
  <c r="AD77" i="1" s="1"/>
  <c r="U77" i="1"/>
  <c r="AH77" i="1" s="1"/>
  <c r="T77" i="1"/>
  <c r="AG77" i="1" s="1"/>
  <c r="S77" i="1"/>
  <c r="AF77" i="1" s="1"/>
  <c r="R77" i="1"/>
  <c r="AE77" i="1" s="1"/>
  <c r="Q119" i="1"/>
  <c r="AD119" i="1" s="1"/>
  <c r="R119" i="1"/>
  <c r="AE119" i="1" s="1"/>
  <c r="U119" i="1"/>
  <c r="AH119" i="1" s="1"/>
  <c r="T119" i="1"/>
  <c r="AG119" i="1" s="1"/>
  <c r="S119" i="1"/>
  <c r="AF119" i="1" s="1"/>
  <c r="Q177" i="1"/>
  <c r="AD177" i="1" s="1"/>
  <c r="R177" i="1"/>
  <c r="AE177" i="1" s="1"/>
  <c r="U177" i="1"/>
  <c r="AH177" i="1" s="1"/>
  <c r="T177" i="1"/>
  <c r="AG177" i="1" s="1"/>
  <c r="S177" i="1"/>
  <c r="AF177" i="1" s="1"/>
  <c r="Q17" i="1"/>
  <c r="AD17" i="1" s="1"/>
  <c r="U17" i="1"/>
  <c r="AH17" i="1" s="1"/>
  <c r="R17" i="1"/>
  <c r="AE17" i="1" s="1"/>
  <c r="T17" i="1"/>
  <c r="AG17" i="1" s="1"/>
  <c r="S17" i="1"/>
  <c r="AF17" i="1" s="1"/>
  <c r="Q37" i="1"/>
  <c r="AD37" i="1" s="1"/>
  <c r="U37" i="1"/>
  <c r="AH37" i="1" s="1"/>
  <c r="T37" i="1"/>
  <c r="AG37" i="1" s="1"/>
  <c r="S37" i="1"/>
  <c r="AF37" i="1" s="1"/>
  <c r="R37" i="1"/>
  <c r="AE37" i="1" s="1"/>
  <c r="Q65" i="1"/>
  <c r="AD65" i="1" s="1"/>
  <c r="R65" i="1"/>
  <c r="AE65" i="1" s="1"/>
  <c r="U65" i="1"/>
  <c r="AH65" i="1" s="1"/>
  <c r="T65" i="1"/>
  <c r="AG65" i="1" s="1"/>
  <c r="S65" i="1"/>
  <c r="AF65" i="1" s="1"/>
  <c r="Q88" i="1"/>
  <c r="AD88" i="1" s="1"/>
  <c r="U88" i="1"/>
  <c r="AH88" i="1" s="1"/>
  <c r="R88" i="1"/>
  <c r="AE88" i="1" s="1"/>
  <c r="S88" i="1"/>
  <c r="AF88" i="1" s="1"/>
  <c r="T88" i="1"/>
  <c r="AG88" i="1" s="1"/>
  <c r="Q63" i="1"/>
  <c r="AD63" i="1" s="1"/>
  <c r="U63" i="1"/>
  <c r="AH63" i="1" s="1"/>
  <c r="T63" i="1"/>
  <c r="AG63" i="1" s="1"/>
  <c r="S63" i="1"/>
  <c r="AF63" i="1" s="1"/>
  <c r="R63" i="1"/>
  <c r="AE63" i="1" s="1"/>
  <c r="Q128" i="1"/>
  <c r="AD128" i="1" s="1"/>
  <c r="R128" i="1"/>
  <c r="AE128" i="1" s="1"/>
  <c r="U128" i="1"/>
  <c r="AH128" i="1" s="1"/>
  <c r="S128" i="1"/>
  <c r="AF128" i="1" s="1"/>
  <c r="T128" i="1"/>
  <c r="AG128" i="1" s="1"/>
  <c r="Q16" i="1"/>
  <c r="AD16" i="1" s="1"/>
  <c r="U16" i="1"/>
  <c r="AH16" i="1" s="1"/>
  <c r="T16" i="1"/>
  <c r="AG16" i="1" s="1"/>
  <c r="R16" i="1"/>
  <c r="AE16" i="1" s="1"/>
  <c r="S16" i="1"/>
  <c r="AF16" i="1" s="1"/>
  <c r="Q32" i="1"/>
  <c r="AD32" i="1" s="1"/>
  <c r="U32" i="1"/>
  <c r="AH32" i="1" s="1"/>
  <c r="T32" i="1"/>
  <c r="AG32" i="1" s="1"/>
  <c r="R32" i="1"/>
  <c r="AE32" i="1" s="1"/>
  <c r="S32" i="1"/>
  <c r="AF32" i="1" s="1"/>
  <c r="Q28" i="1"/>
  <c r="AD28" i="1" s="1"/>
  <c r="S28" i="1"/>
  <c r="AF28" i="1" s="1"/>
  <c r="R28" i="1"/>
  <c r="AE28" i="1" s="1"/>
  <c r="U28" i="1"/>
  <c r="AH28" i="1" s="1"/>
  <c r="T28" i="1"/>
  <c r="AG28" i="1" s="1"/>
  <c r="Q42" i="1"/>
  <c r="AD42" i="1" s="1"/>
  <c r="R42" i="1"/>
  <c r="AE42" i="1" s="1"/>
  <c r="U42" i="1"/>
  <c r="AH42" i="1" s="1"/>
  <c r="S42" i="1"/>
  <c r="AF42" i="1" s="1"/>
  <c r="T42" i="1"/>
  <c r="AG42" i="1" s="1"/>
  <c r="Q90" i="1"/>
  <c r="AD90" i="1" s="1"/>
  <c r="S90" i="1"/>
  <c r="AF90" i="1" s="1"/>
  <c r="R90" i="1"/>
  <c r="AE90" i="1" s="1"/>
  <c r="U90" i="1"/>
  <c r="AH90" i="1" s="1"/>
  <c r="T90" i="1"/>
  <c r="AG90" i="1" s="1"/>
  <c r="Q73" i="1"/>
  <c r="AD73" i="1" s="1"/>
  <c r="R73" i="1"/>
  <c r="AE73" i="1" s="1"/>
  <c r="U73" i="1"/>
  <c r="AH73" i="1" s="1"/>
  <c r="T73" i="1"/>
  <c r="AG73" i="1" s="1"/>
  <c r="S73" i="1"/>
  <c r="AF73" i="1" s="1"/>
  <c r="Q138" i="1"/>
  <c r="AD138" i="1" s="1"/>
  <c r="S138" i="1"/>
  <c r="AF138" i="1" s="1"/>
  <c r="R138" i="1"/>
  <c r="AE138" i="1" s="1"/>
  <c r="T138" i="1"/>
  <c r="AG138" i="1" s="1"/>
  <c r="U138" i="1"/>
  <c r="AH138" i="1" s="1"/>
  <c r="Q164" i="1"/>
  <c r="AD164" i="1" s="1"/>
  <c r="S164" i="1"/>
  <c r="AF164" i="1" s="1"/>
  <c r="R164" i="1"/>
  <c r="AE164" i="1" s="1"/>
  <c r="T164" i="1"/>
  <c r="AG164" i="1" s="1"/>
  <c r="U164" i="1"/>
  <c r="AH164" i="1" s="1"/>
  <c r="Q2" i="1"/>
  <c r="AD2" i="1" s="1"/>
  <c r="U2" i="1"/>
  <c r="AH2" i="1" s="1"/>
  <c r="R2" i="1"/>
  <c r="AE2" i="1" s="1"/>
  <c r="S2" i="1"/>
  <c r="AF2" i="1" s="1"/>
  <c r="T2" i="1"/>
  <c r="AG2" i="1" s="1"/>
  <c r="Q50" i="1"/>
  <c r="AD50" i="1" s="1"/>
  <c r="R50" i="1"/>
  <c r="AE50" i="1" s="1"/>
  <c r="U50" i="1"/>
  <c r="AH50" i="1" s="1"/>
  <c r="S50" i="1"/>
  <c r="AF50" i="1" s="1"/>
  <c r="T50" i="1"/>
  <c r="AG50" i="1" s="1"/>
  <c r="Q85" i="1"/>
  <c r="AD85" i="1" s="1"/>
  <c r="U85" i="1"/>
  <c r="AH85" i="1" s="1"/>
  <c r="T85" i="1"/>
  <c r="AG85" i="1" s="1"/>
  <c r="S85" i="1"/>
  <c r="AF85" i="1" s="1"/>
  <c r="R85" i="1"/>
  <c r="AE85" i="1" s="1"/>
  <c r="Q123" i="1"/>
  <c r="AD123" i="1" s="1"/>
  <c r="T123" i="1"/>
  <c r="AG123" i="1" s="1"/>
  <c r="S123" i="1"/>
  <c r="AF123" i="1" s="1"/>
  <c r="R123" i="1"/>
  <c r="AE123" i="1" s="1"/>
  <c r="U123" i="1"/>
  <c r="AH123" i="1" s="1"/>
  <c r="Q149" i="1"/>
  <c r="AD149" i="1" s="1"/>
  <c r="T149" i="1"/>
  <c r="AG149" i="1" s="1"/>
  <c r="S149" i="1"/>
  <c r="AF149" i="1" s="1"/>
  <c r="R149" i="1"/>
  <c r="AE149" i="1" s="1"/>
  <c r="U149" i="1"/>
  <c r="AH149" i="1" s="1"/>
  <c r="Q181" i="1"/>
  <c r="AD181" i="1" s="1"/>
  <c r="T181" i="1"/>
  <c r="AG181" i="1" s="1"/>
  <c r="S181" i="1"/>
  <c r="AF181" i="1" s="1"/>
  <c r="R181" i="1"/>
  <c r="AE181" i="1" s="1"/>
  <c r="U181" i="1"/>
  <c r="AH181" i="1" s="1"/>
  <c r="Q87" i="1"/>
  <c r="AD87" i="1" s="1"/>
  <c r="U87" i="1"/>
  <c r="AH87" i="1" s="1"/>
  <c r="R87" i="1"/>
  <c r="AE87" i="1" s="1"/>
  <c r="T87" i="1"/>
  <c r="AG87" i="1" s="1"/>
  <c r="S87" i="1"/>
  <c r="AF87" i="1" s="1"/>
  <c r="Q91" i="1"/>
  <c r="AD91" i="1" s="1"/>
  <c r="T91" i="1"/>
  <c r="AG91" i="1" s="1"/>
  <c r="S91" i="1"/>
  <c r="AF91" i="1" s="1"/>
  <c r="R91" i="1"/>
  <c r="AE91" i="1" s="1"/>
  <c r="U91" i="1"/>
  <c r="AH91" i="1" s="1"/>
  <c r="Q49" i="1"/>
  <c r="AD49" i="1" s="1"/>
  <c r="R49" i="1"/>
  <c r="AE49" i="1" s="1"/>
  <c r="U49" i="1"/>
  <c r="AH49" i="1" s="1"/>
  <c r="T49" i="1"/>
  <c r="AG49" i="1" s="1"/>
  <c r="S49" i="1"/>
  <c r="AF49" i="1" s="1"/>
  <c r="Q146" i="1"/>
  <c r="AD146" i="1" s="1"/>
  <c r="R146" i="1"/>
  <c r="AE146" i="1" s="1"/>
  <c r="U146" i="1"/>
  <c r="AH146" i="1" s="1"/>
  <c r="S146" i="1"/>
  <c r="AF146" i="1" s="1"/>
  <c r="T146" i="1"/>
  <c r="AG146" i="1" s="1"/>
  <c r="Q84" i="1"/>
  <c r="AD84" i="1" s="1"/>
  <c r="T84" i="1"/>
  <c r="AG84" i="1" s="1"/>
  <c r="U84" i="1"/>
  <c r="AH84" i="1" s="1"/>
  <c r="S84" i="1"/>
  <c r="AF84" i="1" s="1"/>
  <c r="R84" i="1"/>
  <c r="AE84" i="1" s="1"/>
  <c r="Q56" i="1"/>
  <c r="AD56" i="1" s="1"/>
  <c r="U56" i="1"/>
  <c r="AH56" i="1" s="1"/>
  <c r="T56" i="1"/>
  <c r="AG56" i="1" s="1"/>
  <c r="R56" i="1"/>
  <c r="AE56" i="1" s="1"/>
  <c r="S56" i="1"/>
  <c r="AF56" i="1" s="1"/>
  <c r="Q48" i="1"/>
  <c r="AD48" i="1" s="1"/>
  <c r="U48" i="1"/>
  <c r="AH48" i="1" s="1"/>
  <c r="T48" i="1"/>
  <c r="AG48" i="1" s="1"/>
  <c r="R48" i="1"/>
  <c r="AE48" i="1" s="1"/>
  <c r="S48" i="1"/>
  <c r="AF48" i="1" s="1"/>
  <c r="Q97" i="1"/>
  <c r="AD97" i="1" s="1"/>
  <c r="U97" i="1"/>
  <c r="AH97" i="1" s="1"/>
  <c r="S97" i="1"/>
  <c r="AF97" i="1" s="1"/>
  <c r="R97" i="1"/>
  <c r="AE97" i="1" s="1"/>
  <c r="T97" i="1"/>
  <c r="AG97" i="1" s="1"/>
  <c r="Q165" i="1"/>
  <c r="AD165" i="1" s="1"/>
  <c r="T165" i="1"/>
  <c r="AG165" i="1" s="1"/>
  <c r="S165" i="1"/>
  <c r="AF165" i="1" s="1"/>
  <c r="R165" i="1"/>
  <c r="AE165" i="1" s="1"/>
  <c r="U165" i="1"/>
  <c r="AH165" i="1" s="1"/>
  <c r="Q25" i="1"/>
  <c r="AD25" i="1" s="1"/>
  <c r="U25" i="1"/>
  <c r="AH25" i="1" s="1"/>
  <c r="R25" i="1"/>
  <c r="AE25" i="1" s="1"/>
  <c r="T25" i="1"/>
  <c r="AG25" i="1" s="1"/>
  <c r="S25" i="1"/>
  <c r="AF25" i="1" s="1"/>
  <c r="Q140" i="1"/>
  <c r="AD140" i="1" s="1"/>
  <c r="T140" i="1"/>
  <c r="AG140" i="1" s="1"/>
  <c r="S140" i="1"/>
  <c r="AF140" i="1" s="1"/>
  <c r="U140" i="1"/>
  <c r="AH140" i="1" s="1"/>
  <c r="R140" i="1"/>
  <c r="AE140" i="1" s="1"/>
  <c r="Q51" i="1"/>
  <c r="AD51" i="1" s="1"/>
  <c r="S51" i="1"/>
  <c r="AF51" i="1" s="1"/>
  <c r="R51" i="1"/>
  <c r="AE51" i="1" s="1"/>
  <c r="U51" i="1"/>
  <c r="AH51" i="1" s="1"/>
  <c r="T51" i="1"/>
  <c r="AG51" i="1" s="1"/>
  <c r="Q129" i="1"/>
  <c r="AD129" i="1" s="1"/>
  <c r="S129" i="1"/>
  <c r="AF129" i="1" s="1"/>
  <c r="R129" i="1"/>
  <c r="AE129" i="1" s="1"/>
  <c r="U129" i="1"/>
  <c r="AH129" i="1" s="1"/>
  <c r="T129" i="1"/>
  <c r="AG129" i="1" s="1"/>
  <c r="Q136" i="1"/>
  <c r="AD136" i="1" s="1"/>
  <c r="R136" i="1"/>
  <c r="AE136" i="1" s="1"/>
  <c r="U136" i="1"/>
  <c r="AH136" i="1" s="1"/>
  <c r="S136" i="1"/>
  <c r="AF136" i="1" s="1"/>
  <c r="T136" i="1"/>
  <c r="AG136" i="1" s="1"/>
  <c r="Q108" i="1"/>
  <c r="AD108" i="1" s="1"/>
  <c r="T108" i="1"/>
  <c r="AG108" i="1" s="1"/>
  <c r="S108" i="1"/>
  <c r="AF108" i="1" s="1"/>
  <c r="U108" i="1"/>
  <c r="AH108" i="1" s="1"/>
  <c r="R108" i="1"/>
  <c r="AE108" i="1" s="1"/>
  <c r="Q4" i="1"/>
  <c r="AD4" i="1" s="1"/>
  <c r="S4" i="1"/>
  <c r="AF4" i="1" s="1"/>
  <c r="R4" i="1"/>
  <c r="AE4" i="1" s="1"/>
  <c r="T4" i="1"/>
  <c r="AG4" i="1" s="1"/>
  <c r="U4" i="1"/>
  <c r="AH4" i="1" s="1"/>
  <c r="Q98" i="1"/>
  <c r="AD98" i="1" s="1"/>
  <c r="S98" i="1"/>
  <c r="AF98" i="1" s="1"/>
  <c r="R98" i="1"/>
  <c r="AE98" i="1" s="1"/>
  <c r="U98" i="1"/>
  <c r="AH98" i="1" s="1"/>
  <c r="T98" i="1"/>
  <c r="AG98" i="1" s="1"/>
  <c r="Q142" i="1"/>
  <c r="AD142" i="1" s="1"/>
  <c r="U142" i="1"/>
  <c r="AH142" i="1" s="1"/>
  <c r="T142" i="1"/>
  <c r="AG142" i="1" s="1"/>
  <c r="R142" i="1"/>
  <c r="AE142" i="1" s="1"/>
  <c r="S142" i="1"/>
  <c r="AF142" i="1" s="1"/>
  <c r="Q168" i="1"/>
  <c r="AD168" i="1" s="1"/>
  <c r="U168" i="1"/>
  <c r="AH168" i="1" s="1"/>
  <c r="T168" i="1"/>
  <c r="AG168" i="1" s="1"/>
  <c r="R168" i="1"/>
  <c r="AE168" i="1" s="1"/>
  <c r="S168" i="1"/>
  <c r="AF168" i="1" s="1"/>
  <c r="Q38" i="1"/>
  <c r="AD38" i="1" s="1"/>
  <c r="T38" i="1"/>
  <c r="AG38" i="1" s="1"/>
  <c r="S38" i="1"/>
  <c r="AF38" i="1" s="1"/>
  <c r="U38" i="1"/>
  <c r="AH38" i="1" s="1"/>
  <c r="R38" i="1"/>
  <c r="AE38" i="1" s="1"/>
  <c r="Q101" i="1"/>
  <c r="AD101" i="1" s="1"/>
  <c r="U101" i="1"/>
  <c r="AH101" i="1" s="1"/>
  <c r="T101" i="1"/>
  <c r="AG101" i="1" s="1"/>
  <c r="S101" i="1"/>
  <c r="AF101" i="1" s="1"/>
  <c r="R101" i="1"/>
  <c r="AE101" i="1" s="1"/>
  <c r="Q127" i="1"/>
  <c r="AD127" i="1" s="1"/>
  <c r="R127" i="1"/>
  <c r="AE127" i="1" s="1"/>
  <c r="U127" i="1"/>
  <c r="AH127" i="1" s="1"/>
  <c r="T127" i="1"/>
  <c r="AG127" i="1" s="1"/>
  <c r="S127" i="1"/>
  <c r="AF127" i="1" s="1"/>
  <c r="Q153" i="1"/>
  <c r="AD153" i="1" s="1"/>
  <c r="R153" i="1"/>
  <c r="AE153" i="1" s="1"/>
  <c r="U153" i="1"/>
  <c r="AH153" i="1" s="1"/>
  <c r="T153" i="1"/>
  <c r="AG153" i="1" s="1"/>
  <c r="S153" i="1"/>
  <c r="AF153" i="1" s="1"/>
  <c r="Q33" i="1"/>
  <c r="AD33" i="1" s="1"/>
  <c r="U33" i="1"/>
  <c r="AH33" i="1" s="1"/>
  <c r="R33" i="1"/>
  <c r="AE33" i="1" s="1"/>
  <c r="T33" i="1"/>
  <c r="AG33" i="1" s="1"/>
  <c r="S33" i="1"/>
  <c r="AF33" i="1" s="1"/>
  <c r="Q83" i="1"/>
  <c r="AD83" i="1" s="1"/>
  <c r="U83" i="1"/>
  <c r="AH83" i="1" s="1"/>
  <c r="T83" i="1"/>
  <c r="AG83" i="1" s="1"/>
  <c r="S83" i="1"/>
  <c r="AF83" i="1" s="1"/>
  <c r="R83" i="1"/>
  <c r="AE83" i="1" s="1"/>
  <c r="Q166" i="1"/>
  <c r="AD166" i="1" s="1"/>
  <c r="T166" i="1"/>
  <c r="AG166" i="1" s="1"/>
  <c r="S166" i="1"/>
  <c r="AF166" i="1" s="1"/>
  <c r="U166" i="1"/>
  <c r="AH166" i="1" s="1"/>
  <c r="R166" i="1"/>
  <c r="AE166" i="1" s="1"/>
  <c r="Q93" i="1"/>
  <c r="AD93" i="1" s="1"/>
  <c r="U93" i="1"/>
  <c r="AH93" i="1" s="1"/>
  <c r="T93" i="1"/>
  <c r="AG93" i="1" s="1"/>
  <c r="S93" i="1"/>
  <c r="AF93" i="1" s="1"/>
  <c r="R93" i="1"/>
  <c r="AE93" i="1" s="1"/>
  <c r="Q47" i="1"/>
  <c r="AD47" i="1" s="1"/>
  <c r="U47" i="1"/>
  <c r="AH47" i="1" s="1"/>
  <c r="T47" i="1"/>
  <c r="AG47" i="1" s="1"/>
  <c r="S47" i="1"/>
  <c r="AF47" i="1" s="1"/>
  <c r="R47" i="1"/>
  <c r="AE47" i="1" s="1"/>
  <c r="Q3" i="1"/>
  <c r="AD3" i="1" s="1"/>
  <c r="U3" i="1"/>
  <c r="AH3" i="1" s="1"/>
  <c r="S3" i="1"/>
  <c r="AF3" i="1" s="1"/>
  <c r="R3" i="1"/>
  <c r="AE3" i="1" s="1"/>
  <c r="T3" i="1"/>
  <c r="AG3" i="1" s="1"/>
  <c r="Q122" i="1"/>
  <c r="AD122" i="1" s="1"/>
  <c r="S122" i="1"/>
  <c r="AF122" i="1" s="1"/>
  <c r="R122" i="1"/>
  <c r="AE122" i="1" s="1"/>
  <c r="T122" i="1"/>
  <c r="AG122" i="1" s="1"/>
  <c r="U122" i="1"/>
  <c r="AH122" i="1" s="1"/>
  <c r="Q69" i="1"/>
  <c r="AD69" i="1" s="1"/>
  <c r="T69" i="1"/>
  <c r="AG69" i="1" s="1"/>
  <c r="S69" i="1"/>
  <c r="AF69" i="1" s="1"/>
  <c r="R69" i="1"/>
  <c r="AE69" i="1" s="1"/>
  <c r="U69" i="1"/>
  <c r="AH69" i="1" s="1"/>
  <c r="Q35" i="1"/>
  <c r="AD35" i="1" s="1"/>
  <c r="U35" i="1"/>
  <c r="AH35" i="1" s="1"/>
  <c r="S35" i="1"/>
  <c r="AF35" i="1" s="1"/>
  <c r="R35" i="1"/>
  <c r="AE35" i="1" s="1"/>
  <c r="T35" i="1"/>
  <c r="AG35" i="1" s="1"/>
  <c r="Q151" i="1"/>
  <c r="AD151" i="1" s="1"/>
  <c r="U151" i="1"/>
  <c r="AH151" i="1" s="1"/>
  <c r="T151" i="1"/>
  <c r="AG151" i="1" s="1"/>
  <c r="S151" i="1"/>
  <c r="AF151" i="1" s="1"/>
  <c r="R151" i="1"/>
  <c r="AE151" i="1" s="1"/>
  <c r="Q124" i="1"/>
  <c r="AD124" i="1" s="1"/>
  <c r="T124" i="1"/>
  <c r="AG124" i="1" s="1"/>
  <c r="S124" i="1"/>
  <c r="AF124" i="1" s="1"/>
  <c r="U124" i="1"/>
  <c r="AH124" i="1" s="1"/>
  <c r="R124" i="1"/>
  <c r="AE124" i="1" s="1"/>
  <c r="Q155" i="1"/>
  <c r="AD155" i="1" s="1"/>
  <c r="S155" i="1"/>
  <c r="AF155" i="1" s="1"/>
  <c r="R155" i="1"/>
  <c r="AE155" i="1" s="1"/>
  <c r="U155" i="1"/>
  <c r="AH155" i="1" s="1"/>
  <c r="T155" i="1"/>
  <c r="AG155" i="1" s="1"/>
  <c r="Q81" i="1"/>
  <c r="AD81" i="1" s="1"/>
  <c r="U81" i="1"/>
  <c r="AH81" i="1" s="1"/>
  <c r="S81" i="1"/>
  <c r="AF81" i="1" s="1"/>
  <c r="R81" i="1"/>
  <c r="AE81" i="1" s="1"/>
  <c r="T81" i="1"/>
  <c r="AG81" i="1" s="1"/>
  <c r="Q67" i="1"/>
  <c r="AD67" i="1" s="1"/>
  <c r="S67" i="1"/>
  <c r="AF67" i="1" s="1"/>
  <c r="R67" i="1"/>
  <c r="AE67" i="1" s="1"/>
  <c r="U67" i="1"/>
  <c r="AH67" i="1" s="1"/>
  <c r="T67" i="1"/>
  <c r="AG67" i="1" s="1"/>
  <c r="Q133" i="1"/>
  <c r="AD133" i="1" s="1"/>
  <c r="U133" i="1"/>
  <c r="AH133" i="1" s="1"/>
  <c r="T133" i="1"/>
  <c r="AG133" i="1" s="1"/>
  <c r="S133" i="1"/>
  <c r="AF133" i="1" s="1"/>
  <c r="R133" i="1"/>
  <c r="AE133" i="1" s="1"/>
  <c r="Q159" i="1"/>
  <c r="AD159" i="1" s="1"/>
  <c r="U159" i="1"/>
  <c r="AH159" i="1" s="1"/>
  <c r="T159" i="1"/>
  <c r="AG159" i="1" s="1"/>
  <c r="S159" i="1"/>
  <c r="AF159" i="1" s="1"/>
  <c r="R159" i="1"/>
  <c r="AE159" i="1" s="1"/>
  <c r="Q96" i="1"/>
  <c r="AD96" i="1" s="1"/>
  <c r="U96" i="1"/>
  <c r="AH96" i="1" s="1"/>
  <c r="R96" i="1"/>
  <c r="AE96" i="1" s="1"/>
  <c r="S96" i="1"/>
  <c r="AF96" i="1" s="1"/>
  <c r="T96" i="1"/>
  <c r="AG96" i="1" s="1"/>
  <c r="Q12" i="1"/>
  <c r="AD12" i="1" s="1"/>
  <c r="U12" i="1"/>
  <c r="AH12" i="1" s="1"/>
  <c r="S12" i="1"/>
  <c r="AF12" i="1" s="1"/>
  <c r="R12" i="1"/>
  <c r="AE12" i="1" s="1"/>
  <c r="T12" i="1"/>
  <c r="AG12" i="1" s="1"/>
  <c r="Q106" i="1"/>
  <c r="AD106" i="1" s="1"/>
  <c r="S106" i="1"/>
  <c r="AF106" i="1" s="1"/>
  <c r="U106" i="1"/>
  <c r="AH106" i="1" s="1"/>
  <c r="R106" i="1"/>
  <c r="AE106" i="1" s="1"/>
  <c r="T106" i="1"/>
  <c r="AG106" i="1" s="1"/>
  <c r="Q114" i="1"/>
  <c r="AD114" i="1" s="1"/>
  <c r="S114" i="1"/>
  <c r="AF114" i="1" s="1"/>
  <c r="R114" i="1"/>
  <c r="AE114" i="1" s="1"/>
  <c r="T114" i="1"/>
  <c r="AG114" i="1" s="1"/>
  <c r="U114" i="1"/>
  <c r="AH114" i="1" s="1"/>
  <c r="Q172" i="1"/>
  <c r="AD172" i="1" s="1"/>
  <c r="S172" i="1"/>
  <c r="AF172" i="1" s="1"/>
  <c r="R172" i="1"/>
  <c r="AE172" i="1" s="1"/>
  <c r="T172" i="1"/>
  <c r="AG172" i="1" s="1"/>
  <c r="U172" i="1"/>
  <c r="AH172" i="1" s="1"/>
  <c r="Q104" i="1"/>
  <c r="AD104" i="1" s="1"/>
  <c r="U104" i="1"/>
  <c r="AH104" i="1" s="1"/>
  <c r="R104" i="1"/>
  <c r="AE104" i="1" s="1"/>
  <c r="S104" i="1"/>
  <c r="AF104" i="1" s="1"/>
  <c r="T104" i="1"/>
  <c r="AG104" i="1" s="1"/>
  <c r="Q39" i="1"/>
  <c r="AD39" i="1" s="1"/>
  <c r="U39" i="1"/>
  <c r="AH39" i="1" s="1"/>
  <c r="T39" i="1"/>
  <c r="AG39" i="1" s="1"/>
  <c r="S39" i="1"/>
  <c r="AF39" i="1" s="1"/>
  <c r="R39" i="1"/>
  <c r="AE39" i="1" s="1"/>
  <c r="Q131" i="1"/>
  <c r="AD131" i="1" s="1"/>
  <c r="T131" i="1"/>
  <c r="AG131" i="1" s="1"/>
  <c r="S131" i="1"/>
  <c r="AF131" i="1" s="1"/>
  <c r="R131" i="1"/>
  <c r="AE131" i="1" s="1"/>
  <c r="U131" i="1"/>
  <c r="AH131" i="1" s="1"/>
  <c r="Q157" i="1"/>
  <c r="AD157" i="1" s="1"/>
  <c r="T157" i="1"/>
  <c r="AG157" i="1" s="1"/>
  <c r="S157" i="1"/>
  <c r="AF157" i="1" s="1"/>
  <c r="R157" i="1"/>
  <c r="AE157" i="1" s="1"/>
  <c r="U157" i="1"/>
  <c r="AH157" i="1" s="1"/>
  <c r="Q9" i="1"/>
  <c r="AD9" i="1" s="1"/>
  <c r="U9" i="1"/>
  <c r="AH9" i="1" s="1"/>
  <c r="R9" i="1"/>
  <c r="AE9" i="1" s="1"/>
  <c r="T9" i="1"/>
  <c r="AG9" i="1" s="1"/>
  <c r="S9" i="1"/>
  <c r="AF9" i="1" s="1"/>
  <c r="Q13" i="1"/>
  <c r="AD13" i="1" s="1"/>
  <c r="U13" i="1"/>
  <c r="AH13" i="1" s="1"/>
  <c r="T13" i="1"/>
  <c r="AG13" i="1" s="1"/>
  <c r="S13" i="1"/>
  <c r="AF13" i="1" s="1"/>
  <c r="R13" i="1"/>
  <c r="AE13" i="1" s="1"/>
  <c r="Q103" i="1"/>
  <c r="AD103" i="1" s="1"/>
  <c r="U103" i="1"/>
  <c r="AH103" i="1" s="1"/>
  <c r="R103" i="1"/>
  <c r="AE103" i="1" s="1"/>
  <c r="T103" i="1"/>
  <c r="AG103" i="1" s="1"/>
  <c r="S103" i="1"/>
  <c r="AF103" i="1" s="1"/>
  <c r="Q107" i="1"/>
  <c r="AD107" i="1" s="1"/>
  <c r="T107" i="1"/>
  <c r="AG107" i="1" s="1"/>
  <c r="S107" i="1"/>
  <c r="AF107" i="1" s="1"/>
  <c r="U107" i="1"/>
  <c r="AH107" i="1" s="1"/>
  <c r="R107" i="1"/>
  <c r="AE107" i="1" s="1"/>
  <c r="Q61" i="1"/>
  <c r="AD61" i="1" s="1"/>
  <c r="T61" i="1"/>
  <c r="AG61" i="1" s="1"/>
  <c r="S61" i="1"/>
  <c r="AF61" i="1" s="1"/>
  <c r="R61" i="1"/>
  <c r="AE61" i="1" s="1"/>
  <c r="U61" i="1"/>
  <c r="AH61" i="1" s="1"/>
  <c r="Q178" i="1"/>
  <c r="AD178" i="1" s="1"/>
  <c r="R178" i="1"/>
  <c r="AE178" i="1" s="1"/>
  <c r="U178" i="1"/>
  <c r="AH178" i="1" s="1"/>
  <c r="S178" i="1"/>
  <c r="AF178" i="1" s="1"/>
  <c r="T178" i="1"/>
  <c r="AG178" i="1" s="1"/>
  <c r="Q30" i="1"/>
  <c r="AD30" i="1" s="1"/>
  <c r="T30" i="1"/>
  <c r="AG30" i="1" s="1"/>
  <c r="S30" i="1"/>
  <c r="AF30" i="1" s="1"/>
  <c r="R30" i="1"/>
  <c r="AE30" i="1" s="1"/>
  <c r="U30" i="1"/>
  <c r="AH30" i="1" s="1"/>
  <c r="Q112" i="1"/>
  <c r="AD112" i="1" s="1"/>
  <c r="R112" i="1"/>
  <c r="AE112" i="1" s="1"/>
  <c r="U112" i="1"/>
  <c r="AH112" i="1" s="1"/>
  <c r="S112" i="1"/>
  <c r="AF112" i="1" s="1"/>
  <c r="T112" i="1"/>
  <c r="AG112" i="1" s="1"/>
  <c r="AN172" i="1" l="1"/>
  <c r="AQ172" i="1" s="1"/>
  <c r="AN146" i="1"/>
  <c r="AQ146" i="1" s="1"/>
  <c r="AN177" i="1"/>
  <c r="AQ177" i="1" s="1"/>
  <c r="AN131" i="1"/>
  <c r="AQ131" i="1" s="1"/>
  <c r="AN159" i="1"/>
  <c r="AQ159" i="1" s="1"/>
  <c r="AN153" i="1"/>
  <c r="AQ153" i="1" s="1"/>
  <c r="AN149" i="1"/>
  <c r="AQ149" i="1" s="1"/>
  <c r="AN174" i="1"/>
  <c r="AQ174" i="1" s="1"/>
  <c r="AN147" i="1"/>
  <c r="AQ147" i="1" s="1"/>
  <c r="AN158" i="1"/>
  <c r="AQ158" i="1" s="1"/>
  <c r="AN145" i="1"/>
  <c r="AQ145" i="1" s="1"/>
  <c r="AN144" i="1"/>
  <c r="AQ144" i="1" s="1"/>
  <c r="AN171" i="1"/>
  <c r="AQ171" i="1" s="1"/>
  <c r="AN150" i="1"/>
  <c r="AQ150" i="1" s="1"/>
  <c r="AN107" i="1"/>
  <c r="AQ107" i="1" s="1"/>
  <c r="AN81" i="1"/>
  <c r="AQ81" i="1" s="1"/>
  <c r="AN108" i="1"/>
  <c r="AQ108" i="1" s="1"/>
  <c r="AN90" i="1"/>
  <c r="AQ90" i="1" s="1"/>
  <c r="AN8" i="1"/>
  <c r="AQ8" i="1" s="1"/>
  <c r="AN47" i="1"/>
  <c r="AQ47" i="1" s="1"/>
  <c r="AN38" i="1"/>
  <c r="AQ38" i="1" s="1"/>
  <c r="AN51" i="1"/>
  <c r="AQ51" i="1" s="1"/>
  <c r="AN50" i="1"/>
  <c r="AQ50" i="1" s="1"/>
  <c r="AN32" i="1"/>
  <c r="AQ32" i="1" s="1"/>
  <c r="AN68" i="1"/>
  <c r="AQ68" i="1" s="1"/>
  <c r="AN27" i="1"/>
  <c r="AQ27" i="1" s="1"/>
  <c r="AN30" i="1"/>
  <c r="AQ30" i="1" s="1"/>
  <c r="AN69" i="1"/>
  <c r="AQ69" i="1" s="1"/>
  <c r="AN48" i="1"/>
  <c r="AQ48" i="1" s="1"/>
  <c r="AN65" i="1"/>
  <c r="AQ65" i="1" s="1"/>
  <c r="AN14" i="1"/>
  <c r="AQ14" i="1" s="1"/>
  <c r="AN44" i="1"/>
  <c r="AQ44" i="1" s="1"/>
  <c r="AN10" i="1"/>
  <c r="AQ10" i="1" s="1"/>
  <c r="AN55" i="1"/>
  <c r="AQ55" i="1" s="1"/>
  <c r="AN23" i="1"/>
  <c r="AQ23" i="1" s="1"/>
  <c r="AN64" i="1"/>
  <c r="AQ64" i="1" s="1"/>
  <c r="AN40" i="1"/>
  <c r="AQ40" i="1" s="1"/>
  <c r="AN2" i="1"/>
  <c r="AQ2" i="1" s="1"/>
  <c r="AM152" i="1"/>
  <c r="AP152" i="1" s="1"/>
  <c r="AK152" i="1"/>
  <c r="AL152" i="1" s="1"/>
  <c r="AM100" i="1"/>
  <c r="AP100" i="1" s="1"/>
  <c r="AK100" i="1"/>
  <c r="AL100" i="1" s="1"/>
  <c r="AN13" i="1"/>
  <c r="AQ13" i="1" s="1"/>
  <c r="AN106" i="1"/>
  <c r="AQ106" i="1" s="1"/>
  <c r="AN124" i="1"/>
  <c r="AQ124" i="1" s="1"/>
  <c r="AN166" i="1"/>
  <c r="AQ166" i="1" s="1"/>
  <c r="AN142" i="1"/>
  <c r="AQ142" i="1" s="1"/>
  <c r="AN25" i="1"/>
  <c r="AQ25" i="1" s="1"/>
  <c r="AN91" i="1"/>
  <c r="AQ91" i="1" s="1"/>
  <c r="AN164" i="1"/>
  <c r="AQ164" i="1" s="1"/>
  <c r="AN128" i="1"/>
  <c r="AQ128" i="1" s="1"/>
  <c r="AN77" i="1"/>
  <c r="AQ77" i="1" s="1"/>
  <c r="AN54" i="1"/>
  <c r="AQ54" i="1" s="1"/>
  <c r="AN19" i="1"/>
  <c r="AQ19" i="1" s="1"/>
  <c r="AN173" i="1"/>
  <c r="AQ173" i="1" s="1"/>
  <c r="AN58" i="1"/>
  <c r="AQ58" i="1" s="1"/>
  <c r="AN167" i="1"/>
  <c r="AQ167" i="1" s="1"/>
  <c r="AN143" i="1"/>
  <c r="AQ143" i="1" s="1"/>
  <c r="AN70" i="1"/>
  <c r="AQ70" i="1" s="1"/>
  <c r="AN78" i="1"/>
  <c r="AQ78" i="1" s="1"/>
  <c r="AN5" i="1"/>
  <c r="AQ5" i="1" s="1"/>
  <c r="AN118" i="1"/>
  <c r="AQ118" i="1" s="1"/>
  <c r="AN59" i="1"/>
  <c r="AQ59" i="1" s="1"/>
  <c r="AK103" i="1"/>
  <c r="AL103" i="1" s="1"/>
  <c r="AM103" i="1"/>
  <c r="AP103" i="1" s="1"/>
  <c r="AM162" i="1"/>
  <c r="AP162" i="1" s="1"/>
  <c r="AK162" i="1"/>
  <c r="AL162" i="1" s="1"/>
  <c r="AK166" i="1"/>
  <c r="AL166" i="1" s="1"/>
  <c r="AM166" i="1"/>
  <c r="AP166" i="1" s="1"/>
  <c r="AM158" i="1"/>
  <c r="AP158" i="1" s="1"/>
  <c r="AK158" i="1"/>
  <c r="AL158" i="1" s="1"/>
  <c r="AM29" i="1"/>
  <c r="AP29" i="1" s="1"/>
  <c r="AK29" i="1"/>
  <c r="AL29" i="1" s="1"/>
  <c r="AM60" i="1"/>
  <c r="AP60" i="1" s="1"/>
  <c r="AK60" i="1"/>
  <c r="AL60" i="1" s="1"/>
  <c r="AM49" i="1"/>
  <c r="AP49" i="1" s="1"/>
  <c r="AK49" i="1"/>
  <c r="AL49" i="1" s="1"/>
  <c r="AM73" i="1"/>
  <c r="AP73" i="1" s="1"/>
  <c r="AK73" i="1"/>
  <c r="AL73" i="1" s="1"/>
  <c r="AM36" i="1"/>
  <c r="AP36" i="1" s="1"/>
  <c r="AK36" i="1"/>
  <c r="AL36" i="1" s="1"/>
  <c r="AM54" i="1"/>
  <c r="AP54" i="1" s="1"/>
  <c r="AK54" i="1"/>
  <c r="AL54" i="1" s="1"/>
  <c r="AM61" i="1"/>
  <c r="AP61" i="1" s="1"/>
  <c r="AK61" i="1"/>
  <c r="AL61" i="1" s="1"/>
  <c r="AM136" i="1"/>
  <c r="AP136" i="1" s="1"/>
  <c r="AK136" i="1"/>
  <c r="AL136" i="1" s="1"/>
  <c r="AK151" i="1"/>
  <c r="AL151" i="1" s="1"/>
  <c r="AM151" i="1"/>
  <c r="AP151" i="1" s="1"/>
  <c r="AK62" i="1"/>
  <c r="AL62" i="1" s="1"/>
  <c r="AM62" i="1"/>
  <c r="AP62" i="1" s="1"/>
  <c r="AM115" i="1"/>
  <c r="AP115" i="1" s="1"/>
  <c r="AK115" i="1"/>
  <c r="AL115" i="1" s="1"/>
  <c r="AM168" i="1"/>
  <c r="AP168" i="1" s="1"/>
  <c r="AK168" i="1"/>
  <c r="AL168" i="1" s="1"/>
  <c r="AM119" i="1"/>
  <c r="AP119" i="1" s="1"/>
  <c r="AK119" i="1"/>
  <c r="AL119" i="1" s="1"/>
  <c r="AM128" i="1"/>
  <c r="AP128" i="1" s="1"/>
  <c r="AK128" i="1"/>
  <c r="AL128" i="1" s="1"/>
  <c r="AM178" i="1"/>
  <c r="AP178" i="1" s="1"/>
  <c r="AK178" i="1"/>
  <c r="AL178" i="1" s="1"/>
  <c r="AM105" i="1"/>
  <c r="AP105" i="1" s="1"/>
  <c r="AK105" i="1"/>
  <c r="AL105" i="1" s="1"/>
  <c r="AM68" i="1"/>
  <c r="AP68" i="1" s="1"/>
  <c r="AK68" i="1"/>
  <c r="AL68" i="1" s="1"/>
  <c r="AM160" i="1"/>
  <c r="AP160" i="1" s="1"/>
  <c r="AK160" i="1"/>
  <c r="AL160" i="1" s="1"/>
  <c r="AM19" i="1"/>
  <c r="AP19" i="1" s="1"/>
  <c r="AK19" i="1"/>
  <c r="AL19" i="1" s="1"/>
  <c r="AM21" i="1"/>
  <c r="AP21" i="1" s="1"/>
  <c r="AK21" i="1"/>
  <c r="AL21" i="1" s="1"/>
  <c r="AK46" i="1"/>
  <c r="AL46" i="1" s="1"/>
  <c r="AM46" i="1"/>
  <c r="AP46" i="1" s="1"/>
  <c r="AN61" i="1"/>
  <c r="AQ61" i="1" s="1"/>
  <c r="AN104" i="1"/>
  <c r="AQ104" i="1" s="1"/>
  <c r="AN67" i="1"/>
  <c r="AQ67" i="1" s="1"/>
  <c r="AN3" i="1"/>
  <c r="AQ3" i="1" s="1"/>
  <c r="AN101" i="1"/>
  <c r="AQ101" i="1" s="1"/>
  <c r="AN129" i="1"/>
  <c r="AQ129" i="1" s="1"/>
  <c r="AN84" i="1"/>
  <c r="AQ84" i="1" s="1"/>
  <c r="AN85" i="1"/>
  <c r="AQ85" i="1" s="1"/>
  <c r="AN28" i="1"/>
  <c r="AQ28" i="1" s="1"/>
  <c r="AN17" i="1"/>
  <c r="AQ17" i="1" s="1"/>
  <c r="AN134" i="1"/>
  <c r="AQ134" i="1" s="1"/>
  <c r="AN43" i="1"/>
  <c r="AQ43" i="1" s="1"/>
  <c r="AN154" i="1"/>
  <c r="AQ154" i="1" s="1"/>
  <c r="AN130" i="1"/>
  <c r="AQ130" i="1" s="1"/>
  <c r="AN46" i="1"/>
  <c r="AQ46" i="1" s="1"/>
  <c r="AN95" i="1"/>
  <c r="AQ95" i="1" s="1"/>
  <c r="AN126" i="1"/>
  <c r="AQ126" i="1" s="1"/>
  <c r="AN41" i="1"/>
  <c r="AQ41" i="1" s="1"/>
  <c r="AN45" i="1"/>
  <c r="AQ45" i="1" s="1"/>
  <c r="AN92" i="1"/>
  <c r="AQ92" i="1" s="1"/>
  <c r="AN137" i="1"/>
  <c r="AQ137" i="1" s="1"/>
  <c r="AM139" i="1"/>
  <c r="AP139" i="1" s="1"/>
  <c r="AK139" i="1"/>
  <c r="AL139" i="1" s="1"/>
  <c r="AK126" i="1"/>
  <c r="AL126" i="1" s="1"/>
  <c r="AM126" i="1"/>
  <c r="AP126" i="1" s="1"/>
  <c r="AM108" i="1"/>
  <c r="AP108" i="1" s="1"/>
  <c r="AK108" i="1"/>
  <c r="AL108" i="1" s="1"/>
  <c r="AM161" i="1"/>
  <c r="AP161" i="1" s="1"/>
  <c r="AK161" i="1"/>
  <c r="AL161" i="1" s="1"/>
  <c r="AK102" i="1"/>
  <c r="AL102" i="1" s="1"/>
  <c r="AM102" i="1"/>
  <c r="AP102" i="1" s="1"/>
  <c r="AM132" i="1"/>
  <c r="AP132" i="1" s="1"/>
  <c r="AK132" i="1"/>
  <c r="AL132" i="1" s="1"/>
  <c r="AK131" i="1"/>
  <c r="AL131" i="1" s="1"/>
  <c r="AM131" i="1"/>
  <c r="AP131" i="1" s="1"/>
  <c r="AM39" i="1"/>
  <c r="AP39" i="1" s="1"/>
  <c r="AK39" i="1"/>
  <c r="AL39" i="1" s="1"/>
  <c r="AM88" i="1"/>
  <c r="AP88" i="1" s="1"/>
  <c r="AK88" i="1"/>
  <c r="AL88" i="1" s="1"/>
  <c r="AM66" i="1"/>
  <c r="AP66" i="1" s="1"/>
  <c r="AK66" i="1"/>
  <c r="AL66" i="1" s="1"/>
  <c r="AM51" i="1"/>
  <c r="AP51" i="1" s="1"/>
  <c r="AK51" i="1"/>
  <c r="AL51" i="1" s="1"/>
  <c r="AM17" i="1"/>
  <c r="AP17" i="1" s="1"/>
  <c r="AK17" i="1"/>
  <c r="AL17" i="1" s="1"/>
  <c r="AM177" i="1"/>
  <c r="AP177" i="1" s="1"/>
  <c r="AK177" i="1"/>
  <c r="AL177" i="1" s="1"/>
  <c r="AM130" i="1"/>
  <c r="AP130" i="1" s="1"/>
  <c r="AK130" i="1"/>
  <c r="AL130" i="1" s="1"/>
  <c r="AM153" i="1"/>
  <c r="AP153" i="1" s="1"/>
  <c r="AK153" i="1"/>
  <c r="AL153" i="1" s="1"/>
  <c r="AK174" i="1"/>
  <c r="AL174" i="1" s="1"/>
  <c r="AM174" i="1"/>
  <c r="AP174" i="1" s="1"/>
  <c r="AM137" i="1"/>
  <c r="AP137" i="1" s="1"/>
  <c r="AK137" i="1"/>
  <c r="AL137" i="1" s="1"/>
  <c r="AM149" i="1"/>
  <c r="AP149" i="1" s="1"/>
  <c r="AK149" i="1"/>
  <c r="AL149" i="1" s="1"/>
  <c r="AM134" i="1"/>
  <c r="AP134" i="1" s="1"/>
  <c r="AK134" i="1"/>
  <c r="AL134" i="1" s="1"/>
  <c r="AM112" i="1"/>
  <c r="AP112" i="1" s="1"/>
  <c r="AK112" i="1"/>
  <c r="AL112" i="1" s="1"/>
  <c r="AM75" i="1"/>
  <c r="AP75" i="1" s="1"/>
  <c r="AK75" i="1"/>
  <c r="AL75" i="1" s="1"/>
  <c r="AK150" i="1"/>
  <c r="AL150" i="1" s="1"/>
  <c r="AM150" i="1"/>
  <c r="AP150" i="1" s="1"/>
  <c r="AM133" i="1"/>
  <c r="AP133" i="1" s="1"/>
  <c r="AK133" i="1"/>
  <c r="AL133" i="1" s="1"/>
  <c r="AN86" i="1"/>
  <c r="AQ86" i="1" s="1"/>
  <c r="AK78" i="1"/>
  <c r="AL78" i="1" s="1"/>
  <c r="AM78" i="1"/>
  <c r="AP78" i="1" s="1"/>
  <c r="AM52" i="1"/>
  <c r="AP52" i="1" s="1"/>
  <c r="AK52" i="1"/>
  <c r="AL52" i="1" s="1"/>
  <c r="AN4" i="1"/>
  <c r="AQ4" i="1" s="1"/>
  <c r="AN97" i="1"/>
  <c r="AQ97" i="1" s="1"/>
  <c r="AN181" i="1"/>
  <c r="AQ181" i="1" s="1"/>
  <c r="AN73" i="1"/>
  <c r="AQ73" i="1" s="1"/>
  <c r="AN88" i="1"/>
  <c r="AQ88" i="1" s="1"/>
  <c r="AN179" i="1"/>
  <c r="AQ179" i="1" s="1"/>
  <c r="AN139" i="1"/>
  <c r="AQ139" i="1" s="1"/>
  <c r="AN22" i="1"/>
  <c r="AQ22" i="1" s="1"/>
  <c r="AN175" i="1"/>
  <c r="AQ175" i="1" s="1"/>
  <c r="AN109" i="1"/>
  <c r="AQ109" i="1" s="1"/>
  <c r="AN34" i="1"/>
  <c r="AQ34" i="1" s="1"/>
  <c r="AN170" i="1"/>
  <c r="AQ170" i="1" s="1"/>
  <c r="AN62" i="1"/>
  <c r="AQ62" i="1" s="1"/>
  <c r="AN135" i="1"/>
  <c r="AQ135" i="1" s="1"/>
  <c r="AN80" i="1"/>
  <c r="AQ80" i="1" s="1"/>
  <c r="AN29" i="1"/>
  <c r="AQ29" i="1" s="1"/>
  <c r="AK83" i="1"/>
  <c r="AL83" i="1" s="1"/>
  <c r="AM83" i="1"/>
  <c r="AP83" i="1" s="1"/>
  <c r="AM121" i="1"/>
  <c r="AP121" i="1" s="1"/>
  <c r="AK121" i="1"/>
  <c r="AL121" i="1" s="1"/>
  <c r="AM27" i="1"/>
  <c r="AP27" i="1" s="1"/>
  <c r="AK27" i="1"/>
  <c r="AL27" i="1" s="1"/>
  <c r="AM170" i="1"/>
  <c r="AP170" i="1" s="1"/>
  <c r="AK170" i="1"/>
  <c r="AL170" i="1" s="1"/>
  <c r="AM164" i="1"/>
  <c r="AP164" i="1" s="1"/>
  <c r="AK164" i="1"/>
  <c r="AL164" i="1" s="1"/>
  <c r="AM44" i="1"/>
  <c r="AP44" i="1" s="1"/>
  <c r="AK44" i="1"/>
  <c r="AL44" i="1" s="1"/>
  <c r="AM118" i="1"/>
  <c r="AP118" i="1" s="1"/>
  <c r="AK118" i="1"/>
  <c r="AL118" i="1" s="1"/>
  <c r="AM6" i="1"/>
  <c r="AP6" i="1" s="1"/>
  <c r="AK6" i="1"/>
  <c r="AL6" i="1" s="1"/>
  <c r="AK107" i="1"/>
  <c r="AL107" i="1" s="1"/>
  <c r="AM107" i="1"/>
  <c r="AP107" i="1" s="1"/>
  <c r="AM82" i="1"/>
  <c r="AP82" i="1" s="1"/>
  <c r="AK82" i="1"/>
  <c r="AL82" i="1" s="1"/>
  <c r="AM58" i="1"/>
  <c r="AP58" i="1" s="1"/>
  <c r="AK58" i="1"/>
  <c r="AL58" i="1" s="1"/>
  <c r="AM125" i="1"/>
  <c r="AP125" i="1" s="1"/>
  <c r="AK125" i="1"/>
  <c r="AL125" i="1" s="1"/>
  <c r="AM154" i="1"/>
  <c r="AP154" i="1" s="1"/>
  <c r="AK154" i="1"/>
  <c r="AL154" i="1" s="1"/>
  <c r="AK86" i="1"/>
  <c r="AL86" i="1" s="1"/>
  <c r="AM86" i="1"/>
  <c r="AP86" i="1" s="1"/>
  <c r="AM181" i="1"/>
  <c r="AP181" i="1" s="1"/>
  <c r="AK181" i="1"/>
  <c r="AL181" i="1" s="1"/>
  <c r="AM80" i="1"/>
  <c r="AP80" i="1" s="1"/>
  <c r="AK80" i="1"/>
  <c r="AL80" i="1" s="1"/>
  <c r="AM98" i="1"/>
  <c r="AP98" i="1" s="1"/>
  <c r="AK98" i="1"/>
  <c r="AL98" i="1" s="1"/>
  <c r="AM70" i="1"/>
  <c r="AP70" i="1" s="1"/>
  <c r="AK70" i="1"/>
  <c r="AL70" i="1" s="1"/>
  <c r="AM81" i="1"/>
  <c r="AP81" i="1" s="1"/>
  <c r="AK81" i="1"/>
  <c r="AL81" i="1" s="1"/>
  <c r="AM53" i="1"/>
  <c r="AP53" i="1" s="1"/>
  <c r="AK53" i="1"/>
  <c r="AL53" i="1" s="1"/>
  <c r="AM69" i="1"/>
  <c r="AP69" i="1" s="1"/>
  <c r="AK69" i="1"/>
  <c r="AL69" i="1" s="1"/>
  <c r="AM114" i="1"/>
  <c r="AP114" i="1" s="1"/>
  <c r="AK114" i="1"/>
  <c r="AL114" i="1" s="1"/>
  <c r="AM90" i="1"/>
  <c r="AP90" i="1" s="1"/>
  <c r="AK90" i="1"/>
  <c r="AL90" i="1" s="1"/>
  <c r="AM141" i="1"/>
  <c r="AP141" i="1" s="1"/>
  <c r="AK141" i="1"/>
  <c r="AL141" i="1" s="1"/>
  <c r="AM85" i="1"/>
  <c r="AP85" i="1" s="1"/>
  <c r="AK85" i="1"/>
  <c r="AL85" i="1" s="1"/>
  <c r="AK99" i="1"/>
  <c r="AL99" i="1" s="1"/>
  <c r="AM99" i="1"/>
  <c r="AP99" i="1" s="1"/>
  <c r="AN33" i="1"/>
  <c r="AQ33" i="1" s="1"/>
  <c r="AN93" i="1"/>
  <c r="AQ93" i="1" s="1"/>
  <c r="AN168" i="1"/>
  <c r="AQ168" i="1" s="1"/>
  <c r="AN140" i="1"/>
  <c r="AQ140" i="1" s="1"/>
  <c r="AN49" i="1"/>
  <c r="AQ49" i="1" s="1"/>
  <c r="AN16" i="1"/>
  <c r="AQ16" i="1" s="1"/>
  <c r="AN119" i="1"/>
  <c r="AQ119" i="1" s="1"/>
  <c r="AN82" i="1"/>
  <c r="AQ82" i="1" s="1"/>
  <c r="AN117" i="1"/>
  <c r="AQ117" i="1" s="1"/>
  <c r="AN75" i="1"/>
  <c r="AQ75" i="1" s="1"/>
  <c r="AN74" i="1"/>
  <c r="AQ74" i="1" s="1"/>
  <c r="AN180" i="1"/>
  <c r="AQ180" i="1" s="1"/>
  <c r="AN169" i="1"/>
  <c r="AQ169" i="1" s="1"/>
  <c r="AN36" i="1"/>
  <c r="AQ36" i="1" s="1"/>
  <c r="AN162" i="1"/>
  <c r="AQ162" i="1" s="1"/>
  <c r="AN79" i="1"/>
  <c r="AQ79" i="1" s="1"/>
  <c r="AN176" i="1"/>
  <c r="AQ176" i="1" s="1"/>
  <c r="AN89" i="1"/>
  <c r="AQ89" i="1" s="1"/>
  <c r="AK38" i="1"/>
  <c r="AL38" i="1" s="1"/>
  <c r="AM38" i="1"/>
  <c r="AP38" i="1" s="1"/>
  <c r="AM4" i="1"/>
  <c r="AP4" i="1" s="1"/>
  <c r="AK4" i="1"/>
  <c r="AL4" i="1" s="1"/>
  <c r="AM84" i="1"/>
  <c r="AP84" i="1" s="1"/>
  <c r="AK84" i="1"/>
  <c r="AL84" i="1" s="1"/>
  <c r="AM140" i="1"/>
  <c r="AP140" i="1" s="1"/>
  <c r="AK140" i="1"/>
  <c r="AL140" i="1" s="1"/>
  <c r="AM94" i="1"/>
  <c r="AP94" i="1" s="1"/>
  <c r="AK94" i="1"/>
  <c r="AL94" i="1" s="1"/>
  <c r="AM124" i="1"/>
  <c r="AP124" i="1" s="1"/>
  <c r="AK124" i="1"/>
  <c r="AL124" i="1" s="1"/>
  <c r="AM45" i="1"/>
  <c r="AP45" i="1" s="1"/>
  <c r="AK45" i="1"/>
  <c r="AL45" i="1" s="1"/>
  <c r="AM8" i="1"/>
  <c r="AP8" i="1" s="1"/>
  <c r="AK8" i="1"/>
  <c r="AL8" i="1" s="1"/>
  <c r="AK22" i="1"/>
  <c r="AL22" i="1" s="1"/>
  <c r="AM22" i="1"/>
  <c r="AP22" i="1" s="1"/>
  <c r="AM11" i="1"/>
  <c r="AP11" i="1" s="1"/>
  <c r="AK11" i="1"/>
  <c r="AL11" i="1" s="1"/>
  <c r="AM116" i="1"/>
  <c r="AP116" i="1" s="1"/>
  <c r="AK116" i="1"/>
  <c r="AL116" i="1" s="1"/>
  <c r="AM28" i="1"/>
  <c r="AP28" i="1" s="1"/>
  <c r="AK28" i="1"/>
  <c r="AL28" i="1" s="1"/>
  <c r="AM41" i="1"/>
  <c r="AP41" i="1" s="1"/>
  <c r="AK41" i="1"/>
  <c r="AL41" i="1" s="1"/>
  <c r="AK142" i="1"/>
  <c r="AL142" i="1" s="1"/>
  <c r="AM142" i="1"/>
  <c r="AP142" i="1" s="1"/>
  <c r="AM23" i="1"/>
  <c r="AP23" i="1" s="1"/>
  <c r="AK23" i="1"/>
  <c r="AL23" i="1" s="1"/>
  <c r="AM16" i="1"/>
  <c r="AP16" i="1" s="1"/>
  <c r="AK16" i="1"/>
  <c r="AL16" i="1" s="1"/>
  <c r="AK30" i="1"/>
  <c r="AL30" i="1" s="1"/>
  <c r="AM30" i="1"/>
  <c r="AP30" i="1" s="1"/>
  <c r="AM104" i="1"/>
  <c r="AP104" i="1" s="1"/>
  <c r="AK104" i="1"/>
  <c r="AL104" i="1" s="1"/>
  <c r="AM72" i="1"/>
  <c r="AP72" i="1" s="1"/>
  <c r="AK72" i="1"/>
  <c r="AL72" i="1" s="1"/>
  <c r="AM120" i="1"/>
  <c r="AP120" i="1" s="1"/>
  <c r="AK120" i="1"/>
  <c r="AL120" i="1" s="1"/>
  <c r="AM71" i="1"/>
  <c r="AP71" i="1" s="1"/>
  <c r="AK71" i="1"/>
  <c r="AL71" i="1" s="1"/>
  <c r="AM91" i="1"/>
  <c r="AP91" i="1" s="1"/>
  <c r="AK91" i="1"/>
  <c r="AL91" i="1" s="1"/>
  <c r="AM113" i="1"/>
  <c r="AP113" i="1" s="1"/>
  <c r="AK113" i="1"/>
  <c r="AL113" i="1" s="1"/>
  <c r="AM48" i="1"/>
  <c r="AP48" i="1" s="1"/>
  <c r="AK48" i="1"/>
  <c r="AL48" i="1" s="1"/>
  <c r="AM109" i="1"/>
  <c r="AP109" i="1" s="1"/>
  <c r="AK109" i="1"/>
  <c r="AL109" i="1" s="1"/>
  <c r="AM12" i="1"/>
  <c r="AP12" i="1" s="1"/>
  <c r="AK12" i="1"/>
  <c r="AL12" i="1" s="1"/>
  <c r="AM40" i="1"/>
  <c r="AP40" i="1" s="1"/>
  <c r="AK40" i="1"/>
  <c r="AL40" i="1" s="1"/>
  <c r="AM163" i="1"/>
  <c r="AP163" i="1" s="1"/>
  <c r="AK163" i="1"/>
  <c r="AL163" i="1" s="1"/>
  <c r="AN35" i="1"/>
  <c r="AQ35" i="1" s="1"/>
  <c r="AN114" i="1"/>
  <c r="AQ114" i="1" s="1"/>
  <c r="AN39" i="1"/>
  <c r="AQ39" i="1" s="1"/>
  <c r="AN133" i="1"/>
  <c r="AQ133" i="1" s="1"/>
  <c r="AN122" i="1"/>
  <c r="AQ122" i="1" s="1"/>
  <c r="AN127" i="1"/>
  <c r="AQ127" i="1" s="1"/>
  <c r="AN136" i="1"/>
  <c r="AQ136" i="1" s="1"/>
  <c r="AN56" i="1"/>
  <c r="AQ56" i="1" s="1"/>
  <c r="AN123" i="1"/>
  <c r="AQ123" i="1" s="1"/>
  <c r="AN42" i="1"/>
  <c r="AQ42" i="1" s="1"/>
  <c r="AN37" i="1"/>
  <c r="AQ37" i="1" s="1"/>
  <c r="AN160" i="1"/>
  <c r="AQ160" i="1" s="1"/>
  <c r="AN121" i="1"/>
  <c r="AQ121" i="1" s="1"/>
  <c r="AN141" i="1"/>
  <c r="AQ141" i="1" s="1"/>
  <c r="AN156" i="1"/>
  <c r="AQ156" i="1" s="1"/>
  <c r="AN11" i="1"/>
  <c r="AQ11" i="1" s="1"/>
  <c r="AN53" i="1"/>
  <c r="AQ53" i="1" s="1"/>
  <c r="AN152" i="1"/>
  <c r="AQ152" i="1" s="1"/>
  <c r="AN105" i="1"/>
  <c r="AQ105" i="1" s="1"/>
  <c r="AN57" i="1"/>
  <c r="AQ57" i="1" s="1"/>
  <c r="AN7" i="1"/>
  <c r="AQ7" i="1" s="1"/>
  <c r="AN163" i="1"/>
  <c r="AQ163" i="1" s="1"/>
  <c r="AN148" i="1"/>
  <c r="AQ148" i="1" s="1"/>
  <c r="AK143" i="1"/>
  <c r="AL143" i="1" s="1"/>
  <c r="AM143" i="1"/>
  <c r="AP143" i="1" s="1"/>
  <c r="AM7" i="1"/>
  <c r="AP7" i="1" s="1"/>
  <c r="AK7" i="1"/>
  <c r="AL7" i="1" s="1"/>
  <c r="AM159" i="1"/>
  <c r="AP159" i="1" s="1"/>
  <c r="AK159" i="1"/>
  <c r="AL159" i="1" s="1"/>
  <c r="AM55" i="1"/>
  <c r="AP55" i="1" s="1"/>
  <c r="AK55" i="1"/>
  <c r="AL55" i="1" s="1"/>
  <c r="AM175" i="1"/>
  <c r="AP175" i="1" s="1"/>
  <c r="AK175" i="1"/>
  <c r="AL175" i="1" s="1"/>
  <c r="AM138" i="1"/>
  <c r="AP138" i="1" s="1"/>
  <c r="AK138" i="1"/>
  <c r="AL138" i="1" s="1"/>
  <c r="AM14" i="1"/>
  <c r="AP14" i="1" s="1"/>
  <c r="AK14" i="1"/>
  <c r="AL14" i="1" s="1"/>
  <c r="AM33" i="1"/>
  <c r="AP33" i="1" s="1"/>
  <c r="AK33" i="1"/>
  <c r="AL33" i="1" s="1"/>
  <c r="AM145" i="1"/>
  <c r="AP145" i="1" s="1"/>
  <c r="AK145" i="1"/>
  <c r="AL145" i="1" s="1"/>
  <c r="AM89" i="1"/>
  <c r="AP89" i="1" s="1"/>
  <c r="AK89" i="1"/>
  <c r="AL89" i="1" s="1"/>
  <c r="AM95" i="1"/>
  <c r="AP95" i="1" s="1"/>
  <c r="AK95" i="1"/>
  <c r="AL95" i="1" s="1"/>
  <c r="AM24" i="1"/>
  <c r="AP24" i="1" s="1"/>
  <c r="AK24" i="1"/>
  <c r="AL24" i="1" s="1"/>
  <c r="AM144" i="1"/>
  <c r="AP144" i="1" s="1"/>
  <c r="AK144" i="1"/>
  <c r="AL144" i="1" s="1"/>
  <c r="AM26" i="1"/>
  <c r="AP26" i="1" s="1"/>
  <c r="AK26" i="1"/>
  <c r="AL26" i="1" s="1"/>
  <c r="AM31" i="1"/>
  <c r="AP31" i="1" s="1"/>
  <c r="AK31" i="1"/>
  <c r="AL31" i="1" s="1"/>
  <c r="AM10" i="1"/>
  <c r="AP10" i="1" s="1"/>
  <c r="AK10" i="1"/>
  <c r="AL10" i="1" s="1"/>
  <c r="AM57" i="1"/>
  <c r="AP57" i="1" s="1"/>
  <c r="AK57" i="1"/>
  <c r="AL57" i="1" s="1"/>
  <c r="AM32" i="1"/>
  <c r="AP32" i="1" s="1"/>
  <c r="AK32" i="1"/>
  <c r="AL32" i="1" s="1"/>
  <c r="AM35" i="1"/>
  <c r="AP35" i="1" s="1"/>
  <c r="AK35" i="1"/>
  <c r="AL35" i="1" s="1"/>
  <c r="AM25" i="1"/>
  <c r="AP25" i="1" s="1"/>
  <c r="AK25" i="1"/>
  <c r="AL25" i="1" s="1"/>
  <c r="AM74" i="1"/>
  <c r="AP74" i="1" s="1"/>
  <c r="AK74" i="1"/>
  <c r="AL74" i="1" s="1"/>
  <c r="AN24" i="1"/>
  <c r="AQ24" i="1" s="1"/>
  <c r="AM20" i="1"/>
  <c r="AP20" i="1" s="1"/>
  <c r="AK20" i="1"/>
  <c r="AL20" i="1" s="1"/>
  <c r="AM101" i="1"/>
  <c r="AP101" i="1" s="1"/>
  <c r="AK101" i="1"/>
  <c r="AL101" i="1" s="1"/>
  <c r="AM169" i="1"/>
  <c r="AP169" i="1" s="1"/>
  <c r="AK169" i="1"/>
  <c r="AL169" i="1" s="1"/>
  <c r="AM77" i="1"/>
  <c r="AP77" i="1" s="1"/>
  <c r="AK77" i="1"/>
  <c r="AL77" i="1" s="1"/>
  <c r="AN112" i="1"/>
  <c r="AQ112" i="1" s="1"/>
  <c r="AN157" i="1"/>
  <c r="AQ157" i="1" s="1"/>
  <c r="AN96" i="1"/>
  <c r="AQ96" i="1" s="1"/>
  <c r="AN103" i="1"/>
  <c r="AQ103" i="1" s="1"/>
  <c r="AN155" i="1"/>
  <c r="AQ155" i="1" s="1"/>
  <c r="AN178" i="1"/>
  <c r="AQ178" i="1" s="1"/>
  <c r="AN9" i="1"/>
  <c r="AQ9" i="1" s="1"/>
  <c r="AN12" i="1"/>
  <c r="AQ12" i="1" s="1"/>
  <c r="AN151" i="1"/>
  <c r="AQ151" i="1" s="1"/>
  <c r="AN83" i="1"/>
  <c r="AQ83" i="1" s="1"/>
  <c r="AN98" i="1"/>
  <c r="AQ98" i="1" s="1"/>
  <c r="AN165" i="1"/>
  <c r="AQ165" i="1" s="1"/>
  <c r="AN87" i="1"/>
  <c r="AQ87" i="1" s="1"/>
  <c r="AN138" i="1"/>
  <c r="AQ138" i="1" s="1"/>
  <c r="AN63" i="1"/>
  <c r="AQ63" i="1" s="1"/>
  <c r="AN66" i="1"/>
  <c r="AQ66" i="1" s="1"/>
  <c r="AN6" i="1"/>
  <c r="AQ6" i="1" s="1"/>
  <c r="AN113" i="1"/>
  <c r="AQ113" i="1" s="1"/>
  <c r="AN115" i="1"/>
  <c r="AQ115" i="1" s="1"/>
  <c r="AN18" i="1"/>
  <c r="AQ18" i="1" s="1"/>
  <c r="AN110" i="1"/>
  <c r="AQ110" i="1" s="1"/>
  <c r="AN15" i="1"/>
  <c r="AQ15" i="1" s="1"/>
  <c r="AN31" i="1"/>
  <c r="AQ31" i="1" s="1"/>
  <c r="AN26" i="1"/>
  <c r="AQ26" i="1" s="1"/>
  <c r="AN116" i="1"/>
  <c r="AQ116" i="1" s="1"/>
  <c r="AN161" i="1"/>
  <c r="AQ161" i="1" s="1"/>
  <c r="AN20" i="1"/>
  <c r="AQ20" i="1" s="1"/>
  <c r="AN125" i="1"/>
  <c r="AQ125" i="1" s="1"/>
  <c r="AM106" i="1"/>
  <c r="AP106" i="1" s="1"/>
  <c r="AK106" i="1"/>
  <c r="AL106" i="1" s="1"/>
  <c r="AK127" i="1"/>
  <c r="AL127" i="1" s="1"/>
  <c r="AM127" i="1"/>
  <c r="AP127" i="1" s="1"/>
  <c r="AM173" i="1"/>
  <c r="AP173" i="1" s="1"/>
  <c r="AK173" i="1"/>
  <c r="AL173" i="1" s="1"/>
  <c r="AM50" i="1"/>
  <c r="AP50" i="1" s="1"/>
  <c r="AK50" i="1"/>
  <c r="AL50" i="1" s="1"/>
  <c r="AM42" i="1"/>
  <c r="AP42" i="1" s="1"/>
  <c r="AK42" i="1"/>
  <c r="AL42" i="1" s="1"/>
  <c r="AK87" i="1"/>
  <c r="AL87" i="1" s="1"/>
  <c r="AM87" i="1"/>
  <c r="AP87" i="1" s="1"/>
  <c r="AM176" i="1"/>
  <c r="AP176" i="1" s="1"/>
  <c r="AK176" i="1"/>
  <c r="AL176" i="1" s="1"/>
  <c r="AM146" i="1"/>
  <c r="AP146" i="1" s="1"/>
  <c r="AK146" i="1"/>
  <c r="AL146" i="1" s="1"/>
  <c r="AM123" i="1"/>
  <c r="AP123" i="1" s="1"/>
  <c r="AK123" i="1"/>
  <c r="AL123" i="1" s="1"/>
  <c r="AM64" i="1"/>
  <c r="AP64" i="1" s="1"/>
  <c r="AK64" i="1"/>
  <c r="AL64" i="1" s="1"/>
  <c r="AM18" i="1"/>
  <c r="AP18" i="1" s="1"/>
  <c r="AK18" i="1"/>
  <c r="AL18" i="1" s="1"/>
  <c r="AK63" i="1"/>
  <c r="AL63" i="1" s="1"/>
  <c r="AM63" i="1"/>
  <c r="AP63" i="1" s="1"/>
  <c r="AM179" i="1"/>
  <c r="AP179" i="1" s="1"/>
  <c r="AK179" i="1"/>
  <c r="AL179" i="1" s="1"/>
  <c r="AM148" i="1"/>
  <c r="AP148" i="1" s="1"/>
  <c r="AK148" i="1"/>
  <c r="AL148" i="1" s="1"/>
  <c r="AM157" i="1"/>
  <c r="AP157" i="1" s="1"/>
  <c r="AK157" i="1"/>
  <c r="AL157" i="1" s="1"/>
  <c r="AK43" i="1"/>
  <c r="AL43" i="1" s="1"/>
  <c r="AM43" i="1"/>
  <c r="AP43" i="1" s="1"/>
  <c r="AM76" i="1"/>
  <c r="AP76" i="1" s="1"/>
  <c r="AK76" i="1"/>
  <c r="AL76" i="1" s="1"/>
  <c r="AM93" i="1"/>
  <c r="AP93" i="1" s="1"/>
  <c r="AK93" i="1"/>
  <c r="AL93" i="1" s="1"/>
  <c r="AK79" i="1"/>
  <c r="AL79" i="1" s="1"/>
  <c r="AM79" i="1"/>
  <c r="AP79" i="1" s="1"/>
  <c r="AM172" i="1"/>
  <c r="AP172" i="1" s="1"/>
  <c r="AK172" i="1"/>
  <c r="AL172" i="1" s="1"/>
  <c r="AM56" i="1"/>
  <c r="AP56" i="1" s="1"/>
  <c r="AK56" i="1"/>
  <c r="AL56" i="1" s="1"/>
  <c r="AM5" i="1"/>
  <c r="AP5" i="1" s="1"/>
  <c r="AK5" i="1"/>
  <c r="AL5" i="1" s="1"/>
  <c r="AM155" i="1"/>
  <c r="AP155" i="1" s="1"/>
  <c r="AK155" i="1"/>
  <c r="AL155" i="1" s="1"/>
  <c r="AN71" i="1"/>
  <c r="AQ71" i="1" s="1"/>
  <c r="AN100" i="1"/>
  <c r="AQ100" i="1" s="1"/>
  <c r="AN60" i="1"/>
  <c r="AQ60" i="1" s="1"/>
  <c r="AN132" i="1"/>
  <c r="AQ132" i="1" s="1"/>
  <c r="AN21" i="1"/>
  <c r="AQ21" i="1" s="1"/>
  <c r="AN52" i="1"/>
  <c r="AQ52" i="1" s="1"/>
  <c r="AN76" i="1"/>
  <c r="AQ76" i="1" s="1"/>
  <c r="AN99" i="1"/>
  <c r="AQ99" i="1" s="1"/>
  <c r="AN120" i="1"/>
  <c r="AQ120" i="1" s="1"/>
  <c r="AN72" i="1"/>
  <c r="AQ72" i="1" s="1"/>
  <c r="AM9" i="1"/>
  <c r="AP9" i="1" s="1"/>
  <c r="AK9" i="1"/>
  <c r="AL9" i="1" s="1"/>
  <c r="AK147" i="1"/>
  <c r="AL147" i="1" s="1"/>
  <c r="AM147" i="1"/>
  <c r="AP147" i="1" s="1"/>
  <c r="AM59" i="1"/>
  <c r="AP59" i="1" s="1"/>
  <c r="AK59" i="1"/>
  <c r="AL59" i="1" s="1"/>
  <c r="AM180" i="1"/>
  <c r="AP180" i="1" s="1"/>
  <c r="AK180" i="1"/>
  <c r="AL180" i="1" s="1"/>
  <c r="AM111" i="1"/>
  <c r="AP111" i="1" s="1"/>
  <c r="AK111" i="1"/>
  <c r="AL111" i="1" s="1"/>
  <c r="AM65" i="1"/>
  <c r="AP65" i="1" s="1"/>
  <c r="AK65" i="1"/>
  <c r="AL65" i="1" s="1"/>
  <c r="AM129" i="1"/>
  <c r="AP129" i="1" s="1"/>
  <c r="AK129" i="1"/>
  <c r="AL129" i="1" s="1"/>
  <c r="AM165" i="1"/>
  <c r="AP165" i="1" s="1"/>
  <c r="AK165" i="1"/>
  <c r="AL165" i="1" s="1"/>
  <c r="AK167" i="1"/>
  <c r="AL167" i="1" s="1"/>
  <c r="AM167" i="1"/>
  <c r="AP167" i="1" s="1"/>
  <c r="AM122" i="1"/>
  <c r="AP122" i="1" s="1"/>
  <c r="AK122" i="1"/>
  <c r="AL122" i="1" s="1"/>
  <c r="AM37" i="1"/>
  <c r="AP37" i="1" s="1"/>
  <c r="AK37" i="1"/>
  <c r="AL37" i="1" s="1"/>
  <c r="AM13" i="1"/>
  <c r="AP13" i="1" s="1"/>
  <c r="AK13" i="1"/>
  <c r="AL13" i="1" s="1"/>
  <c r="AM156" i="1"/>
  <c r="AP156" i="1" s="1"/>
  <c r="AK156" i="1"/>
  <c r="AL156" i="1" s="1"/>
  <c r="AM171" i="1"/>
  <c r="AP171" i="1" s="1"/>
  <c r="AK171" i="1"/>
  <c r="AL171" i="1" s="1"/>
  <c r="AM117" i="1"/>
  <c r="AP117" i="1" s="1"/>
  <c r="AK117" i="1"/>
  <c r="AL117" i="1" s="1"/>
  <c r="AM135" i="1"/>
  <c r="AP135" i="1" s="1"/>
  <c r="AK135" i="1"/>
  <c r="AL135" i="1" s="1"/>
  <c r="AM34" i="1"/>
  <c r="AP34" i="1" s="1"/>
  <c r="AK34" i="1"/>
  <c r="AL34" i="1" s="1"/>
  <c r="AK110" i="1"/>
  <c r="AL110" i="1" s="1"/>
  <c r="AM110" i="1"/>
  <c r="AP110" i="1" s="1"/>
  <c r="AM96" i="1"/>
  <c r="AP96" i="1" s="1"/>
  <c r="AK96" i="1"/>
  <c r="AL96" i="1" s="1"/>
  <c r="AM47" i="1"/>
  <c r="AP47" i="1" s="1"/>
  <c r="AK47" i="1"/>
  <c r="AL47" i="1" s="1"/>
  <c r="AM15" i="1"/>
  <c r="AP15" i="1" s="1"/>
  <c r="AK15" i="1"/>
  <c r="AL15" i="1" s="1"/>
  <c r="AM97" i="1"/>
  <c r="AP97" i="1" s="1"/>
  <c r="AK97" i="1"/>
  <c r="AL97" i="1" s="1"/>
  <c r="AM3" i="1"/>
  <c r="AP3" i="1" s="1"/>
  <c r="AK3" i="1"/>
  <c r="AL3" i="1" s="1"/>
  <c r="AM92" i="1"/>
  <c r="AP92" i="1" s="1"/>
  <c r="AK92" i="1"/>
  <c r="AL92" i="1" s="1"/>
  <c r="AK67" i="1"/>
  <c r="AL67" i="1" s="1"/>
  <c r="AM67" i="1"/>
  <c r="AP67" i="1" s="1"/>
  <c r="AM2" i="1"/>
  <c r="AP2" i="1" s="1"/>
  <c r="AK2" i="1"/>
  <c r="AL2" i="1" s="1"/>
</calcChain>
</file>

<file path=xl/sharedStrings.xml><?xml version="1.0" encoding="utf-8"?>
<sst xmlns="http://schemas.openxmlformats.org/spreadsheetml/2006/main" count="1869" uniqueCount="108">
  <si>
    <t>mes_ano</t>
  </si>
  <si>
    <t>ano</t>
  </si>
  <si>
    <t>total</t>
  </si>
  <si>
    <t>tipo</t>
  </si>
  <si>
    <t>regiao</t>
  </si>
  <si>
    <t>mes_ano_data</t>
  </si>
  <si>
    <t>previsto</t>
  </si>
  <si>
    <t>Centro Norte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</si>
  <si>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</si>
  <si>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</si>
  <si>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</si>
  <si>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</si>
  <si>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</si>
  <si>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</si>
  <si>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</si>
  <si>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</si>
  <si>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</si>
  <si>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</si>
  <si>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</si>
  <si>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</si>
  <si>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</si>
  <si>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</si>
  <si>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</si>
  <si>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</si>
  <si>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</si>
  <si>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</si>
  <si>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</si>
  <si>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</si>
  <si>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</si>
  <si>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</si>
  <si>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</si>
  <si>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</si>
  <si>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</si>
  <si>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</si>
  <si>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</si>
  <si>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</si>
  <si>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</si>
  <si>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</si>
  <si>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</si>
  <si>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</si>
  <si>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</si>
  <si>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</si>
  <si>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</si>
  <si>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</si>
  <si>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previs?o</t>
  </si>
  <si>
    <t>Centro Sudeste</t>
  </si>
  <si>
    <t>risco_habitual</t>
  </si>
  <si>
    <t>alto_risco</t>
  </si>
  <si>
    <t>pop_sus_dependente</t>
  </si>
  <si>
    <t>consulta_prenatal</t>
  </si>
  <si>
    <t>consulta_puerperal</t>
  </si>
  <si>
    <t>consulta_enfermagem</t>
  </si>
  <si>
    <t>acoes_educativas</t>
  </si>
  <si>
    <t>ultrassonografia_obstetrica</t>
  </si>
  <si>
    <t>exame_citopatologico</t>
  </si>
  <si>
    <t>consulta_especializada</t>
  </si>
  <si>
    <t>ecg</t>
  </si>
  <si>
    <t>ultrassom_obstetrico_dopler</t>
  </si>
  <si>
    <t>ultrassom_obstetrico</t>
  </si>
  <si>
    <t>tococardiografia</t>
  </si>
  <si>
    <t>parto_normal_sem_instrumentação</t>
  </si>
  <si>
    <t>parto_cesarea</t>
  </si>
  <si>
    <t>tempo_ultrassonografia_obstetrica</t>
  </si>
  <si>
    <t>tempo_consulta_prenatal</t>
  </si>
  <si>
    <t>tempo_consulta_puerperal</t>
  </si>
  <si>
    <t>tempo_consulta_enfermagem</t>
  </si>
  <si>
    <t>tempo_acoes_educativas</t>
  </si>
  <si>
    <t>tempo_exame_citopatologico</t>
  </si>
  <si>
    <t>tempo_consulta_especializada</t>
  </si>
  <si>
    <t>tempo_ecg</t>
  </si>
  <si>
    <t>tempo_ultrassom_obstetrico_dopler</t>
  </si>
  <si>
    <t>tempo_ultrassom_obstetrico</t>
  </si>
  <si>
    <t>batch</t>
  </si>
  <si>
    <t>1/22</t>
  </si>
  <si>
    <t>1/23</t>
  </si>
  <si>
    <t>1/24</t>
  </si>
  <si>
    <t>2/22</t>
  </si>
  <si>
    <t>2/23</t>
  </si>
  <si>
    <t>2/24</t>
  </si>
  <si>
    <t>tempo_tococardiografia</t>
  </si>
  <si>
    <t>tempo_parto_cesarea</t>
  </si>
  <si>
    <t>tempo_parto_normal_sem_instrumentação</t>
  </si>
  <si>
    <t>Centro Oeste</t>
  </si>
  <si>
    <t>Nordeste</t>
  </si>
  <si>
    <t>Sudoeste</t>
  </si>
  <si>
    <t>tempo_total</t>
  </si>
  <si>
    <t>pessoal40h</t>
  </si>
  <si>
    <t>tempo_medico_ab</t>
  </si>
  <si>
    <t>tempo_medico_esp</t>
  </si>
  <si>
    <t>tempo_enf_ab</t>
  </si>
  <si>
    <t>medico_esp</t>
  </si>
  <si>
    <t>enf_ab</t>
  </si>
  <si>
    <t>medico_ab</t>
  </si>
  <si>
    <t>SUS_dependente</t>
  </si>
  <si>
    <t>Saúde_suplementar</t>
  </si>
  <si>
    <t>Consulta Puerperal , 1</t>
  </si>
  <si>
    <t>Consulta de Enfermagem , 1</t>
  </si>
  <si>
    <t>Ações educativas , 1</t>
  </si>
  <si>
    <t>Ultrassonografia Obstétrica , 2</t>
  </si>
  <si>
    <t>Exame citopatológico , 1</t>
  </si>
  <si>
    <t>Consulta Médica em Atenção Especializada , 2</t>
  </si>
  <si>
    <t>Eletro Cardiograma , 2</t>
  </si>
  <si>
    <t>Ultrassom Obstétrico Doppler , 2</t>
  </si>
  <si>
    <t xml:space="preserve">Ultrassom Obstétrico , 2 </t>
  </si>
  <si>
    <t>Tococardiografia , 2</t>
  </si>
  <si>
    <t>Parto Cesárea , 2</t>
  </si>
  <si>
    <t>Parto Normal sem instrumentação , 2</t>
  </si>
  <si>
    <t>Consulta Pré-Natal 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</si>
</sst>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2" fontId="0" fillId="0" borderId="0" xfId="0" applyNumberFormat="1"/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indent="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1"/>
  <sheetViews>
    <sheetView tabSelected="1" topLeftCell="B157" zoomScale="70" zoomScaleNormal="70" workbookViewId="0">
      <selection activeCell="H110" sqref="H110:H181"/>
    </sheetView>
  </sheetViews>
  <sheetFormatPr defaultRowHeight="14.4" x14ac:dyDescent="0.3"/>
  <cols>
    <col min="2" max="2" width="8.88671875" style="8"/>
    <col min="6" max="6" width="13.44140625" bestFit="1" customWidth="1"/>
    <col min="7" max="8" width="20.6640625" style="1" customWidth="1"/>
    <col min="9" max="9" width="12.77734375" bestFit="1" customWidth="1"/>
    <col min="10" max="10" width="12.109375" bestFit="1" customWidth="1"/>
    <col min="11" max="11" width="16.44140625" bestFit="1" customWidth="1"/>
    <col min="12" max="12" width="17.5546875" bestFit="1" customWidth="1"/>
    <col min="13" max="17" width="11.5546875" bestFit="1" customWidth="1"/>
    <col min="18" max="21" width="10.44140625" bestFit="1" customWidth="1"/>
    <col min="22" max="22" width="11.5546875" bestFit="1" customWidth="1"/>
    <col min="23" max="23" width="10.5546875" customWidth="1"/>
    <col min="24" max="24" width="23.88671875" bestFit="1" customWidth="1"/>
    <col min="25" max="25" width="28.21875" bestFit="1" customWidth="1"/>
    <col min="26" max="26" width="30.88671875" bestFit="1" customWidth="1"/>
    <col min="27" max="27" width="26.109375" bestFit="1" customWidth="1"/>
    <col min="28" max="28" width="35.21875" bestFit="1" customWidth="1"/>
    <col min="29" max="29" width="30.44140625" bestFit="1" customWidth="1"/>
    <col min="30" max="30" width="30.77734375" bestFit="1" customWidth="1"/>
    <col min="31" max="31" width="13.88671875" bestFit="1" customWidth="1"/>
    <col min="32" max="32" width="36.88671875" bestFit="1" customWidth="1"/>
    <col min="33" max="33" width="30" bestFit="1" customWidth="1"/>
    <col min="34" max="34" width="25.21875" bestFit="1" customWidth="1"/>
    <col min="35" max="35" width="23.5546875" bestFit="1" customWidth="1"/>
    <col min="36" max="36" width="33" bestFit="1" customWidth="1"/>
    <col min="37" max="37" width="15.21875" customWidth="1"/>
    <col min="38" max="38" width="17.77734375" bestFit="1" customWidth="1"/>
    <col min="39" max="39" width="18.5546875" bestFit="1" customWidth="1"/>
    <col min="40" max="40" width="18.33203125" bestFit="1" customWidth="1"/>
    <col min="41" max="41" width="13.77734375" bestFit="1" customWidth="1"/>
  </cols>
  <sheetData>
    <row r="1" spans="1:44" s="2" customFormat="1" x14ac:dyDescent="0.3">
      <c r="A1" s="2" t="s">
        <v>0</v>
      </c>
      <c r="B1" s="6" t="s">
        <v>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48</v>
      </c>
      <c r="I1" s="2" t="s">
        <v>46</v>
      </c>
      <c r="J1" s="2" t="s">
        <v>47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4" t="s">
        <v>59</v>
      </c>
      <c r="V1" s="4" t="s">
        <v>61</v>
      </c>
      <c r="W1" s="4" t="s">
        <v>60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62</v>
      </c>
      <c r="AC1" s="3" t="s">
        <v>67</v>
      </c>
      <c r="AD1" s="3" t="s">
        <v>68</v>
      </c>
      <c r="AE1" s="3" t="s">
        <v>69</v>
      </c>
      <c r="AF1" s="3" t="s">
        <v>70</v>
      </c>
      <c r="AG1" s="3" t="s">
        <v>71</v>
      </c>
      <c r="AH1" s="4" t="s">
        <v>79</v>
      </c>
      <c r="AI1" s="4" t="s">
        <v>80</v>
      </c>
      <c r="AJ1" s="4" t="s">
        <v>81</v>
      </c>
      <c r="AK1" s="2" t="s">
        <v>85</v>
      </c>
      <c r="AL1" s="2" t="s">
        <v>86</v>
      </c>
      <c r="AM1" s="2" t="s">
        <v>87</v>
      </c>
      <c r="AN1" s="2" t="s">
        <v>88</v>
      </c>
      <c r="AO1" s="2" t="s">
        <v>89</v>
      </c>
      <c r="AP1" s="2" t="s">
        <v>92</v>
      </c>
      <c r="AQ1" s="2" t="s">
        <v>90</v>
      </c>
      <c r="AR1" s="2" t="s">
        <v>91</v>
      </c>
    </row>
    <row r="2" spans="1:44" x14ac:dyDescent="0.3">
      <c r="A2" t="s">
        <v>8</v>
      </c>
      <c r="B2" s="7" t="s">
        <v>73</v>
      </c>
      <c r="C2">
        <v>2022</v>
      </c>
      <c r="D2">
        <v>1192.046188583394</v>
      </c>
      <c r="E2" t="s">
        <v>6</v>
      </c>
      <c r="F2" t="s">
        <v>7</v>
      </c>
      <c r="G2" s="1">
        <v>44562</v>
      </c>
      <c r="H2" s="5">
        <f>D2*0.864</f>
        <v>1029.9279069360525</v>
      </c>
      <c r="I2" s="5">
        <f t="shared" ref="I2:I33" si="0">H2*0.85</f>
        <v>875.43872089564456</v>
      </c>
      <c r="J2" s="5">
        <f t="shared" ref="J2:J33" si="1">H2*0.15</f>
        <v>154.48918604040787</v>
      </c>
      <c r="K2" s="5">
        <f t="shared" ref="K2:K33" si="2">H2*3</f>
        <v>3089.7837208081573</v>
      </c>
      <c r="L2" s="5">
        <f t="shared" ref="L2:L33" si="3">H2</f>
        <v>1029.9279069360525</v>
      </c>
      <c r="M2" s="5">
        <f t="shared" ref="M2:M33" si="4">H2*3</f>
        <v>3089.7837208081573</v>
      </c>
      <c r="N2" s="5">
        <f t="shared" ref="N2:N33" si="5">H2*4</f>
        <v>4119.7116277442101</v>
      </c>
      <c r="O2" s="5">
        <f t="shared" ref="O2:O33" si="6">H2</f>
        <v>1029.9279069360525</v>
      </c>
      <c r="P2" s="5">
        <f t="shared" ref="P2:P33" si="7">H2</f>
        <v>1029.9279069360525</v>
      </c>
      <c r="Q2" s="5">
        <f t="shared" ref="Q2:Q33" si="8">5 * J2</f>
        <v>772.44593020203934</v>
      </c>
      <c r="R2" s="5">
        <f t="shared" ref="R2:R33" si="9">0.3*J2</f>
        <v>46.34675581212236</v>
      </c>
      <c r="S2" s="5">
        <f t="shared" ref="S2:S33" si="10">J2</f>
        <v>154.48918604040787</v>
      </c>
      <c r="T2" s="5">
        <f t="shared" ref="T2:T33" si="11">2*J2</f>
        <v>308.97837208081575</v>
      </c>
      <c r="U2" s="5">
        <f t="shared" ref="U2:U33" si="12">J2</f>
        <v>154.48918604040787</v>
      </c>
      <c r="V2" s="5">
        <f t="shared" ref="V2:V33" si="13">0.56*H2</f>
        <v>576.75962788418951</v>
      </c>
      <c r="W2" s="5">
        <f t="shared" ref="W2:W33" si="14">0.44*H2</f>
        <v>453.16827905186312</v>
      </c>
      <c r="X2" s="5">
        <f t="shared" ref="X2:X33" si="15">(K2*40)/60</f>
        <v>2059.855813872105</v>
      </c>
      <c r="Y2" s="5">
        <f>(L2*20)/60</f>
        <v>343.30930231201751</v>
      </c>
      <c r="Z2" s="5">
        <f t="shared" ref="Z2:Z33" si="16">(M2*40)/60</f>
        <v>2059.855813872105</v>
      </c>
      <c r="AA2" s="5">
        <f t="shared" ref="AA2:AA33" si="17">((N2/10) * 20)/60</f>
        <v>137.32372092480699</v>
      </c>
      <c r="AB2" s="5">
        <f t="shared" ref="AB2:AB33" si="18">(15 * O2)/60</f>
        <v>257.48197673401313</v>
      </c>
      <c r="AC2" s="5">
        <f t="shared" ref="AC2:AC33" si="19">(20 * P2)/60</f>
        <v>343.30930231201751</v>
      </c>
      <c r="AD2" s="5">
        <f t="shared" ref="AD2:AD33" si="20">(Q2*40)/60</f>
        <v>514.96395346802626</v>
      </c>
      <c r="AE2" s="5">
        <f t="shared" ref="AE2:AE33" si="21">(R2*20)/60</f>
        <v>15.448918604040786</v>
      </c>
      <c r="AF2" s="5">
        <f t="shared" ref="AF2:AF33" si="22">(S2*15)/60</f>
        <v>38.622296510101968</v>
      </c>
      <c r="AG2" s="5">
        <f t="shared" ref="AG2:AG33" si="23">(T2*15)/60</f>
        <v>77.244593020203936</v>
      </c>
      <c r="AH2" s="5">
        <f t="shared" ref="AH2:AH33" si="24">(20 * U2)/40</f>
        <v>77.244593020203936</v>
      </c>
      <c r="AI2" s="5">
        <f t="shared" ref="AI2:AI33" si="25">(190 * V2)/60</f>
        <v>1826.4054882999335</v>
      </c>
      <c r="AJ2" s="5">
        <f t="shared" ref="AJ2:AJ33" si="26">(152 * W2)/60</f>
        <v>1148.0263069313867</v>
      </c>
      <c r="AK2" s="5">
        <f>SUM(X2:AJ2)</f>
        <v>8899.092079880962</v>
      </c>
      <c r="AL2">
        <f>AK2/160</f>
        <v>55.619325499256014</v>
      </c>
      <c r="AM2" s="9">
        <f>(X2) + (0.5 * Y2) + (0.5 *AA2) +AC2 +AB2</f>
        <v>2900.9636045365478</v>
      </c>
      <c r="AN2" s="5">
        <f>AD2+AE2+AF2+AG2+AH2+AI2+AJ2</f>
        <v>3697.9561498538969</v>
      </c>
      <c r="AO2" s="5">
        <f>Z2+(0.5*AA2)</f>
        <v>2128.5176743345087</v>
      </c>
      <c r="AP2">
        <f>AM2/160</f>
        <v>18.131022528353423</v>
      </c>
      <c r="AQ2">
        <f>AN2/160</f>
        <v>23.112225936586857</v>
      </c>
      <c r="AR2">
        <f>AO2/160</f>
        <v>13.30323546459068</v>
      </c>
    </row>
    <row r="3" spans="1:44" x14ac:dyDescent="0.3">
      <c r="A3" t="s">
        <v>9</v>
      </c>
      <c r="B3" s="7" t="s">
        <v>73</v>
      </c>
      <c r="C3">
        <v>2022</v>
      </c>
      <c r="D3">
        <v>1155.1551983729721</v>
      </c>
      <c r="E3" t="s">
        <v>6</v>
      </c>
      <c r="F3" t="s">
        <v>7</v>
      </c>
      <c r="G3" s="1">
        <v>44593</v>
      </c>
      <c r="H3" s="5">
        <f t="shared" ref="H3:H66" si="27">D3*0.864</f>
        <v>998.05409139424785</v>
      </c>
      <c r="I3" s="5">
        <f t="shared" si="0"/>
        <v>848.3459776851106</v>
      </c>
      <c r="J3" s="5">
        <f t="shared" si="1"/>
        <v>149.70811370913717</v>
      </c>
      <c r="K3" s="5">
        <f t="shared" si="2"/>
        <v>2994.1622741827437</v>
      </c>
      <c r="L3" s="5">
        <f t="shared" si="3"/>
        <v>998.05409139424785</v>
      </c>
      <c r="M3" s="5">
        <f t="shared" si="4"/>
        <v>2994.1622741827437</v>
      </c>
      <c r="N3" s="5">
        <f t="shared" si="5"/>
        <v>3992.2163655769914</v>
      </c>
      <c r="O3" s="5">
        <f t="shared" si="6"/>
        <v>998.05409139424785</v>
      </c>
      <c r="P3" s="5">
        <f t="shared" si="7"/>
        <v>998.05409139424785</v>
      </c>
      <c r="Q3" s="5">
        <f t="shared" si="8"/>
        <v>748.5405685456858</v>
      </c>
      <c r="R3" s="5">
        <f t="shared" si="9"/>
        <v>44.912434112741145</v>
      </c>
      <c r="S3" s="5">
        <f t="shared" si="10"/>
        <v>149.70811370913717</v>
      </c>
      <c r="T3" s="5">
        <f t="shared" si="11"/>
        <v>299.41622741827433</v>
      </c>
      <c r="U3" s="5">
        <f t="shared" si="12"/>
        <v>149.70811370913717</v>
      </c>
      <c r="V3" s="5">
        <f t="shared" si="13"/>
        <v>558.91029118077881</v>
      </c>
      <c r="W3" s="5">
        <f t="shared" si="14"/>
        <v>439.14380021346904</v>
      </c>
      <c r="X3" s="5">
        <f t="shared" si="15"/>
        <v>1996.1081827884957</v>
      </c>
      <c r="Y3" s="5">
        <f t="shared" ref="Y3:Y33" si="28">(L3*20)/60</f>
        <v>332.68469713141599</v>
      </c>
      <c r="Z3" s="5">
        <f t="shared" si="16"/>
        <v>1996.1081827884957</v>
      </c>
      <c r="AA3" s="5">
        <f t="shared" si="17"/>
        <v>133.07387885256637</v>
      </c>
      <c r="AB3" s="5">
        <f t="shared" si="18"/>
        <v>249.51352284856196</v>
      </c>
      <c r="AC3" s="5">
        <f t="shared" si="19"/>
        <v>332.68469713141599</v>
      </c>
      <c r="AD3" s="5">
        <f t="shared" si="20"/>
        <v>499.02704569712387</v>
      </c>
      <c r="AE3" s="5">
        <f t="shared" si="21"/>
        <v>14.970811370913715</v>
      </c>
      <c r="AF3" s="5">
        <f t="shared" si="22"/>
        <v>37.427028427284291</v>
      </c>
      <c r="AG3" s="5">
        <f t="shared" si="23"/>
        <v>74.854056854568583</v>
      </c>
      <c r="AH3" s="5">
        <f t="shared" si="24"/>
        <v>74.854056854568583</v>
      </c>
      <c r="AI3" s="5">
        <f t="shared" si="25"/>
        <v>1769.8825887391329</v>
      </c>
      <c r="AJ3" s="5">
        <f t="shared" si="26"/>
        <v>1112.497627207455</v>
      </c>
      <c r="AK3" s="5">
        <f t="shared" ref="AK3:AK66" si="29">SUM(X3:AJ3)</f>
        <v>8623.6863766919996</v>
      </c>
      <c r="AL3">
        <f t="shared" ref="AL3:AL66" si="30">AK3/160</f>
        <v>53.898039854324999</v>
      </c>
      <c r="AM3" s="9">
        <f t="shared" ref="AM3:AM66" si="31">(X3) + (0.5 * Y3) + (0.5 *AA3) +AC3 +AB3</f>
        <v>2811.1856907604647</v>
      </c>
      <c r="AN3" s="5">
        <f t="shared" ref="AN3:AN66" si="32">AD3+AE3+AF3+AG3+AH3+AI3+AJ3</f>
        <v>3583.513215151047</v>
      </c>
      <c r="AO3" s="5">
        <f t="shared" ref="AO3:AO66" si="33">Z3+(0.5*AA3)</f>
        <v>2062.6451222147789</v>
      </c>
      <c r="AP3">
        <f t="shared" ref="AP3:AP66" si="34">AM3/160</f>
        <v>17.569910567252904</v>
      </c>
      <c r="AQ3">
        <f t="shared" ref="AQ3:AQ66" si="35">AN3/160</f>
        <v>22.396957594694044</v>
      </c>
      <c r="AR3">
        <f t="shared" ref="AR3:AR66" si="36">AO3/160</f>
        <v>12.891532013842369</v>
      </c>
    </row>
    <row r="4" spans="1:44" x14ac:dyDescent="0.3">
      <c r="A4" t="s">
        <v>10</v>
      </c>
      <c r="B4" s="7" t="s">
        <v>73</v>
      </c>
      <c r="C4">
        <v>2022</v>
      </c>
      <c r="D4">
        <v>1336.6471846849661</v>
      </c>
      <c r="E4" t="s">
        <v>6</v>
      </c>
      <c r="F4" t="s">
        <v>7</v>
      </c>
      <c r="G4" s="1">
        <v>44621</v>
      </c>
      <c r="H4" s="5">
        <f t="shared" si="27"/>
        <v>1154.8631675678107</v>
      </c>
      <c r="I4" s="5">
        <f t="shared" si="0"/>
        <v>981.63369243263912</v>
      </c>
      <c r="J4" s="5">
        <f t="shared" si="1"/>
        <v>173.22947513517161</v>
      </c>
      <c r="K4" s="5">
        <f t="shared" si="2"/>
        <v>3464.5895027034321</v>
      </c>
      <c r="L4" s="5">
        <f t="shared" si="3"/>
        <v>1154.8631675678107</v>
      </c>
      <c r="M4" s="5">
        <f t="shared" si="4"/>
        <v>3464.5895027034321</v>
      </c>
      <c r="N4" s="5">
        <f t="shared" si="5"/>
        <v>4619.4526702712428</v>
      </c>
      <c r="O4" s="5">
        <f t="shared" si="6"/>
        <v>1154.8631675678107</v>
      </c>
      <c r="P4" s="5">
        <f t="shared" si="7"/>
        <v>1154.8631675678107</v>
      </c>
      <c r="Q4" s="5">
        <f t="shared" si="8"/>
        <v>866.14737567585803</v>
      </c>
      <c r="R4" s="5">
        <f t="shared" si="9"/>
        <v>51.968842540551485</v>
      </c>
      <c r="S4" s="5">
        <f t="shared" si="10"/>
        <v>173.22947513517161</v>
      </c>
      <c r="T4" s="5">
        <f t="shared" si="11"/>
        <v>346.45895027034322</v>
      </c>
      <c r="U4" s="5">
        <f t="shared" si="12"/>
        <v>173.22947513517161</v>
      </c>
      <c r="V4" s="5">
        <f t="shared" si="13"/>
        <v>646.72337383797401</v>
      </c>
      <c r="W4" s="5">
        <f t="shared" si="14"/>
        <v>508.1397937298367</v>
      </c>
      <c r="X4" s="5">
        <f t="shared" si="15"/>
        <v>2309.7263351356214</v>
      </c>
      <c r="Y4" s="5">
        <f t="shared" si="28"/>
        <v>384.95438918927022</v>
      </c>
      <c r="Z4" s="5">
        <f t="shared" si="16"/>
        <v>2309.7263351356214</v>
      </c>
      <c r="AA4" s="5">
        <f t="shared" si="17"/>
        <v>153.98175567570809</v>
      </c>
      <c r="AB4" s="5">
        <f t="shared" si="18"/>
        <v>288.71579189195268</v>
      </c>
      <c r="AC4" s="5">
        <f t="shared" si="19"/>
        <v>384.95438918927022</v>
      </c>
      <c r="AD4" s="5">
        <f t="shared" si="20"/>
        <v>577.43158378390535</v>
      </c>
      <c r="AE4" s="5">
        <f t="shared" si="21"/>
        <v>17.32294751351716</v>
      </c>
      <c r="AF4" s="5">
        <f t="shared" si="22"/>
        <v>43.307368783792903</v>
      </c>
      <c r="AG4" s="5">
        <f t="shared" si="23"/>
        <v>86.614737567585806</v>
      </c>
      <c r="AH4" s="5">
        <f t="shared" si="24"/>
        <v>86.614737567585806</v>
      </c>
      <c r="AI4" s="5">
        <f t="shared" si="25"/>
        <v>2047.9573504869177</v>
      </c>
      <c r="AJ4" s="5">
        <f t="shared" si="26"/>
        <v>1287.2874774489196</v>
      </c>
      <c r="AK4" s="5">
        <f t="shared" si="29"/>
        <v>9978.5951993696672</v>
      </c>
      <c r="AL4">
        <f t="shared" si="30"/>
        <v>62.366219996060423</v>
      </c>
      <c r="AM4" s="9">
        <f t="shared" si="31"/>
        <v>3252.8645886493332</v>
      </c>
      <c r="AN4" s="5">
        <f t="shared" si="32"/>
        <v>4146.5362031522245</v>
      </c>
      <c r="AO4" s="5">
        <f t="shared" si="33"/>
        <v>2386.7172129734754</v>
      </c>
      <c r="AP4">
        <f t="shared" si="34"/>
        <v>20.330403679058332</v>
      </c>
      <c r="AQ4">
        <f t="shared" si="35"/>
        <v>25.915851269701403</v>
      </c>
      <c r="AR4">
        <f t="shared" si="36"/>
        <v>14.916982581084222</v>
      </c>
    </row>
    <row r="5" spans="1:44" x14ac:dyDescent="0.3">
      <c r="A5" t="s">
        <v>11</v>
      </c>
      <c r="B5" s="7" t="s">
        <v>73</v>
      </c>
      <c r="C5">
        <v>2022</v>
      </c>
      <c r="D5">
        <v>1274.1386815298019</v>
      </c>
      <c r="E5" t="s">
        <v>6</v>
      </c>
      <c r="F5" t="s">
        <v>7</v>
      </c>
      <c r="G5" s="1">
        <v>44652</v>
      </c>
      <c r="H5" s="5">
        <f t="shared" si="27"/>
        <v>1100.8558208417489</v>
      </c>
      <c r="I5" s="5">
        <f t="shared" si="0"/>
        <v>935.72744771548662</v>
      </c>
      <c r="J5" s="5">
        <f t="shared" si="1"/>
        <v>165.12837312626235</v>
      </c>
      <c r="K5" s="5">
        <f t="shared" si="2"/>
        <v>3302.5674625252468</v>
      </c>
      <c r="L5" s="5">
        <f t="shared" si="3"/>
        <v>1100.8558208417489</v>
      </c>
      <c r="M5" s="5">
        <f t="shared" si="4"/>
        <v>3302.5674625252468</v>
      </c>
      <c r="N5" s="5">
        <f t="shared" si="5"/>
        <v>4403.4232833669957</v>
      </c>
      <c r="O5" s="5">
        <f t="shared" si="6"/>
        <v>1100.8558208417489</v>
      </c>
      <c r="P5" s="5">
        <f t="shared" si="7"/>
        <v>1100.8558208417489</v>
      </c>
      <c r="Q5" s="5">
        <f t="shared" si="8"/>
        <v>825.6418656313117</v>
      </c>
      <c r="R5" s="5">
        <f t="shared" si="9"/>
        <v>49.538511937878702</v>
      </c>
      <c r="S5" s="5">
        <f t="shared" si="10"/>
        <v>165.12837312626235</v>
      </c>
      <c r="T5" s="5">
        <f t="shared" si="11"/>
        <v>330.25674625252469</v>
      </c>
      <c r="U5" s="5">
        <f t="shared" si="12"/>
        <v>165.12837312626235</v>
      </c>
      <c r="V5" s="5">
        <f t="shared" si="13"/>
        <v>616.47925967137951</v>
      </c>
      <c r="W5" s="5">
        <f t="shared" si="14"/>
        <v>484.37656117036954</v>
      </c>
      <c r="X5" s="5">
        <f t="shared" si="15"/>
        <v>2201.7116416834979</v>
      </c>
      <c r="Y5" s="5">
        <f t="shared" si="28"/>
        <v>366.95194028058296</v>
      </c>
      <c r="Z5" s="5">
        <f t="shared" si="16"/>
        <v>2201.7116416834979</v>
      </c>
      <c r="AA5" s="5">
        <f t="shared" si="17"/>
        <v>146.78077611223318</v>
      </c>
      <c r="AB5" s="5">
        <f t="shared" si="18"/>
        <v>275.21395521043723</v>
      </c>
      <c r="AC5" s="5">
        <f t="shared" si="19"/>
        <v>366.95194028058296</v>
      </c>
      <c r="AD5" s="5">
        <f t="shared" si="20"/>
        <v>550.42791042087447</v>
      </c>
      <c r="AE5" s="5">
        <f t="shared" si="21"/>
        <v>16.512837312626235</v>
      </c>
      <c r="AF5" s="5">
        <f t="shared" si="22"/>
        <v>41.282093281565587</v>
      </c>
      <c r="AG5" s="5">
        <f t="shared" si="23"/>
        <v>82.564186563131173</v>
      </c>
      <c r="AH5" s="5">
        <f t="shared" si="24"/>
        <v>82.564186563131173</v>
      </c>
      <c r="AI5" s="5">
        <f t="shared" si="25"/>
        <v>1952.1843222927018</v>
      </c>
      <c r="AJ5" s="5">
        <f t="shared" si="26"/>
        <v>1227.0872882982694</v>
      </c>
      <c r="AK5" s="5">
        <f t="shared" si="29"/>
        <v>9511.9447199831338</v>
      </c>
      <c r="AL5">
        <f t="shared" si="30"/>
        <v>59.449654499894585</v>
      </c>
      <c r="AM5" s="9">
        <f t="shared" si="31"/>
        <v>3100.7438953709261</v>
      </c>
      <c r="AN5" s="5">
        <f t="shared" si="32"/>
        <v>3952.6228247323002</v>
      </c>
      <c r="AO5" s="5">
        <f t="shared" si="33"/>
        <v>2275.1020297396144</v>
      </c>
      <c r="AP5">
        <f t="shared" si="34"/>
        <v>19.379649346068287</v>
      </c>
      <c r="AQ5">
        <f t="shared" si="35"/>
        <v>24.703892654576876</v>
      </c>
      <c r="AR5">
        <f t="shared" si="36"/>
        <v>14.21938768587259</v>
      </c>
    </row>
    <row r="6" spans="1:44" x14ac:dyDescent="0.3">
      <c r="A6" t="s">
        <v>12</v>
      </c>
      <c r="B6" s="7" t="s">
        <v>73</v>
      </c>
      <c r="C6">
        <v>2022</v>
      </c>
      <c r="D6">
        <v>1303.205678595727</v>
      </c>
      <c r="E6" t="s">
        <v>6</v>
      </c>
      <c r="F6" t="s">
        <v>7</v>
      </c>
      <c r="G6" s="1">
        <v>44682</v>
      </c>
      <c r="H6" s="5">
        <f t="shared" si="27"/>
        <v>1125.9697063067081</v>
      </c>
      <c r="I6" s="5">
        <f t="shared" si="0"/>
        <v>957.07425036070185</v>
      </c>
      <c r="J6" s="5">
        <f t="shared" si="1"/>
        <v>168.89545594600619</v>
      </c>
      <c r="K6" s="5">
        <f t="shared" si="2"/>
        <v>3377.9091189201245</v>
      </c>
      <c r="L6" s="5">
        <f t="shared" si="3"/>
        <v>1125.9697063067081</v>
      </c>
      <c r="M6" s="5">
        <f t="shared" si="4"/>
        <v>3377.9091189201245</v>
      </c>
      <c r="N6" s="5">
        <f t="shared" si="5"/>
        <v>4503.8788252268323</v>
      </c>
      <c r="O6" s="5">
        <f t="shared" si="6"/>
        <v>1125.9697063067081</v>
      </c>
      <c r="P6" s="5">
        <f t="shared" si="7"/>
        <v>1125.9697063067081</v>
      </c>
      <c r="Q6" s="5">
        <f t="shared" si="8"/>
        <v>844.477279730031</v>
      </c>
      <c r="R6" s="5">
        <f t="shared" si="9"/>
        <v>50.668636783801858</v>
      </c>
      <c r="S6" s="5">
        <f t="shared" si="10"/>
        <v>168.89545594600619</v>
      </c>
      <c r="T6" s="5">
        <f t="shared" si="11"/>
        <v>337.79091189201239</v>
      </c>
      <c r="U6" s="5">
        <f t="shared" si="12"/>
        <v>168.89545594600619</v>
      </c>
      <c r="V6" s="5">
        <f t="shared" si="13"/>
        <v>630.54303553175657</v>
      </c>
      <c r="W6" s="5">
        <f t="shared" si="14"/>
        <v>495.42667077495156</v>
      </c>
      <c r="X6" s="5">
        <f t="shared" si="15"/>
        <v>2251.9394126134162</v>
      </c>
      <c r="Y6" s="5">
        <f t="shared" si="28"/>
        <v>375.32323543556936</v>
      </c>
      <c r="Z6" s="5">
        <f t="shared" si="16"/>
        <v>2251.9394126134162</v>
      </c>
      <c r="AA6" s="5">
        <f t="shared" si="17"/>
        <v>150.12929417422774</v>
      </c>
      <c r="AB6" s="5">
        <f t="shared" si="18"/>
        <v>281.49242657667702</v>
      </c>
      <c r="AC6" s="5">
        <f t="shared" si="19"/>
        <v>375.32323543556936</v>
      </c>
      <c r="AD6" s="5">
        <f t="shared" si="20"/>
        <v>562.98485315335392</v>
      </c>
      <c r="AE6" s="5">
        <f t="shared" si="21"/>
        <v>16.889545594600619</v>
      </c>
      <c r="AF6" s="5">
        <f t="shared" si="22"/>
        <v>42.223863986501549</v>
      </c>
      <c r="AG6" s="5">
        <f t="shared" si="23"/>
        <v>84.447727973003097</v>
      </c>
      <c r="AH6" s="5">
        <f t="shared" si="24"/>
        <v>84.447727973003097</v>
      </c>
      <c r="AI6" s="5">
        <f t="shared" si="25"/>
        <v>1996.7196125172293</v>
      </c>
      <c r="AJ6" s="5">
        <f t="shared" si="26"/>
        <v>1255.080899296544</v>
      </c>
      <c r="AK6" s="5">
        <f t="shared" si="29"/>
        <v>9728.9412473431112</v>
      </c>
      <c r="AL6">
        <f t="shared" si="30"/>
        <v>60.805882795894448</v>
      </c>
      <c r="AM6" s="9">
        <f t="shared" si="31"/>
        <v>3171.4813394305615</v>
      </c>
      <c r="AN6" s="5">
        <f t="shared" si="32"/>
        <v>4042.7942304942353</v>
      </c>
      <c r="AO6" s="5">
        <f t="shared" si="33"/>
        <v>2327.00405970053</v>
      </c>
      <c r="AP6">
        <f t="shared" si="34"/>
        <v>19.82175837144101</v>
      </c>
      <c r="AQ6">
        <f t="shared" si="35"/>
        <v>25.267463940588971</v>
      </c>
      <c r="AR6">
        <f t="shared" si="36"/>
        <v>14.543775373128312</v>
      </c>
    </row>
    <row r="7" spans="1:44" x14ac:dyDescent="0.3">
      <c r="A7" t="s">
        <v>13</v>
      </c>
      <c r="B7" s="7" t="s">
        <v>73</v>
      </c>
      <c r="C7">
        <v>2022</v>
      </c>
      <c r="D7">
        <v>1205.9414189273029</v>
      </c>
      <c r="E7" t="s">
        <v>6</v>
      </c>
      <c r="F7" t="s">
        <v>7</v>
      </c>
      <c r="G7" s="1">
        <v>44713</v>
      </c>
      <c r="H7" s="5">
        <f t="shared" si="27"/>
        <v>1041.9333859531898</v>
      </c>
      <c r="I7" s="5">
        <f t="shared" si="0"/>
        <v>885.64337806021138</v>
      </c>
      <c r="J7" s="5">
        <f t="shared" si="1"/>
        <v>156.29000789297848</v>
      </c>
      <c r="K7" s="5">
        <f t="shared" si="2"/>
        <v>3125.8001578595695</v>
      </c>
      <c r="L7" s="5">
        <f t="shared" si="3"/>
        <v>1041.9333859531898</v>
      </c>
      <c r="M7" s="5">
        <f t="shared" si="4"/>
        <v>3125.8001578595695</v>
      </c>
      <c r="N7" s="5">
        <f t="shared" si="5"/>
        <v>4167.7335438127593</v>
      </c>
      <c r="O7" s="5">
        <f t="shared" si="6"/>
        <v>1041.9333859531898</v>
      </c>
      <c r="P7" s="5">
        <f t="shared" si="7"/>
        <v>1041.9333859531898</v>
      </c>
      <c r="Q7" s="5">
        <f t="shared" si="8"/>
        <v>781.45003946489237</v>
      </c>
      <c r="R7" s="5">
        <f t="shared" si="9"/>
        <v>46.887002367893544</v>
      </c>
      <c r="S7" s="5">
        <f t="shared" si="10"/>
        <v>156.29000789297848</v>
      </c>
      <c r="T7" s="5">
        <f t="shared" si="11"/>
        <v>312.58001578595696</v>
      </c>
      <c r="U7" s="5">
        <f t="shared" si="12"/>
        <v>156.29000789297848</v>
      </c>
      <c r="V7" s="5">
        <f t="shared" si="13"/>
        <v>583.48269613378636</v>
      </c>
      <c r="W7" s="5">
        <f t="shared" si="14"/>
        <v>458.45068981940352</v>
      </c>
      <c r="X7" s="5">
        <f t="shared" si="15"/>
        <v>2083.8667719063797</v>
      </c>
      <c r="Y7" s="5">
        <f t="shared" si="28"/>
        <v>347.31112865106326</v>
      </c>
      <c r="Z7" s="5">
        <f t="shared" si="16"/>
        <v>2083.8667719063797</v>
      </c>
      <c r="AA7" s="5">
        <f t="shared" si="17"/>
        <v>138.9244514604253</v>
      </c>
      <c r="AB7" s="5">
        <f t="shared" si="18"/>
        <v>260.48334648829746</v>
      </c>
      <c r="AC7" s="5">
        <f t="shared" si="19"/>
        <v>347.31112865106326</v>
      </c>
      <c r="AD7" s="5">
        <f t="shared" si="20"/>
        <v>520.96669297659491</v>
      </c>
      <c r="AE7" s="5">
        <f t="shared" si="21"/>
        <v>15.62900078929785</v>
      </c>
      <c r="AF7" s="5">
        <f t="shared" si="22"/>
        <v>39.07250197324462</v>
      </c>
      <c r="AG7" s="5">
        <f t="shared" si="23"/>
        <v>78.14500394648924</v>
      </c>
      <c r="AH7" s="5">
        <f t="shared" si="24"/>
        <v>78.14500394648924</v>
      </c>
      <c r="AI7" s="5">
        <f t="shared" si="25"/>
        <v>1847.6952044236568</v>
      </c>
      <c r="AJ7" s="5">
        <f t="shared" si="26"/>
        <v>1161.4084142091556</v>
      </c>
      <c r="AK7" s="5">
        <f t="shared" si="29"/>
        <v>9002.8254213285363</v>
      </c>
      <c r="AL7">
        <f t="shared" si="30"/>
        <v>56.267658883303355</v>
      </c>
      <c r="AM7" s="9">
        <f t="shared" si="31"/>
        <v>2934.7790371014844</v>
      </c>
      <c r="AN7" s="5">
        <f t="shared" si="32"/>
        <v>3741.0618222649282</v>
      </c>
      <c r="AO7" s="5">
        <f t="shared" si="33"/>
        <v>2153.3289976365922</v>
      </c>
      <c r="AP7">
        <f t="shared" si="34"/>
        <v>18.342368981884277</v>
      </c>
      <c r="AQ7">
        <f t="shared" si="35"/>
        <v>23.381636389155801</v>
      </c>
      <c r="AR7">
        <f t="shared" si="36"/>
        <v>13.458306235228701</v>
      </c>
    </row>
    <row r="8" spans="1:44" x14ac:dyDescent="0.3">
      <c r="A8" t="s">
        <v>14</v>
      </c>
      <c r="B8" s="7" t="s">
        <v>76</v>
      </c>
      <c r="C8">
        <v>2022</v>
      </c>
      <c r="D8">
        <v>1216.570179838998</v>
      </c>
      <c r="E8" t="s">
        <v>6</v>
      </c>
      <c r="F8" t="s">
        <v>7</v>
      </c>
      <c r="G8" s="1">
        <v>44743</v>
      </c>
      <c r="H8" s="5">
        <f t="shared" si="27"/>
        <v>1051.1166353808942</v>
      </c>
      <c r="I8" s="5">
        <f t="shared" si="0"/>
        <v>893.44914007376008</v>
      </c>
      <c r="J8" s="5">
        <f t="shared" si="1"/>
        <v>157.66749530713412</v>
      </c>
      <c r="K8" s="5">
        <f t="shared" si="2"/>
        <v>3153.3499061426828</v>
      </c>
      <c r="L8" s="5">
        <f t="shared" si="3"/>
        <v>1051.1166353808942</v>
      </c>
      <c r="M8" s="5">
        <f t="shared" si="4"/>
        <v>3153.3499061426828</v>
      </c>
      <c r="N8" s="5">
        <f t="shared" si="5"/>
        <v>4204.4665415235768</v>
      </c>
      <c r="O8" s="5">
        <f t="shared" si="6"/>
        <v>1051.1166353808942</v>
      </c>
      <c r="P8" s="5">
        <f t="shared" si="7"/>
        <v>1051.1166353808942</v>
      </c>
      <c r="Q8" s="5">
        <f t="shared" si="8"/>
        <v>788.33747653567059</v>
      </c>
      <c r="R8" s="5">
        <f t="shared" si="9"/>
        <v>47.300248592140235</v>
      </c>
      <c r="S8" s="5">
        <f t="shared" si="10"/>
        <v>157.66749530713412</v>
      </c>
      <c r="T8" s="5">
        <f t="shared" si="11"/>
        <v>315.33499061426824</v>
      </c>
      <c r="U8" s="5">
        <f t="shared" si="12"/>
        <v>157.66749530713412</v>
      </c>
      <c r="V8" s="5">
        <f t="shared" si="13"/>
        <v>588.62531581330086</v>
      </c>
      <c r="W8" s="5">
        <f t="shared" si="14"/>
        <v>462.49131956759345</v>
      </c>
      <c r="X8" s="5">
        <f t="shared" si="15"/>
        <v>2102.2332707617884</v>
      </c>
      <c r="Y8" s="5">
        <f t="shared" si="28"/>
        <v>350.37221179363138</v>
      </c>
      <c r="Z8" s="5">
        <f t="shared" si="16"/>
        <v>2102.2332707617884</v>
      </c>
      <c r="AA8" s="5">
        <f t="shared" si="17"/>
        <v>140.14888471745255</v>
      </c>
      <c r="AB8" s="5">
        <f t="shared" si="18"/>
        <v>262.77915884522355</v>
      </c>
      <c r="AC8" s="5">
        <f t="shared" si="19"/>
        <v>350.37221179363138</v>
      </c>
      <c r="AD8" s="5">
        <f t="shared" si="20"/>
        <v>525.5583176904471</v>
      </c>
      <c r="AE8" s="5">
        <f t="shared" si="21"/>
        <v>15.766749530713412</v>
      </c>
      <c r="AF8" s="5">
        <f t="shared" si="22"/>
        <v>39.416873826783529</v>
      </c>
      <c r="AG8" s="5">
        <f t="shared" si="23"/>
        <v>78.833747653567059</v>
      </c>
      <c r="AH8" s="5">
        <f t="shared" si="24"/>
        <v>78.833747653567059</v>
      </c>
      <c r="AI8" s="5">
        <f t="shared" si="25"/>
        <v>1863.9801667421193</v>
      </c>
      <c r="AJ8" s="5">
        <f t="shared" si="26"/>
        <v>1171.6446762379032</v>
      </c>
      <c r="AK8" s="5">
        <f t="shared" si="29"/>
        <v>9082.1732880086165</v>
      </c>
      <c r="AL8">
        <f t="shared" si="30"/>
        <v>56.763583050053853</v>
      </c>
      <c r="AM8" s="9">
        <f t="shared" si="31"/>
        <v>2960.6451896561853</v>
      </c>
      <c r="AN8" s="5">
        <f t="shared" si="32"/>
        <v>3774.0342793351006</v>
      </c>
      <c r="AO8" s="5">
        <f t="shared" si="33"/>
        <v>2172.3077131205146</v>
      </c>
      <c r="AP8">
        <f t="shared" si="34"/>
        <v>18.504032435351156</v>
      </c>
      <c r="AQ8">
        <f t="shared" si="35"/>
        <v>23.587714245844378</v>
      </c>
      <c r="AR8">
        <f t="shared" si="36"/>
        <v>13.576923207003215</v>
      </c>
    </row>
    <row r="9" spans="1:44" x14ac:dyDescent="0.3">
      <c r="A9" t="s">
        <v>15</v>
      </c>
      <c r="B9" s="7" t="s">
        <v>76</v>
      </c>
      <c r="C9">
        <v>2022</v>
      </c>
      <c r="D9">
        <v>1211.851720733714</v>
      </c>
      <c r="E9" t="s">
        <v>6</v>
      </c>
      <c r="F9" t="s">
        <v>7</v>
      </c>
      <c r="G9" s="1">
        <v>44774</v>
      </c>
      <c r="H9" s="5">
        <f t="shared" si="27"/>
        <v>1047.039886713929</v>
      </c>
      <c r="I9" s="5">
        <f t="shared" si="0"/>
        <v>889.98390370683967</v>
      </c>
      <c r="J9" s="5">
        <f t="shared" si="1"/>
        <v>157.05598300708934</v>
      </c>
      <c r="K9" s="5">
        <f t="shared" si="2"/>
        <v>3141.1196601417869</v>
      </c>
      <c r="L9" s="5">
        <f t="shared" si="3"/>
        <v>1047.039886713929</v>
      </c>
      <c r="M9" s="5">
        <f t="shared" si="4"/>
        <v>3141.1196601417869</v>
      </c>
      <c r="N9" s="5">
        <f t="shared" si="5"/>
        <v>4188.1595468557161</v>
      </c>
      <c r="O9" s="5">
        <f t="shared" si="6"/>
        <v>1047.039886713929</v>
      </c>
      <c r="P9" s="5">
        <f t="shared" si="7"/>
        <v>1047.039886713929</v>
      </c>
      <c r="Q9" s="5">
        <f t="shared" si="8"/>
        <v>785.27991503544672</v>
      </c>
      <c r="R9" s="5">
        <f t="shared" si="9"/>
        <v>47.116794902126799</v>
      </c>
      <c r="S9" s="5">
        <f t="shared" si="10"/>
        <v>157.05598300708934</v>
      </c>
      <c r="T9" s="5">
        <f t="shared" si="11"/>
        <v>314.11196601417868</v>
      </c>
      <c r="U9" s="5">
        <f t="shared" si="12"/>
        <v>157.05598300708934</v>
      </c>
      <c r="V9" s="5">
        <f t="shared" si="13"/>
        <v>586.34233655980029</v>
      </c>
      <c r="W9" s="5">
        <f t="shared" si="14"/>
        <v>460.69755015412881</v>
      </c>
      <c r="X9" s="5">
        <f t="shared" si="15"/>
        <v>2094.0797734278581</v>
      </c>
      <c r="Y9" s="5">
        <f t="shared" si="28"/>
        <v>349.0132955713097</v>
      </c>
      <c r="Z9" s="5">
        <f t="shared" si="16"/>
        <v>2094.0797734278581</v>
      </c>
      <c r="AA9" s="5">
        <f t="shared" si="17"/>
        <v>139.60531822852388</v>
      </c>
      <c r="AB9" s="5">
        <f t="shared" si="18"/>
        <v>261.75997167848226</v>
      </c>
      <c r="AC9" s="5">
        <f t="shared" si="19"/>
        <v>349.0132955713097</v>
      </c>
      <c r="AD9" s="5">
        <f t="shared" si="20"/>
        <v>523.51994335696452</v>
      </c>
      <c r="AE9" s="5">
        <f t="shared" si="21"/>
        <v>15.705598300708933</v>
      </c>
      <c r="AF9" s="5">
        <f t="shared" si="22"/>
        <v>39.263995751772335</v>
      </c>
      <c r="AG9" s="5">
        <f t="shared" si="23"/>
        <v>78.527991503544669</v>
      </c>
      <c r="AH9" s="5">
        <f t="shared" si="24"/>
        <v>78.527991503544669</v>
      </c>
      <c r="AI9" s="5">
        <f t="shared" si="25"/>
        <v>1856.7507324393675</v>
      </c>
      <c r="AJ9" s="5">
        <f t="shared" si="26"/>
        <v>1167.1004603904596</v>
      </c>
      <c r="AK9" s="5">
        <f t="shared" si="29"/>
        <v>9046.9481411517027</v>
      </c>
      <c r="AL9">
        <f t="shared" si="30"/>
        <v>56.543425882198143</v>
      </c>
      <c r="AM9" s="9">
        <f t="shared" si="31"/>
        <v>2949.1623475775668</v>
      </c>
      <c r="AN9" s="5">
        <f t="shared" si="32"/>
        <v>3759.3967132463622</v>
      </c>
      <c r="AO9" s="5">
        <f t="shared" si="33"/>
        <v>2163.8824325421201</v>
      </c>
      <c r="AP9">
        <f t="shared" si="34"/>
        <v>18.432264672359793</v>
      </c>
      <c r="AQ9">
        <f t="shared" si="35"/>
        <v>23.496229457789763</v>
      </c>
      <c r="AR9">
        <f t="shared" si="36"/>
        <v>13.52426520338825</v>
      </c>
    </row>
    <row r="10" spans="1:44" x14ac:dyDescent="0.3">
      <c r="A10" t="s">
        <v>16</v>
      </c>
      <c r="B10" s="7" t="s">
        <v>76</v>
      </c>
      <c r="C10">
        <v>2022</v>
      </c>
      <c r="D10">
        <v>1208.2155789313369</v>
      </c>
      <c r="E10" t="s">
        <v>6</v>
      </c>
      <c r="F10" t="s">
        <v>7</v>
      </c>
      <c r="G10" s="1">
        <v>44805</v>
      </c>
      <c r="H10" s="5">
        <f t="shared" si="27"/>
        <v>1043.8982601966752</v>
      </c>
      <c r="I10" s="5">
        <f t="shared" si="0"/>
        <v>887.31352116717392</v>
      </c>
      <c r="J10" s="5">
        <f t="shared" si="1"/>
        <v>156.58473902950126</v>
      </c>
      <c r="K10" s="5">
        <f t="shared" si="2"/>
        <v>3131.6947805900254</v>
      </c>
      <c r="L10" s="5">
        <f t="shared" si="3"/>
        <v>1043.8982601966752</v>
      </c>
      <c r="M10" s="5">
        <f t="shared" si="4"/>
        <v>3131.6947805900254</v>
      </c>
      <c r="N10" s="5">
        <f t="shared" si="5"/>
        <v>4175.5930407867008</v>
      </c>
      <c r="O10" s="5">
        <f t="shared" si="6"/>
        <v>1043.8982601966752</v>
      </c>
      <c r="P10" s="5">
        <f t="shared" si="7"/>
        <v>1043.8982601966752</v>
      </c>
      <c r="Q10" s="5">
        <f t="shared" si="8"/>
        <v>782.92369514750635</v>
      </c>
      <c r="R10" s="5">
        <f t="shared" si="9"/>
        <v>46.975421708850376</v>
      </c>
      <c r="S10" s="5">
        <f t="shared" si="10"/>
        <v>156.58473902950126</v>
      </c>
      <c r="T10" s="5">
        <f t="shared" si="11"/>
        <v>313.16947805900253</v>
      </c>
      <c r="U10" s="5">
        <f t="shared" si="12"/>
        <v>156.58473902950126</v>
      </c>
      <c r="V10" s="5">
        <f t="shared" si="13"/>
        <v>584.58302571013814</v>
      </c>
      <c r="W10" s="5">
        <f t="shared" si="14"/>
        <v>459.31523448653712</v>
      </c>
      <c r="X10" s="5">
        <f t="shared" si="15"/>
        <v>2087.7965203933504</v>
      </c>
      <c r="Y10" s="5">
        <f t="shared" si="28"/>
        <v>347.96608673222511</v>
      </c>
      <c r="Z10" s="5">
        <f t="shared" si="16"/>
        <v>2087.7965203933504</v>
      </c>
      <c r="AA10" s="5">
        <f t="shared" si="17"/>
        <v>139.18643469289003</v>
      </c>
      <c r="AB10" s="5">
        <f t="shared" si="18"/>
        <v>260.9745650491688</v>
      </c>
      <c r="AC10" s="5">
        <f t="shared" si="19"/>
        <v>347.96608673222511</v>
      </c>
      <c r="AD10" s="5">
        <f t="shared" si="20"/>
        <v>521.9491300983376</v>
      </c>
      <c r="AE10" s="5">
        <f t="shared" si="21"/>
        <v>15.658473902950126</v>
      </c>
      <c r="AF10" s="5">
        <f t="shared" si="22"/>
        <v>39.146184757375316</v>
      </c>
      <c r="AG10" s="5">
        <f t="shared" si="23"/>
        <v>78.292369514750632</v>
      </c>
      <c r="AH10" s="5">
        <f t="shared" si="24"/>
        <v>78.292369514750632</v>
      </c>
      <c r="AI10" s="5">
        <f t="shared" si="25"/>
        <v>1851.1795814154373</v>
      </c>
      <c r="AJ10" s="5">
        <f t="shared" si="26"/>
        <v>1163.5985940325606</v>
      </c>
      <c r="AK10" s="5">
        <f t="shared" si="29"/>
        <v>9019.8029172293718</v>
      </c>
      <c r="AL10">
        <f t="shared" si="30"/>
        <v>56.373768232683574</v>
      </c>
      <c r="AM10" s="9">
        <f t="shared" si="31"/>
        <v>2940.3134328873016</v>
      </c>
      <c r="AN10" s="5">
        <f t="shared" si="32"/>
        <v>3748.1167032361618</v>
      </c>
      <c r="AO10" s="5">
        <f t="shared" si="33"/>
        <v>2157.3897377397952</v>
      </c>
      <c r="AP10">
        <f t="shared" si="34"/>
        <v>18.376958955545636</v>
      </c>
      <c r="AQ10">
        <f t="shared" si="35"/>
        <v>23.425729395226011</v>
      </c>
      <c r="AR10">
        <f t="shared" si="36"/>
        <v>13.48368586087372</v>
      </c>
    </row>
    <row r="11" spans="1:44" x14ac:dyDescent="0.3">
      <c r="A11" t="s">
        <v>17</v>
      </c>
      <c r="B11" s="7" t="s">
        <v>76</v>
      </c>
      <c r="C11">
        <v>2022</v>
      </c>
      <c r="D11">
        <v>1176.3702497778279</v>
      </c>
      <c r="E11" t="s">
        <v>6</v>
      </c>
      <c r="F11" t="s">
        <v>7</v>
      </c>
      <c r="G11" s="1">
        <v>44835</v>
      </c>
      <c r="H11" s="5">
        <f t="shared" si="27"/>
        <v>1016.3838958080432</v>
      </c>
      <c r="I11" s="5">
        <f t="shared" si="0"/>
        <v>863.92631143683673</v>
      </c>
      <c r="J11" s="5">
        <f t="shared" si="1"/>
        <v>152.45758437120648</v>
      </c>
      <c r="K11" s="5">
        <f t="shared" si="2"/>
        <v>3049.1516874241297</v>
      </c>
      <c r="L11" s="5">
        <f t="shared" si="3"/>
        <v>1016.3838958080432</v>
      </c>
      <c r="M11" s="5">
        <f t="shared" si="4"/>
        <v>3049.1516874241297</v>
      </c>
      <c r="N11" s="5">
        <f t="shared" si="5"/>
        <v>4065.5355832321729</v>
      </c>
      <c r="O11" s="5">
        <f t="shared" si="6"/>
        <v>1016.3838958080432</v>
      </c>
      <c r="P11" s="5">
        <f t="shared" si="7"/>
        <v>1016.3838958080432</v>
      </c>
      <c r="Q11" s="5">
        <f t="shared" si="8"/>
        <v>762.28792185603243</v>
      </c>
      <c r="R11" s="5">
        <f t="shared" si="9"/>
        <v>45.737275311361941</v>
      </c>
      <c r="S11" s="5">
        <f t="shared" si="10"/>
        <v>152.45758437120648</v>
      </c>
      <c r="T11" s="5">
        <f t="shared" si="11"/>
        <v>304.91516874241296</v>
      </c>
      <c r="U11" s="5">
        <f t="shared" si="12"/>
        <v>152.45758437120648</v>
      </c>
      <c r="V11" s="5">
        <f t="shared" si="13"/>
        <v>569.17498165250424</v>
      </c>
      <c r="W11" s="5">
        <f t="shared" si="14"/>
        <v>447.20891415553905</v>
      </c>
      <c r="X11" s="5">
        <f t="shared" si="15"/>
        <v>2032.7677916160865</v>
      </c>
      <c r="Y11" s="5">
        <f t="shared" si="28"/>
        <v>338.79463193601441</v>
      </c>
      <c r="Z11" s="5">
        <f t="shared" si="16"/>
        <v>2032.7677916160865</v>
      </c>
      <c r="AA11" s="5">
        <f t="shared" si="17"/>
        <v>135.51785277440575</v>
      </c>
      <c r="AB11" s="5">
        <f t="shared" si="18"/>
        <v>254.09597395201081</v>
      </c>
      <c r="AC11" s="5">
        <f t="shared" si="19"/>
        <v>338.79463193601441</v>
      </c>
      <c r="AD11" s="5">
        <f t="shared" si="20"/>
        <v>508.19194790402162</v>
      </c>
      <c r="AE11" s="5">
        <f t="shared" si="21"/>
        <v>15.245758437120648</v>
      </c>
      <c r="AF11" s="5">
        <f t="shared" si="22"/>
        <v>38.11439609280162</v>
      </c>
      <c r="AG11" s="5">
        <f t="shared" si="23"/>
        <v>76.22879218560324</v>
      </c>
      <c r="AH11" s="5">
        <f t="shared" si="24"/>
        <v>76.22879218560324</v>
      </c>
      <c r="AI11" s="5">
        <f t="shared" si="25"/>
        <v>1802.387441899597</v>
      </c>
      <c r="AJ11" s="5">
        <f t="shared" si="26"/>
        <v>1132.9292491940323</v>
      </c>
      <c r="AK11" s="5">
        <f t="shared" si="29"/>
        <v>8782.065051729398</v>
      </c>
      <c r="AL11">
        <f t="shared" si="30"/>
        <v>54.88790657330874</v>
      </c>
      <c r="AM11" s="9">
        <f t="shared" si="31"/>
        <v>2862.8146398593217</v>
      </c>
      <c r="AN11" s="5">
        <f t="shared" si="32"/>
        <v>3649.3263778987794</v>
      </c>
      <c r="AO11" s="5">
        <f t="shared" si="33"/>
        <v>2100.5267180032893</v>
      </c>
      <c r="AP11">
        <f t="shared" si="34"/>
        <v>17.892591499120762</v>
      </c>
      <c r="AQ11">
        <f t="shared" si="35"/>
        <v>22.808289861867372</v>
      </c>
      <c r="AR11">
        <f t="shared" si="36"/>
        <v>13.128291987520559</v>
      </c>
    </row>
    <row r="12" spans="1:44" x14ac:dyDescent="0.3">
      <c r="A12" t="s">
        <v>18</v>
      </c>
      <c r="B12" s="7" t="s">
        <v>76</v>
      </c>
      <c r="C12">
        <v>2022</v>
      </c>
      <c r="D12">
        <v>1120.33588170178</v>
      </c>
      <c r="E12" t="s">
        <v>6</v>
      </c>
      <c r="F12" t="s">
        <v>7</v>
      </c>
      <c r="G12" s="1">
        <v>44866</v>
      </c>
      <c r="H12" s="5">
        <f t="shared" si="27"/>
        <v>967.97020179033791</v>
      </c>
      <c r="I12" s="5">
        <f t="shared" si="0"/>
        <v>822.77467152178724</v>
      </c>
      <c r="J12" s="5">
        <f t="shared" si="1"/>
        <v>145.19553026855067</v>
      </c>
      <c r="K12" s="5">
        <f t="shared" si="2"/>
        <v>2903.9106053710138</v>
      </c>
      <c r="L12" s="5">
        <f t="shared" si="3"/>
        <v>967.97020179033791</v>
      </c>
      <c r="M12" s="5">
        <f t="shared" si="4"/>
        <v>2903.9106053710138</v>
      </c>
      <c r="N12" s="5">
        <f t="shared" si="5"/>
        <v>3871.8808071613516</v>
      </c>
      <c r="O12" s="5">
        <f t="shared" si="6"/>
        <v>967.97020179033791</v>
      </c>
      <c r="P12" s="5">
        <f t="shared" si="7"/>
        <v>967.97020179033791</v>
      </c>
      <c r="Q12" s="5">
        <f t="shared" si="8"/>
        <v>725.97765134275335</v>
      </c>
      <c r="R12" s="5">
        <f t="shared" si="9"/>
        <v>43.558659080565199</v>
      </c>
      <c r="S12" s="5">
        <f t="shared" si="10"/>
        <v>145.19553026855067</v>
      </c>
      <c r="T12" s="5">
        <f t="shared" si="11"/>
        <v>290.39106053710134</v>
      </c>
      <c r="U12" s="5">
        <f t="shared" si="12"/>
        <v>145.19553026855067</v>
      </c>
      <c r="V12" s="5">
        <f t="shared" si="13"/>
        <v>542.06331300258933</v>
      </c>
      <c r="W12" s="5">
        <f t="shared" si="14"/>
        <v>425.9068887877487</v>
      </c>
      <c r="X12" s="5">
        <f t="shared" si="15"/>
        <v>1935.9404035806758</v>
      </c>
      <c r="Y12" s="5">
        <f t="shared" si="28"/>
        <v>322.65673393011264</v>
      </c>
      <c r="Z12" s="5">
        <f t="shared" si="16"/>
        <v>1935.9404035806758</v>
      </c>
      <c r="AA12" s="5">
        <f t="shared" si="17"/>
        <v>129.06269357204505</v>
      </c>
      <c r="AB12" s="5">
        <f t="shared" si="18"/>
        <v>241.99255044758448</v>
      </c>
      <c r="AC12" s="5">
        <f t="shared" si="19"/>
        <v>322.65673393011264</v>
      </c>
      <c r="AD12" s="5">
        <f t="shared" si="20"/>
        <v>483.9851008951689</v>
      </c>
      <c r="AE12" s="5">
        <f t="shared" si="21"/>
        <v>14.519553026855068</v>
      </c>
      <c r="AF12" s="5">
        <f t="shared" si="22"/>
        <v>36.298882567137667</v>
      </c>
      <c r="AG12" s="5">
        <f t="shared" si="23"/>
        <v>72.597765134275335</v>
      </c>
      <c r="AH12" s="5">
        <f t="shared" si="24"/>
        <v>72.597765134275335</v>
      </c>
      <c r="AI12" s="5">
        <f t="shared" si="25"/>
        <v>1716.5338245081994</v>
      </c>
      <c r="AJ12" s="5">
        <f t="shared" si="26"/>
        <v>1078.9641182622968</v>
      </c>
      <c r="AK12" s="5">
        <f t="shared" si="29"/>
        <v>8363.7465285694143</v>
      </c>
      <c r="AL12">
        <f t="shared" si="30"/>
        <v>52.273415803558841</v>
      </c>
      <c r="AM12" s="9">
        <f t="shared" si="31"/>
        <v>2726.4494017094516</v>
      </c>
      <c r="AN12" s="5">
        <f t="shared" si="32"/>
        <v>3475.4970095282083</v>
      </c>
      <c r="AO12" s="5">
        <f t="shared" si="33"/>
        <v>2000.4717503666984</v>
      </c>
      <c r="AP12">
        <f t="shared" si="34"/>
        <v>17.040308760684074</v>
      </c>
      <c r="AQ12">
        <f t="shared" si="35"/>
        <v>21.721856309551303</v>
      </c>
      <c r="AR12">
        <f t="shared" si="36"/>
        <v>12.502948439791865</v>
      </c>
    </row>
    <row r="13" spans="1:44" x14ac:dyDescent="0.3">
      <c r="A13" t="s">
        <v>19</v>
      </c>
      <c r="B13" s="7" t="s">
        <v>76</v>
      </c>
      <c r="C13">
        <v>2022</v>
      </c>
      <c r="D13">
        <v>1157.6684830667871</v>
      </c>
      <c r="E13" t="s">
        <v>6</v>
      </c>
      <c r="F13" t="s">
        <v>7</v>
      </c>
      <c r="G13" s="1">
        <v>44896</v>
      </c>
      <c r="H13" s="5">
        <f t="shared" si="27"/>
        <v>1000.225569369704</v>
      </c>
      <c r="I13" s="5">
        <f t="shared" si="0"/>
        <v>850.19173396424833</v>
      </c>
      <c r="J13" s="5">
        <f t="shared" si="1"/>
        <v>150.03383540545559</v>
      </c>
      <c r="K13" s="5">
        <f t="shared" si="2"/>
        <v>3000.676708109112</v>
      </c>
      <c r="L13" s="5">
        <f t="shared" si="3"/>
        <v>1000.225569369704</v>
      </c>
      <c r="M13" s="5">
        <f t="shared" si="4"/>
        <v>3000.676708109112</v>
      </c>
      <c r="N13" s="5">
        <f t="shared" si="5"/>
        <v>4000.9022774788159</v>
      </c>
      <c r="O13" s="5">
        <f t="shared" si="6"/>
        <v>1000.225569369704</v>
      </c>
      <c r="P13" s="5">
        <f t="shared" si="7"/>
        <v>1000.225569369704</v>
      </c>
      <c r="Q13" s="5">
        <f t="shared" si="8"/>
        <v>750.16917702727801</v>
      </c>
      <c r="R13" s="5">
        <f t="shared" si="9"/>
        <v>45.010150621636676</v>
      </c>
      <c r="S13" s="5">
        <f t="shared" si="10"/>
        <v>150.03383540545559</v>
      </c>
      <c r="T13" s="5">
        <f t="shared" si="11"/>
        <v>300.06767081091118</v>
      </c>
      <c r="U13" s="5">
        <f t="shared" si="12"/>
        <v>150.03383540545559</v>
      </c>
      <c r="V13" s="5">
        <f t="shared" si="13"/>
        <v>560.12631884703433</v>
      </c>
      <c r="W13" s="5">
        <f t="shared" si="14"/>
        <v>440.09925052266976</v>
      </c>
      <c r="X13" s="5">
        <f t="shared" si="15"/>
        <v>2000.4511387394082</v>
      </c>
      <c r="Y13" s="5">
        <f t="shared" si="28"/>
        <v>333.40852312323466</v>
      </c>
      <c r="Z13" s="5">
        <f t="shared" si="16"/>
        <v>2000.4511387394082</v>
      </c>
      <c r="AA13" s="5">
        <f t="shared" si="17"/>
        <v>133.36340924929388</v>
      </c>
      <c r="AB13" s="5">
        <f t="shared" si="18"/>
        <v>250.05639234242599</v>
      </c>
      <c r="AC13" s="5">
        <f t="shared" si="19"/>
        <v>333.40852312323466</v>
      </c>
      <c r="AD13" s="5">
        <f t="shared" si="20"/>
        <v>500.11278468485204</v>
      </c>
      <c r="AE13" s="5">
        <f t="shared" si="21"/>
        <v>15.00338354054556</v>
      </c>
      <c r="AF13" s="5">
        <f t="shared" si="22"/>
        <v>37.508458851363898</v>
      </c>
      <c r="AG13" s="5">
        <f t="shared" si="23"/>
        <v>75.016917702727795</v>
      </c>
      <c r="AH13" s="5">
        <f t="shared" si="24"/>
        <v>75.016917702727795</v>
      </c>
      <c r="AI13" s="5">
        <f t="shared" si="25"/>
        <v>1773.7333430156089</v>
      </c>
      <c r="AJ13" s="5">
        <f t="shared" si="26"/>
        <v>1114.9181013240966</v>
      </c>
      <c r="AK13" s="5">
        <f t="shared" si="29"/>
        <v>8642.4490321389276</v>
      </c>
      <c r="AL13">
        <f t="shared" si="30"/>
        <v>54.015306450868295</v>
      </c>
      <c r="AM13" s="9">
        <f t="shared" si="31"/>
        <v>2817.3020203913334</v>
      </c>
      <c r="AN13" s="5">
        <f t="shared" si="32"/>
        <v>3591.3099068219226</v>
      </c>
      <c r="AO13" s="5">
        <f t="shared" si="33"/>
        <v>2067.1328433640551</v>
      </c>
      <c r="AP13">
        <f t="shared" si="34"/>
        <v>17.608137627445835</v>
      </c>
      <c r="AQ13">
        <f t="shared" si="35"/>
        <v>22.445686917637016</v>
      </c>
      <c r="AR13">
        <f t="shared" si="36"/>
        <v>12.919580271025344</v>
      </c>
    </row>
    <row r="14" spans="1:44" x14ac:dyDescent="0.3">
      <c r="A14" t="s">
        <v>20</v>
      </c>
      <c r="B14" s="7" t="s">
        <v>74</v>
      </c>
      <c r="C14">
        <v>2023</v>
      </c>
      <c r="D14">
        <v>1183.1040813144541</v>
      </c>
      <c r="E14" t="s">
        <v>6</v>
      </c>
      <c r="F14" t="s">
        <v>7</v>
      </c>
      <c r="G14" s="1">
        <v>44927</v>
      </c>
      <c r="H14" s="5">
        <f t="shared" si="27"/>
        <v>1022.2019262556884</v>
      </c>
      <c r="I14" s="5">
        <f t="shared" si="0"/>
        <v>868.87163731733506</v>
      </c>
      <c r="J14" s="5">
        <f t="shared" si="1"/>
        <v>153.33028893835325</v>
      </c>
      <c r="K14" s="5">
        <f t="shared" si="2"/>
        <v>3066.6057787670652</v>
      </c>
      <c r="L14" s="5">
        <f t="shared" si="3"/>
        <v>1022.2019262556884</v>
      </c>
      <c r="M14" s="5">
        <f t="shared" si="4"/>
        <v>3066.6057787670652</v>
      </c>
      <c r="N14" s="5">
        <f t="shared" si="5"/>
        <v>4088.8077050227535</v>
      </c>
      <c r="O14" s="5">
        <f t="shared" si="6"/>
        <v>1022.2019262556884</v>
      </c>
      <c r="P14" s="5">
        <f t="shared" si="7"/>
        <v>1022.2019262556884</v>
      </c>
      <c r="Q14" s="5">
        <f t="shared" si="8"/>
        <v>766.6514446917663</v>
      </c>
      <c r="R14" s="5">
        <f t="shared" si="9"/>
        <v>45.999086681505972</v>
      </c>
      <c r="S14" s="5">
        <f t="shared" si="10"/>
        <v>153.33028893835325</v>
      </c>
      <c r="T14" s="5">
        <f t="shared" si="11"/>
        <v>306.6605778767065</v>
      </c>
      <c r="U14" s="5">
        <f t="shared" si="12"/>
        <v>153.33028893835325</v>
      </c>
      <c r="V14" s="5">
        <f t="shared" si="13"/>
        <v>572.43307870318552</v>
      </c>
      <c r="W14" s="5">
        <f t="shared" si="14"/>
        <v>449.7688475525029</v>
      </c>
      <c r="X14" s="5">
        <f t="shared" si="15"/>
        <v>2044.4038525113767</v>
      </c>
      <c r="Y14" s="5">
        <f t="shared" si="28"/>
        <v>340.73397541856281</v>
      </c>
      <c r="Z14" s="5">
        <f t="shared" si="16"/>
        <v>2044.4038525113767</v>
      </c>
      <c r="AA14" s="5">
        <f t="shared" si="17"/>
        <v>136.29359016742512</v>
      </c>
      <c r="AB14" s="5">
        <f t="shared" si="18"/>
        <v>255.55048156392209</v>
      </c>
      <c r="AC14" s="5">
        <f t="shared" si="19"/>
        <v>340.73397541856281</v>
      </c>
      <c r="AD14" s="5">
        <f t="shared" si="20"/>
        <v>511.10096312784418</v>
      </c>
      <c r="AE14" s="5">
        <f t="shared" si="21"/>
        <v>15.333028893835323</v>
      </c>
      <c r="AF14" s="5">
        <f t="shared" si="22"/>
        <v>38.332572234588312</v>
      </c>
      <c r="AG14" s="5">
        <f t="shared" si="23"/>
        <v>76.665144469176624</v>
      </c>
      <c r="AH14" s="5">
        <f t="shared" si="24"/>
        <v>76.665144469176624</v>
      </c>
      <c r="AI14" s="5">
        <f t="shared" si="25"/>
        <v>1812.7047492267543</v>
      </c>
      <c r="AJ14" s="5">
        <f t="shared" si="26"/>
        <v>1139.4144137996741</v>
      </c>
      <c r="AK14" s="5">
        <f t="shared" si="29"/>
        <v>8832.3357438122766</v>
      </c>
      <c r="AL14">
        <f t="shared" si="30"/>
        <v>55.202098398826728</v>
      </c>
      <c r="AM14" s="9">
        <f t="shared" si="31"/>
        <v>2879.2020922868555</v>
      </c>
      <c r="AN14" s="5">
        <f t="shared" si="32"/>
        <v>3670.2160162210494</v>
      </c>
      <c r="AO14" s="5">
        <f t="shared" si="33"/>
        <v>2112.5506475950892</v>
      </c>
      <c r="AP14">
        <f t="shared" si="34"/>
        <v>17.995013076792848</v>
      </c>
      <c r="AQ14">
        <f t="shared" si="35"/>
        <v>22.938850101381558</v>
      </c>
      <c r="AR14">
        <f t="shared" si="36"/>
        <v>13.203441547469307</v>
      </c>
    </row>
    <row r="15" spans="1:44" x14ac:dyDescent="0.3">
      <c r="A15" t="s">
        <v>21</v>
      </c>
      <c r="B15" s="7" t="s">
        <v>74</v>
      </c>
      <c r="C15">
        <v>2023</v>
      </c>
      <c r="D15">
        <v>1139.873799299829</v>
      </c>
      <c r="E15" t="s">
        <v>6</v>
      </c>
      <c r="F15" t="s">
        <v>7</v>
      </c>
      <c r="G15" s="1">
        <v>44958</v>
      </c>
      <c r="H15" s="5">
        <f t="shared" si="27"/>
        <v>984.85096259505224</v>
      </c>
      <c r="I15" s="5">
        <f t="shared" si="0"/>
        <v>837.12331820579436</v>
      </c>
      <c r="J15" s="5">
        <f t="shared" si="1"/>
        <v>147.72764438925782</v>
      </c>
      <c r="K15" s="5">
        <f t="shared" si="2"/>
        <v>2954.5528877851566</v>
      </c>
      <c r="L15" s="5">
        <f t="shared" si="3"/>
        <v>984.85096259505224</v>
      </c>
      <c r="M15" s="5">
        <f t="shared" si="4"/>
        <v>2954.5528877851566</v>
      </c>
      <c r="N15" s="5">
        <f t="shared" si="5"/>
        <v>3939.403850380209</v>
      </c>
      <c r="O15" s="5">
        <f t="shared" si="6"/>
        <v>984.85096259505224</v>
      </c>
      <c r="P15" s="5">
        <f t="shared" si="7"/>
        <v>984.85096259505224</v>
      </c>
      <c r="Q15" s="5">
        <f t="shared" si="8"/>
        <v>738.63822194628915</v>
      </c>
      <c r="R15" s="5">
        <f t="shared" si="9"/>
        <v>44.318293316777343</v>
      </c>
      <c r="S15" s="5">
        <f t="shared" si="10"/>
        <v>147.72764438925782</v>
      </c>
      <c r="T15" s="5">
        <f t="shared" si="11"/>
        <v>295.45528877851564</v>
      </c>
      <c r="U15" s="5">
        <f t="shared" si="12"/>
        <v>147.72764438925782</v>
      </c>
      <c r="V15" s="5">
        <f t="shared" si="13"/>
        <v>551.51653905322928</v>
      </c>
      <c r="W15" s="5">
        <f t="shared" si="14"/>
        <v>433.33442354182301</v>
      </c>
      <c r="X15" s="5">
        <f t="shared" si="15"/>
        <v>1969.7019251901045</v>
      </c>
      <c r="Y15" s="5">
        <f t="shared" si="28"/>
        <v>328.28365419835075</v>
      </c>
      <c r="Z15" s="5">
        <f t="shared" si="16"/>
        <v>1969.7019251901045</v>
      </c>
      <c r="AA15" s="5">
        <f t="shared" si="17"/>
        <v>131.31346167934029</v>
      </c>
      <c r="AB15" s="5">
        <f t="shared" si="18"/>
        <v>246.21274064876306</v>
      </c>
      <c r="AC15" s="5">
        <f t="shared" si="19"/>
        <v>328.28365419835075</v>
      </c>
      <c r="AD15" s="5">
        <f t="shared" si="20"/>
        <v>492.42548129752612</v>
      </c>
      <c r="AE15" s="5">
        <f t="shared" si="21"/>
        <v>14.77276443892578</v>
      </c>
      <c r="AF15" s="5">
        <f t="shared" si="22"/>
        <v>36.931911097314455</v>
      </c>
      <c r="AG15" s="5">
        <f t="shared" si="23"/>
        <v>73.863822194628909</v>
      </c>
      <c r="AH15" s="5">
        <f t="shared" si="24"/>
        <v>73.863822194628909</v>
      </c>
      <c r="AI15" s="5">
        <f t="shared" si="25"/>
        <v>1746.4690403352261</v>
      </c>
      <c r="AJ15" s="5">
        <f t="shared" si="26"/>
        <v>1097.7805396392848</v>
      </c>
      <c r="AK15" s="5">
        <f t="shared" si="29"/>
        <v>8509.6047423025484</v>
      </c>
      <c r="AL15">
        <f t="shared" si="30"/>
        <v>53.185029639390926</v>
      </c>
      <c r="AM15" s="9">
        <f t="shared" si="31"/>
        <v>2773.9968779760638</v>
      </c>
      <c r="AN15" s="5">
        <f t="shared" si="32"/>
        <v>3536.1073811975348</v>
      </c>
      <c r="AO15" s="5">
        <f t="shared" si="33"/>
        <v>2035.3586560297747</v>
      </c>
      <c r="AP15">
        <f t="shared" si="34"/>
        <v>17.337480487350398</v>
      </c>
      <c r="AQ15">
        <f t="shared" si="35"/>
        <v>22.100671132484592</v>
      </c>
      <c r="AR15">
        <f t="shared" si="36"/>
        <v>12.720991600186093</v>
      </c>
    </row>
    <row r="16" spans="1:44" x14ac:dyDescent="0.3">
      <c r="A16" t="s">
        <v>22</v>
      </c>
      <c r="B16" s="7" t="s">
        <v>74</v>
      </c>
      <c r="C16">
        <v>2023</v>
      </c>
      <c r="D16">
        <v>1321.16893915686</v>
      </c>
      <c r="E16" t="s">
        <v>6</v>
      </c>
      <c r="F16" t="s">
        <v>7</v>
      </c>
      <c r="G16" s="1">
        <v>44986</v>
      </c>
      <c r="H16" s="5">
        <f t="shared" si="27"/>
        <v>1141.489963431527</v>
      </c>
      <c r="I16" s="5">
        <f t="shared" si="0"/>
        <v>970.26646891679798</v>
      </c>
      <c r="J16" s="5">
        <f t="shared" si="1"/>
        <v>171.22349451472905</v>
      </c>
      <c r="K16" s="5">
        <f t="shared" si="2"/>
        <v>3424.4698902945811</v>
      </c>
      <c r="L16" s="5">
        <f t="shared" si="3"/>
        <v>1141.489963431527</v>
      </c>
      <c r="M16" s="5">
        <f t="shared" si="4"/>
        <v>3424.4698902945811</v>
      </c>
      <c r="N16" s="5">
        <f t="shared" si="5"/>
        <v>4565.9598537261081</v>
      </c>
      <c r="O16" s="5">
        <f t="shared" si="6"/>
        <v>1141.489963431527</v>
      </c>
      <c r="P16" s="5">
        <f t="shared" si="7"/>
        <v>1141.489963431527</v>
      </c>
      <c r="Q16" s="5">
        <f t="shared" si="8"/>
        <v>856.11747257364527</v>
      </c>
      <c r="R16" s="5">
        <f t="shared" si="9"/>
        <v>51.367048354418714</v>
      </c>
      <c r="S16" s="5">
        <f t="shared" si="10"/>
        <v>171.22349451472905</v>
      </c>
      <c r="T16" s="5">
        <f t="shared" si="11"/>
        <v>342.44698902945811</v>
      </c>
      <c r="U16" s="5">
        <f t="shared" si="12"/>
        <v>171.22349451472905</v>
      </c>
      <c r="V16" s="5">
        <f t="shared" si="13"/>
        <v>639.23437952165523</v>
      </c>
      <c r="W16" s="5">
        <f t="shared" si="14"/>
        <v>502.25558390987192</v>
      </c>
      <c r="X16" s="5">
        <f t="shared" si="15"/>
        <v>2282.9799268630541</v>
      </c>
      <c r="Y16" s="5">
        <f t="shared" si="28"/>
        <v>380.4966544771757</v>
      </c>
      <c r="Z16" s="5">
        <f t="shared" si="16"/>
        <v>2282.9799268630541</v>
      </c>
      <c r="AA16" s="5">
        <f t="shared" si="17"/>
        <v>152.19866179087026</v>
      </c>
      <c r="AB16" s="5">
        <f t="shared" si="18"/>
        <v>285.37249085788176</v>
      </c>
      <c r="AC16" s="5">
        <f t="shared" si="19"/>
        <v>380.4966544771757</v>
      </c>
      <c r="AD16" s="5">
        <f t="shared" si="20"/>
        <v>570.74498171576352</v>
      </c>
      <c r="AE16" s="5">
        <f t="shared" si="21"/>
        <v>17.122349451472907</v>
      </c>
      <c r="AF16" s="5">
        <f t="shared" si="22"/>
        <v>42.805873628682257</v>
      </c>
      <c r="AG16" s="5">
        <f t="shared" si="23"/>
        <v>85.611747257364513</v>
      </c>
      <c r="AH16" s="5">
        <f t="shared" si="24"/>
        <v>85.611747257364527</v>
      </c>
      <c r="AI16" s="5">
        <f t="shared" si="25"/>
        <v>2024.2422018185748</v>
      </c>
      <c r="AJ16" s="5">
        <f t="shared" si="26"/>
        <v>1272.3808125716755</v>
      </c>
      <c r="AK16" s="5">
        <f t="shared" si="29"/>
        <v>9863.0440290301085</v>
      </c>
      <c r="AL16">
        <f t="shared" si="30"/>
        <v>61.644025181438181</v>
      </c>
      <c r="AM16" s="9">
        <f t="shared" si="31"/>
        <v>3215.1967303321344</v>
      </c>
      <c r="AN16" s="5">
        <f t="shared" si="32"/>
        <v>4098.5197137008981</v>
      </c>
      <c r="AO16" s="5">
        <f t="shared" si="33"/>
        <v>2359.0792577584893</v>
      </c>
      <c r="AP16">
        <f t="shared" si="34"/>
        <v>20.094979564575841</v>
      </c>
      <c r="AQ16">
        <f t="shared" si="35"/>
        <v>25.615748210630613</v>
      </c>
      <c r="AR16">
        <f t="shared" si="36"/>
        <v>14.744245360990558</v>
      </c>
    </row>
    <row r="17" spans="1:44" x14ac:dyDescent="0.3">
      <c r="A17" t="s">
        <v>23</v>
      </c>
      <c r="B17" s="7" t="s">
        <v>74</v>
      </c>
      <c r="C17">
        <v>2023</v>
      </c>
      <c r="D17">
        <v>1245.561414471498</v>
      </c>
      <c r="E17" t="s">
        <v>6</v>
      </c>
      <c r="F17" t="s">
        <v>7</v>
      </c>
      <c r="G17" s="1">
        <v>45017</v>
      </c>
      <c r="H17" s="5">
        <f t="shared" si="27"/>
        <v>1076.1650621033743</v>
      </c>
      <c r="I17" s="5">
        <f t="shared" si="0"/>
        <v>914.74030278786813</v>
      </c>
      <c r="J17" s="5">
        <f t="shared" si="1"/>
        <v>161.42475931550615</v>
      </c>
      <c r="K17" s="5">
        <f t="shared" si="2"/>
        <v>3228.4951863101232</v>
      </c>
      <c r="L17" s="5">
        <f t="shared" si="3"/>
        <v>1076.1650621033743</v>
      </c>
      <c r="M17" s="5">
        <f t="shared" si="4"/>
        <v>3228.4951863101232</v>
      </c>
      <c r="N17" s="5">
        <f t="shared" si="5"/>
        <v>4304.6602484134974</v>
      </c>
      <c r="O17" s="5">
        <f t="shared" si="6"/>
        <v>1076.1650621033743</v>
      </c>
      <c r="P17" s="5">
        <f t="shared" si="7"/>
        <v>1076.1650621033743</v>
      </c>
      <c r="Q17" s="5">
        <f t="shared" si="8"/>
        <v>807.12379657753081</v>
      </c>
      <c r="R17" s="5">
        <f t="shared" si="9"/>
        <v>48.427427794651841</v>
      </c>
      <c r="S17" s="5">
        <f t="shared" si="10"/>
        <v>161.42475931550615</v>
      </c>
      <c r="T17" s="5">
        <f t="shared" si="11"/>
        <v>322.8495186310123</v>
      </c>
      <c r="U17" s="5">
        <f t="shared" si="12"/>
        <v>161.42475931550615</v>
      </c>
      <c r="V17" s="5">
        <f t="shared" si="13"/>
        <v>602.65243477788965</v>
      </c>
      <c r="W17" s="5">
        <f t="shared" si="14"/>
        <v>473.51262732548469</v>
      </c>
      <c r="X17" s="5">
        <f t="shared" si="15"/>
        <v>2152.3301242067487</v>
      </c>
      <c r="Y17" s="5">
        <f t="shared" si="28"/>
        <v>358.72168736779145</v>
      </c>
      <c r="Z17" s="5">
        <f t="shared" si="16"/>
        <v>2152.3301242067487</v>
      </c>
      <c r="AA17" s="5">
        <f t="shared" si="17"/>
        <v>143.48867494711658</v>
      </c>
      <c r="AB17" s="5">
        <f t="shared" si="18"/>
        <v>269.04126552584358</v>
      </c>
      <c r="AC17" s="5">
        <f t="shared" si="19"/>
        <v>358.72168736779145</v>
      </c>
      <c r="AD17" s="5">
        <f t="shared" si="20"/>
        <v>538.08253105168717</v>
      </c>
      <c r="AE17" s="5">
        <f t="shared" si="21"/>
        <v>16.142475931550614</v>
      </c>
      <c r="AF17" s="5">
        <f t="shared" si="22"/>
        <v>40.356189828876538</v>
      </c>
      <c r="AG17" s="5">
        <f t="shared" si="23"/>
        <v>80.712379657753075</v>
      </c>
      <c r="AH17" s="5">
        <f t="shared" si="24"/>
        <v>80.712379657753075</v>
      </c>
      <c r="AI17" s="5">
        <f t="shared" si="25"/>
        <v>1908.3993767966506</v>
      </c>
      <c r="AJ17" s="5">
        <f t="shared" si="26"/>
        <v>1199.5653225578944</v>
      </c>
      <c r="AK17" s="5">
        <f t="shared" si="29"/>
        <v>9298.604219104207</v>
      </c>
      <c r="AL17">
        <f t="shared" si="30"/>
        <v>58.116276369401291</v>
      </c>
      <c r="AM17" s="9">
        <f t="shared" si="31"/>
        <v>3031.198258257838</v>
      </c>
      <c r="AN17" s="5">
        <f t="shared" si="32"/>
        <v>3863.9706554821655</v>
      </c>
      <c r="AO17" s="5">
        <f t="shared" si="33"/>
        <v>2224.0744616803067</v>
      </c>
      <c r="AP17">
        <f t="shared" si="34"/>
        <v>18.944989114111486</v>
      </c>
      <c r="AQ17">
        <f t="shared" si="35"/>
        <v>24.149816596763536</v>
      </c>
      <c r="AR17">
        <f t="shared" si="36"/>
        <v>13.900465385501917</v>
      </c>
    </row>
    <row r="18" spans="1:44" x14ac:dyDescent="0.3">
      <c r="A18" t="s">
        <v>24</v>
      </c>
      <c r="B18" s="7" t="s">
        <v>74</v>
      </c>
      <c r="C18">
        <v>2023</v>
      </c>
      <c r="D18">
        <v>1276.56631392804</v>
      </c>
      <c r="E18" t="s">
        <v>6</v>
      </c>
      <c r="F18" t="s">
        <v>7</v>
      </c>
      <c r="G18" s="1">
        <v>45047</v>
      </c>
      <c r="H18" s="5">
        <f t="shared" si="27"/>
        <v>1102.9532952338266</v>
      </c>
      <c r="I18" s="5">
        <f t="shared" si="0"/>
        <v>937.5103009487525</v>
      </c>
      <c r="J18" s="5">
        <f t="shared" si="1"/>
        <v>165.44299428507398</v>
      </c>
      <c r="K18" s="5">
        <f t="shared" si="2"/>
        <v>3308.8598857014795</v>
      </c>
      <c r="L18" s="5">
        <f t="shared" si="3"/>
        <v>1102.9532952338266</v>
      </c>
      <c r="M18" s="5">
        <f t="shared" si="4"/>
        <v>3308.8598857014795</v>
      </c>
      <c r="N18" s="5">
        <f t="shared" si="5"/>
        <v>4411.8131809353063</v>
      </c>
      <c r="O18" s="5">
        <f t="shared" si="6"/>
        <v>1102.9532952338266</v>
      </c>
      <c r="P18" s="5">
        <f t="shared" si="7"/>
        <v>1102.9532952338266</v>
      </c>
      <c r="Q18" s="5">
        <f t="shared" si="8"/>
        <v>827.21497142536987</v>
      </c>
      <c r="R18" s="5">
        <f t="shared" si="9"/>
        <v>49.632898285522195</v>
      </c>
      <c r="S18" s="5">
        <f t="shared" si="10"/>
        <v>165.44299428507398</v>
      </c>
      <c r="T18" s="5">
        <f t="shared" si="11"/>
        <v>330.88598857014796</v>
      </c>
      <c r="U18" s="5">
        <f t="shared" si="12"/>
        <v>165.44299428507398</v>
      </c>
      <c r="V18" s="5">
        <f t="shared" si="13"/>
        <v>617.65384533094289</v>
      </c>
      <c r="W18" s="5">
        <f t="shared" si="14"/>
        <v>485.29944990288368</v>
      </c>
      <c r="X18" s="5">
        <f t="shared" si="15"/>
        <v>2205.9065904676531</v>
      </c>
      <c r="Y18" s="5">
        <f t="shared" si="28"/>
        <v>367.65109841127554</v>
      </c>
      <c r="Z18" s="5">
        <f t="shared" si="16"/>
        <v>2205.9065904676531</v>
      </c>
      <c r="AA18" s="5">
        <f t="shared" si="17"/>
        <v>147.06043936451022</v>
      </c>
      <c r="AB18" s="5">
        <f t="shared" si="18"/>
        <v>275.73832380845664</v>
      </c>
      <c r="AC18" s="5">
        <f t="shared" si="19"/>
        <v>367.65109841127554</v>
      </c>
      <c r="AD18" s="5">
        <f t="shared" si="20"/>
        <v>551.47664761691328</v>
      </c>
      <c r="AE18" s="5">
        <f t="shared" si="21"/>
        <v>16.544299428507397</v>
      </c>
      <c r="AF18" s="5">
        <f t="shared" si="22"/>
        <v>41.360748571268495</v>
      </c>
      <c r="AG18" s="5">
        <f t="shared" si="23"/>
        <v>82.72149714253699</v>
      </c>
      <c r="AH18" s="5">
        <f t="shared" si="24"/>
        <v>82.72149714253699</v>
      </c>
      <c r="AI18" s="5">
        <f t="shared" si="25"/>
        <v>1955.9038435479858</v>
      </c>
      <c r="AJ18" s="5">
        <f t="shared" si="26"/>
        <v>1229.4252730873054</v>
      </c>
      <c r="AK18" s="5">
        <f t="shared" si="29"/>
        <v>9530.0679474678782</v>
      </c>
      <c r="AL18">
        <f t="shared" si="30"/>
        <v>59.562924671674239</v>
      </c>
      <c r="AM18" s="9">
        <f t="shared" si="31"/>
        <v>3106.6517815752782</v>
      </c>
      <c r="AN18" s="5">
        <f t="shared" si="32"/>
        <v>3960.1538065370546</v>
      </c>
      <c r="AO18" s="5">
        <f t="shared" si="33"/>
        <v>2279.4368101499081</v>
      </c>
      <c r="AP18">
        <f t="shared" si="34"/>
        <v>19.416573634845488</v>
      </c>
      <c r="AQ18">
        <f t="shared" si="35"/>
        <v>24.750961290856591</v>
      </c>
      <c r="AR18">
        <f t="shared" si="36"/>
        <v>14.246480063436925</v>
      </c>
    </row>
    <row r="19" spans="1:44" x14ac:dyDescent="0.3">
      <c r="A19" t="s">
        <v>25</v>
      </c>
      <c r="B19" s="7" t="s">
        <v>74</v>
      </c>
      <c r="C19">
        <v>2023</v>
      </c>
      <c r="D19">
        <v>1193.786504322095</v>
      </c>
      <c r="E19" t="s">
        <v>6</v>
      </c>
      <c r="F19" t="s">
        <v>7</v>
      </c>
      <c r="G19" s="1">
        <v>45078</v>
      </c>
      <c r="H19" s="5">
        <f t="shared" si="27"/>
        <v>1031.43153973429</v>
      </c>
      <c r="I19" s="5">
        <f t="shared" si="0"/>
        <v>876.71680877414644</v>
      </c>
      <c r="J19" s="5">
        <f t="shared" si="1"/>
        <v>154.7147309601435</v>
      </c>
      <c r="K19" s="5">
        <f t="shared" si="2"/>
        <v>3094.2946192028703</v>
      </c>
      <c r="L19" s="5">
        <f t="shared" si="3"/>
        <v>1031.43153973429</v>
      </c>
      <c r="M19" s="5">
        <f t="shared" si="4"/>
        <v>3094.2946192028703</v>
      </c>
      <c r="N19" s="5">
        <f t="shared" si="5"/>
        <v>4125.7261589371601</v>
      </c>
      <c r="O19" s="5">
        <f t="shared" si="6"/>
        <v>1031.43153973429</v>
      </c>
      <c r="P19" s="5">
        <f t="shared" si="7"/>
        <v>1031.43153973429</v>
      </c>
      <c r="Q19" s="5">
        <f t="shared" si="8"/>
        <v>773.57365480071746</v>
      </c>
      <c r="R19" s="5">
        <f t="shared" si="9"/>
        <v>46.41441928804305</v>
      </c>
      <c r="S19" s="5">
        <f t="shared" si="10"/>
        <v>154.7147309601435</v>
      </c>
      <c r="T19" s="5">
        <f t="shared" si="11"/>
        <v>309.429461920287</v>
      </c>
      <c r="U19" s="5">
        <f t="shared" si="12"/>
        <v>154.7147309601435</v>
      </c>
      <c r="V19" s="5">
        <f t="shared" si="13"/>
        <v>577.60166225120247</v>
      </c>
      <c r="W19" s="5">
        <f t="shared" si="14"/>
        <v>453.82987748308761</v>
      </c>
      <c r="X19" s="5">
        <f t="shared" si="15"/>
        <v>2062.8630794685801</v>
      </c>
      <c r="Y19" s="5">
        <f t="shared" si="28"/>
        <v>343.81051324476334</v>
      </c>
      <c r="Z19" s="5">
        <f t="shared" si="16"/>
        <v>2062.8630794685801</v>
      </c>
      <c r="AA19" s="5">
        <f t="shared" si="17"/>
        <v>137.52420529790533</v>
      </c>
      <c r="AB19" s="5">
        <f t="shared" si="18"/>
        <v>257.85788493357251</v>
      </c>
      <c r="AC19" s="5">
        <f t="shared" si="19"/>
        <v>343.81051324476334</v>
      </c>
      <c r="AD19" s="5">
        <f t="shared" si="20"/>
        <v>515.71576986714501</v>
      </c>
      <c r="AE19" s="5">
        <f t="shared" si="21"/>
        <v>15.471473096014352</v>
      </c>
      <c r="AF19" s="5">
        <f t="shared" si="22"/>
        <v>38.678682740035875</v>
      </c>
      <c r="AG19" s="5">
        <f t="shared" si="23"/>
        <v>77.357365480071749</v>
      </c>
      <c r="AH19" s="5">
        <f t="shared" si="24"/>
        <v>77.357365480071749</v>
      </c>
      <c r="AI19" s="5">
        <f t="shared" si="25"/>
        <v>1829.0719304621412</v>
      </c>
      <c r="AJ19" s="5">
        <f t="shared" si="26"/>
        <v>1149.7023562904885</v>
      </c>
      <c r="AK19" s="5">
        <f t="shared" si="29"/>
        <v>8912.0842190741332</v>
      </c>
      <c r="AL19">
        <f t="shared" si="30"/>
        <v>55.700526369213335</v>
      </c>
      <c r="AM19" s="9">
        <f t="shared" si="31"/>
        <v>2905.1988369182509</v>
      </c>
      <c r="AN19" s="5">
        <f t="shared" si="32"/>
        <v>3703.3549434159686</v>
      </c>
      <c r="AO19" s="5">
        <f t="shared" si="33"/>
        <v>2131.6251821175329</v>
      </c>
      <c r="AP19">
        <f t="shared" si="34"/>
        <v>18.157492730739069</v>
      </c>
      <c r="AQ19">
        <f t="shared" si="35"/>
        <v>23.145968396349804</v>
      </c>
      <c r="AR19">
        <f t="shared" si="36"/>
        <v>13.32265738823458</v>
      </c>
    </row>
    <row r="20" spans="1:44" x14ac:dyDescent="0.3">
      <c r="A20" t="s">
        <v>26</v>
      </c>
      <c r="B20" s="7" t="s">
        <v>77</v>
      </c>
      <c r="C20">
        <v>2023</v>
      </c>
      <c r="D20">
        <v>1206.2317938307669</v>
      </c>
      <c r="E20" t="s">
        <v>6</v>
      </c>
      <c r="F20" t="s">
        <v>7</v>
      </c>
      <c r="G20" s="1">
        <v>45108</v>
      </c>
      <c r="H20" s="5">
        <f t="shared" si="27"/>
        <v>1042.1842698697826</v>
      </c>
      <c r="I20" s="5">
        <f t="shared" si="0"/>
        <v>885.85662938931523</v>
      </c>
      <c r="J20" s="5">
        <f t="shared" si="1"/>
        <v>156.32764048046738</v>
      </c>
      <c r="K20" s="5">
        <f t="shared" si="2"/>
        <v>3126.5528096093476</v>
      </c>
      <c r="L20" s="5">
        <f t="shared" si="3"/>
        <v>1042.1842698697826</v>
      </c>
      <c r="M20" s="5">
        <f t="shared" si="4"/>
        <v>3126.5528096093476</v>
      </c>
      <c r="N20" s="5">
        <f t="shared" si="5"/>
        <v>4168.7370794791304</v>
      </c>
      <c r="O20" s="5">
        <f t="shared" si="6"/>
        <v>1042.1842698697826</v>
      </c>
      <c r="P20" s="5">
        <f t="shared" si="7"/>
        <v>1042.1842698697826</v>
      </c>
      <c r="Q20" s="5">
        <f t="shared" si="8"/>
        <v>781.6382024023369</v>
      </c>
      <c r="R20" s="5">
        <f t="shared" si="9"/>
        <v>46.898292144140214</v>
      </c>
      <c r="S20" s="5">
        <f t="shared" si="10"/>
        <v>156.32764048046738</v>
      </c>
      <c r="T20" s="5">
        <f t="shared" si="11"/>
        <v>312.65528096093476</v>
      </c>
      <c r="U20" s="5">
        <f t="shared" si="12"/>
        <v>156.32764048046738</v>
      </c>
      <c r="V20" s="5">
        <f t="shared" si="13"/>
        <v>583.62319112707837</v>
      </c>
      <c r="W20" s="5">
        <f t="shared" si="14"/>
        <v>458.56107874270435</v>
      </c>
      <c r="X20" s="5">
        <f t="shared" si="15"/>
        <v>2084.3685397395652</v>
      </c>
      <c r="Y20" s="5">
        <f t="shared" si="28"/>
        <v>347.39475662326089</v>
      </c>
      <c r="Z20" s="5">
        <f t="shared" si="16"/>
        <v>2084.3685397395652</v>
      </c>
      <c r="AA20" s="5">
        <f t="shared" si="17"/>
        <v>138.95790264930434</v>
      </c>
      <c r="AB20" s="5">
        <f t="shared" si="18"/>
        <v>260.54606746744565</v>
      </c>
      <c r="AC20" s="5">
        <f t="shared" si="19"/>
        <v>347.39475662326089</v>
      </c>
      <c r="AD20" s="5">
        <f t="shared" si="20"/>
        <v>521.09213493489131</v>
      </c>
      <c r="AE20" s="5">
        <f t="shared" si="21"/>
        <v>15.632764048046738</v>
      </c>
      <c r="AF20" s="5">
        <f t="shared" si="22"/>
        <v>39.081910120116845</v>
      </c>
      <c r="AG20" s="5">
        <f t="shared" si="23"/>
        <v>78.16382024023369</v>
      </c>
      <c r="AH20" s="5">
        <f t="shared" si="24"/>
        <v>78.16382024023369</v>
      </c>
      <c r="AI20" s="5">
        <f t="shared" si="25"/>
        <v>1848.140105235748</v>
      </c>
      <c r="AJ20" s="5">
        <f t="shared" si="26"/>
        <v>1161.6880661481844</v>
      </c>
      <c r="AK20" s="5">
        <f t="shared" si="29"/>
        <v>9004.9931838098564</v>
      </c>
      <c r="AL20">
        <f t="shared" si="30"/>
        <v>56.281207398811603</v>
      </c>
      <c r="AM20" s="9">
        <f t="shared" si="31"/>
        <v>2935.4856934665545</v>
      </c>
      <c r="AN20" s="5">
        <f t="shared" si="32"/>
        <v>3741.9626209674543</v>
      </c>
      <c r="AO20" s="5">
        <f t="shared" si="33"/>
        <v>2153.8474910642176</v>
      </c>
      <c r="AP20">
        <f t="shared" si="34"/>
        <v>18.346785584165964</v>
      </c>
      <c r="AQ20">
        <f t="shared" si="35"/>
        <v>23.38726638104659</v>
      </c>
      <c r="AR20">
        <f t="shared" si="36"/>
        <v>13.46154681915136</v>
      </c>
    </row>
    <row r="21" spans="1:44" x14ac:dyDescent="0.3">
      <c r="A21" t="s">
        <v>27</v>
      </c>
      <c r="B21" s="7" t="s">
        <v>77</v>
      </c>
      <c r="C21">
        <v>2023</v>
      </c>
      <c r="D21">
        <v>1203.0748840516339</v>
      </c>
      <c r="E21" t="s">
        <v>6</v>
      </c>
      <c r="F21" t="s">
        <v>7</v>
      </c>
      <c r="G21" s="1">
        <v>45139</v>
      </c>
      <c r="H21" s="5">
        <f t="shared" si="27"/>
        <v>1039.4566998206117</v>
      </c>
      <c r="I21" s="5">
        <f t="shared" si="0"/>
        <v>883.53819484751989</v>
      </c>
      <c r="J21" s="5">
        <f t="shared" si="1"/>
        <v>155.91850497309176</v>
      </c>
      <c r="K21" s="5">
        <f t="shared" si="2"/>
        <v>3118.3700994618348</v>
      </c>
      <c r="L21" s="5">
        <f t="shared" si="3"/>
        <v>1039.4566998206117</v>
      </c>
      <c r="M21" s="5">
        <f t="shared" si="4"/>
        <v>3118.3700994618348</v>
      </c>
      <c r="N21" s="5">
        <f t="shared" si="5"/>
        <v>4157.8267992824467</v>
      </c>
      <c r="O21" s="5">
        <f t="shared" si="6"/>
        <v>1039.4566998206117</v>
      </c>
      <c r="P21" s="5">
        <f t="shared" si="7"/>
        <v>1039.4566998206117</v>
      </c>
      <c r="Q21" s="5">
        <f t="shared" si="8"/>
        <v>779.59252486545881</v>
      </c>
      <c r="R21" s="5">
        <f t="shared" si="9"/>
        <v>46.775551491927523</v>
      </c>
      <c r="S21" s="5">
        <f t="shared" si="10"/>
        <v>155.91850497309176</v>
      </c>
      <c r="T21" s="5">
        <f t="shared" si="11"/>
        <v>311.83700994618351</v>
      </c>
      <c r="U21" s="5">
        <f t="shared" si="12"/>
        <v>155.91850497309176</v>
      </c>
      <c r="V21" s="5">
        <f t="shared" si="13"/>
        <v>582.09575189954262</v>
      </c>
      <c r="W21" s="5">
        <f t="shared" si="14"/>
        <v>457.36094792106911</v>
      </c>
      <c r="X21" s="5">
        <f t="shared" si="15"/>
        <v>2078.9133996412229</v>
      </c>
      <c r="Y21" s="5">
        <f t="shared" si="28"/>
        <v>346.48556660687058</v>
      </c>
      <c r="Z21" s="5">
        <f t="shared" si="16"/>
        <v>2078.9133996412229</v>
      </c>
      <c r="AA21" s="5">
        <f t="shared" si="17"/>
        <v>138.59422664274823</v>
      </c>
      <c r="AB21" s="5">
        <f t="shared" si="18"/>
        <v>259.86417495515292</v>
      </c>
      <c r="AC21" s="5">
        <f t="shared" si="19"/>
        <v>346.48556660687058</v>
      </c>
      <c r="AD21" s="5">
        <f t="shared" si="20"/>
        <v>519.72834991030584</v>
      </c>
      <c r="AE21" s="5">
        <f t="shared" si="21"/>
        <v>15.591850497309174</v>
      </c>
      <c r="AF21" s="5">
        <f t="shared" si="22"/>
        <v>38.979626243272939</v>
      </c>
      <c r="AG21" s="5">
        <f t="shared" si="23"/>
        <v>77.959252486545878</v>
      </c>
      <c r="AH21" s="5">
        <f t="shared" si="24"/>
        <v>77.959252486545878</v>
      </c>
      <c r="AI21" s="5">
        <f t="shared" si="25"/>
        <v>1843.3032143485516</v>
      </c>
      <c r="AJ21" s="5">
        <f t="shared" si="26"/>
        <v>1158.647734733375</v>
      </c>
      <c r="AK21" s="5">
        <f t="shared" si="29"/>
        <v>8981.4256147999931</v>
      </c>
      <c r="AL21">
        <f t="shared" si="30"/>
        <v>56.13391009249996</v>
      </c>
      <c r="AM21" s="9">
        <f t="shared" si="31"/>
        <v>2927.8030378280559</v>
      </c>
      <c r="AN21" s="5">
        <f t="shared" si="32"/>
        <v>3732.1692807059062</v>
      </c>
      <c r="AO21" s="5">
        <f t="shared" si="33"/>
        <v>2148.210512962597</v>
      </c>
      <c r="AP21">
        <f t="shared" si="34"/>
        <v>18.298768986425351</v>
      </c>
      <c r="AQ21">
        <f t="shared" si="35"/>
        <v>23.326058004411912</v>
      </c>
      <c r="AR21">
        <f t="shared" si="36"/>
        <v>13.426315706016231</v>
      </c>
    </row>
    <row r="22" spans="1:44" x14ac:dyDescent="0.3">
      <c r="A22" t="s">
        <v>28</v>
      </c>
      <c r="B22" s="7" t="s">
        <v>77</v>
      </c>
      <c r="C22">
        <v>2023</v>
      </c>
      <c r="D22">
        <v>1190.3337768194549</v>
      </c>
      <c r="E22" t="s">
        <v>6</v>
      </c>
      <c r="F22" t="s">
        <v>7</v>
      </c>
      <c r="G22" s="1">
        <v>45170</v>
      </c>
      <c r="H22" s="5">
        <f t="shared" si="27"/>
        <v>1028.448383172009</v>
      </c>
      <c r="I22" s="5">
        <f t="shared" si="0"/>
        <v>874.18112569620769</v>
      </c>
      <c r="J22" s="5">
        <f t="shared" si="1"/>
        <v>154.26725747580136</v>
      </c>
      <c r="K22" s="5">
        <f t="shared" si="2"/>
        <v>3085.345149516027</v>
      </c>
      <c r="L22" s="5">
        <f t="shared" si="3"/>
        <v>1028.448383172009</v>
      </c>
      <c r="M22" s="5">
        <f t="shared" si="4"/>
        <v>3085.345149516027</v>
      </c>
      <c r="N22" s="5">
        <f t="shared" si="5"/>
        <v>4113.7935326880361</v>
      </c>
      <c r="O22" s="5">
        <f t="shared" si="6"/>
        <v>1028.448383172009</v>
      </c>
      <c r="P22" s="5">
        <f t="shared" si="7"/>
        <v>1028.448383172009</v>
      </c>
      <c r="Q22" s="5">
        <f t="shared" si="8"/>
        <v>771.33628737900676</v>
      </c>
      <c r="R22" s="5">
        <f t="shared" si="9"/>
        <v>46.280177242740407</v>
      </c>
      <c r="S22" s="5">
        <f t="shared" si="10"/>
        <v>154.26725747580136</v>
      </c>
      <c r="T22" s="5">
        <f t="shared" si="11"/>
        <v>308.53451495160272</v>
      </c>
      <c r="U22" s="5">
        <f t="shared" si="12"/>
        <v>154.26725747580136</v>
      </c>
      <c r="V22" s="5">
        <f t="shared" si="13"/>
        <v>575.93109457632511</v>
      </c>
      <c r="W22" s="5">
        <f t="shared" si="14"/>
        <v>452.51728859568397</v>
      </c>
      <c r="X22" s="5">
        <f t="shared" si="15"/>
        <v>2056.896766344018</v>
      </c>
      <c r="Y22" s="5">
        <f t="shared" si="28"/>
        <v>342.81612772400302</v>
      </c>
      <c r="Z22" s="5">
        <f t="shared" si="16"/>
        <v>2056.896766344018</v>
      </c>
      <c r="AA22" s="5">
        <f t="shared" si="17"/>
        <v>137.1264510896012</v>
      </c>
      <c r="AB22" s="5">
        <f t="shared" si="18"/>
        <v>257.11209579300225</v>
      </c>
      <c r="AC22" s="5">
        <f t="shared" si="19"/>
        <v>342.81612772400302</v>
      </c>
      <c r="AD22" s="5">
        <f t="shared" si="20"/>
        <v>514.22419158600451</v>
      </c>
      <c r="AE22" s="5">
        <f t="shared" si="21"/>
        <v>15.426725747580138</v>
      </c>
      <c r="AF22" s="5">
        <f t="shared" si="22"/>
        <v>38.56681436895034</v>
      </c>
      <c r="AG22" s="5">
        <f t="shared" si="23"/>
        <v>77.133628737900679</v>
      </c>
      <c r="AH22" s="5">
        <f t="shared" si="24"/>
        <v>77.133628737900679</v>
      </c>
      <c r="AI22" s="5">
        <f t="shared" si="25"/>
        <v>1823.7817994916961</v>
      </c>
      <c r="AJ22" s="5">
        <f t="shared" si="26"/>
        <v>1146.3771311090661</v>
      </c>
      <c r="AK22" s="5">
        <f t="shared" si="29"/>
        <v>8886.3082547977447</v>
      </c>
      <c r="AL22">
        <f t="shared" si="30"/>
        <v>55.539426592485903</v>
      </c>
      <c r="AM22" s="9">
        <f t="shared" si="31"/>
        <v>2896.7962792678254</v>
      </c>
      <c r="AN22" s="5">
        <f t="shared" si="32"/>
        <v>3692.6439197790987</v>
      </c>
      <c r="AO22" s="5">
        <f t="shared" si="33"/>
        <v>2125.4599918888184</v>
      </c>
      <c r="AP22">
        <f t="shared" si="34"/>
        <v>18.104976745423908</v>
      </c>
      <c r="AQ22">
        <f t="shared" si="35"/>
        <v>23.079024498619368</v>
      </c>
      <c r="AR22">
        <f t="shared" si="36"/>
        <v>13.284124949305115</v>
      </c>
    </row>
    <row r="23" spans="1:44" x14ac:dyDescent="0.3">
      <c r="A23" t="s">
        <v>29</v>
      </c>
      <c r="B23" s="7" t="s">
        <v>77</v>
      </c>
      <c r="C23">
        <v>2023</v>
      </c>
      <c r="D23">
        <v>1143.0918068195581</v>
      </c>
      <c r="E23" t="s">
        <v>6</v>
      </c>
      <c r="F23" t="s">
        <v>7</v>
      </c>
      <c r="G23" s="1">
        <v>45200</v>
      </c>
      <c r="H23" s="5">
        <f t="shared" si="27"/>
        <v>987.63132109209823</v>
      </c>
      <c r="I23" s="5">
        <f t="shared" si="0"/>
        <v>839.48662292828351</v>
      </c>
      <c r="J23" s="5">
        <f t="shared" si="1"/>
        <v>148.14469816381472</v>
      </c>
      <c r="K23" s="5">
        <f t="shared" si="2"/>
        <v>2962.8939632762949</v>
      </c>
      <c r="L23" s="5">
        <f t="shared" si="3"/>
        <v>987.63132109209823</v>
      </c>
      <c r="M23" s="5">
        <f t="shared" si="4"/>
        <v>2962.8939632762949</v>
      </c>
      <c r="N23" s="5">
        <f t="shared" si="5"/>
        <v>3950.5252843683929</v>
      </c>
      <c r="O23" s="5">
        <f t="shared" si="6"/>
        <v>987.63132109209823</v>
      </c>
      <c r="P23" s="5">
        <f t="shared" si="7"/>
        <v>987.63132109209823</v>
      </c>
      <c r="Q23" s="5">
        <f t="shared" si="8"/>
        <v>740.72349081907362</v>
      </c>
      <c r="R23" s="5">
        <f t="shared" si="9"/>
        <v>44.443409449144418</v>
      </c>
      <c r="S23" s="5">
        <f t="shared" si="10"/>
        <v>148.14469816381472</v>
      </c>
      <c r="T23" s="5">
        <f t="shared" si="11"/>
        <v>296.28939632762945</v>
      </c>
      <c r="U23" s="5">
        <f t="shared" si="12"/>
        <v>148.14469816381472</v>
      </c>
      <c r="V23" s="5">
        <f t="shared" si="13"/>
        <v>553.07353981157507</v>
      </c>
      <c r="W23" s="5">
        <f t="shared" si="14"/>
        <v>434.55778128052322</v>
      </c>
      <c r="X23" s="5">
        <f t="shared" si="15"/>
        <v>1975.2626421841967</v>
      </c>
      <c r="Y23" s="5">
        <f t="shared" si="28"/>
        <v>329.21044036403271</v>
      </c>
      <c r="Z23" s="5">
        <f t="shared" si="16"/>
        <v>1975.2626421841967</v>
      </c>
      <c r="AA23" s="5">
        <f t="shared" si="17"/>
        <v>131.68417614561309</v>
      </c>
      <c r="AB23" s="5">
        <f t="shared" si="18"/>
        <v>246.90783027302456</v>
      </c>
      <c r="AC23" s="5">
        <f t="shared" si="19"/>
        <v>329.21044036403271</v>
      </c>
      <c r="AD23" s="5">
        <f t="shared" si="20"/>
        <v>493.81566054604906</v>
      </c>
      <c r="AE23" s="5">
        <f t="shared" si="21"/>
        <v>14.814469816381472</v>
      </c>
      <c r="AF23" s="5">
        <f t="shared" si="22"/>
        <v>37.036174540953681</v>
      </c>
      <c r="AG23" s="5">
        <f t="shared" si="23"/>
        <v>74.072349081907362</v>
      </c>
      <c r="AH23" s="5">
        <f t="shared" si="24"/>
        <v>74.072349081907362</v>
      </c>
      <c r="AI23" s="5">
        <f t="shared" si="25"/>
        <v>1751.3995427366544</v>
      </c>
      <c r="AJ23" s="5">
        <f t="shared" si="26"/>
        <v>1100.8797125773256</v>
      </c>
      <c r="AK23" s="5">
        <f t="shared" si="29"/>
        <v>8533.6284298962764</v>
      </c>
      <c r="AL23">
        <f t="shared" si="30"/>
        <v>53.335177686851729</v>
      </c>
      <c r="AM23" s="9">
        <f t="shared" si="31"/>
        <v>2781.8282210760772</v>
      </c>
      <c r="AN23" s="5">
        <f t="shared" si="32"/>
        <v>3546.0902583811785</v>
      </c>
      <c r="AO23" s="5">
        <f t="shared" si="33"/>
        <v>2041.1047302570032</v>
      </c>
      <c r="AP23">
        <f t="shared" si="34"/>
        <v>17.386426381725482</v>
      </c>
      <c r="AQ23">
        <f t="shared" si="35"/>
        <v>22.163064114882367</v>
      </c>
      <c r="AR23">
        <f t="shared" si="36"/>
        <v>12.75690456410627</v>
      </c>
    </row>
    <row r="24" spans="1:44" x14ac:dyDescent="0.3">
      <c r="A24" t="s">
        <v>30</v>
      </c>
      <c r="B24" s="7" t="s">
        <v>77</v>
      </c>
      <c r="C24">
        <v>2023</v>
      </c>
      <c r="D24">
        <v>1101.2435634474921</v>
      </c>
      <c r="E24" t="s">
        <v>6</v>
      </c>
      <c r="F24" t="s">
        <v>7</v>
      </c>
      <c r="G24" s="1">
        <v>45231</v>
      </c>
      <c r="H24" s="5">
        <f t="shared" si="27"/>
        <v>951.47443881863319</v>
      </c>
      <c r="I24" s="5">
        <f t="shared" si="0"/>
        <v>808.75327299583819</v>
      </c>
      <c r="J24" s="5">
        <f t="shared" si="1"/>
        <v>142.72116582279497</v>
      </c>
      <c r="K24" s="5">
        <f t="shared" si="2"/>
        <v>2854.4233164558996</v>
      </c>
      <c r="L24" s="5">
        <f t="shared" si="3"/>
        <v>951.47443881863319</v>
      </c>
      <c r="M24" s="5">
        <f t="shared" si="4"/>
        <v>2854.4233164558996</v>
      </c>
      <c r="N24" s="5">
        <f t="shared" si="5"/>
        <v>3805.8977552745328</v>
      </c>
      <c r="O24" s="5">
        <f t="shared" si="6"/>
        <v>951.47443881863319</v>
      </c>
      <c r="P24" s="5">
        <f t="shared" si="7"/>
        <v>951.47443881863319</v>
      </c>
      <c r="Q24" s="5">
        <f t="shared" si="8"/>
        <v>713.60582911397489</v>
      </c>
      <c r="R24" s="5">
        <f t="shared" si="9"/>
        <v>42.81634974683849</v>
      </c>
      <c r="S24" s="5">
        <f t="shared" si="10"/>
        <v>142.72116582279497</v>
      </c>
      <c r="T24" s="5">
        <f t="shared" si="11"/>
        <v>285.44233164558995</v>
      </c>
      <c r="U24" s="5">
        <f t="shared" si="12"/>
        <v>142.72116582279497</v>
      </c>
      <c r="V24" s="5">
        <f t="shared" si="13"/>
        <v>532.82568573843469</v>
      </c>
      <c r="W24" s="5">
        <f t="shared" si="14"/>
        <v>418.64875308019862</v>
      </c>
      <c r="X24" s="5">
        <f t="shared" si="15"/>
        <v>1902.9488776372664</v>
      </c>
      <c r="Y24" s="5">
        <f t="shared" si="28"/>
        <v>317.15814627287779</v>
      </c>
      <c r="Z24" s="5">
        <f t="shared" si="16"/>
        <v>1902.9488776372664</v>
      </c>
      <c r="AA24" s="5">
        <f t="shared" si="17"/>
        <v>126.86325850915109</v>
      </c>
      <c r="AB24" s="5">
        <f t="shared" si="18"/>
        <v>237.8686097046583</v>
      </c>
      <c r="AC24" s="5">
        <f t="shared" si="19"/>
        <v>317.15814627287779</v>
      </c>
      <c r="AD24" s="5">
        <f t="shared" si="20"/>
        <v>475.73721940931659</v>
      </c>
      <c r="AE24" s="5">
        <f t="shared" si="21"/>
        <v>14.272116582279496</v>
      </c>
      <c r="AF24" s="5">
        <f t="shared" si="22"/>
        <v>35.680291455698743</v>
      </c>
      <c r="AG24" s="5">
        <f t="shared" si="23"/>
        <v>71.360582911397486</v>
      </c>
      <c r="AH24" s="5">
        <f t="shared" si="24"/>
        <v>71.360582911397486</v>
      </c>
      <c r="AI24" s="5">
        <f t="shared" si="25"/>
        <v>1687.2813381717099</v>
      </c>
      <c r="AJ24" s="5">
        <f t="shared" si="26"/>
        <v>1060.5768411365032</v>
      </c>
      <c r="AK24" s="5">
        <f t="shared" si="29"/>
        <v>8221.2148886123996</v>
      </c>
      <c r="AL24">
        <f t="shared" si="30"/>
        <v>51.382593053827499</v>
      </c>
      <c r="AM24" s="9">
        <f t="shared" si="31"/>
        <v>2679.9863360058171</v>
      </c>
      <c r="AN24" s="5">
        <f t="shared" si="32"/>
        <v>3416.268972578303</v>
      </c>
      <c r="AO24" s="5">
        <f t="shared" si="33"/>
        <v>1966.3805068918418</v>
      </c>
      <c r="AP24">
        <f t="shared" si="34"/>
        <v>16.749914600036355</v>
      </c>
      <c r="AQ24">
        <f t="shared" si="35"/>
        <v>21.351681078614394</v>
      </c>
      <c r="AR24">
        <f t="shared" si="36"/>
        <v>12.289878168074011</v>
      </c>
    </row>
    <row r="25" spans="1:44" x14ac:dyDescent="0.3">
      <c r="A25" t="s">
        <v>31</v>
      </c>
      <c r="B25" s="7" t="s">
        <v>77</v>
      </c>
      <c r="C25">
        <v>2023</v>
      </c>
      <c r="D25">
        <v>1140.50555047278</v>
      </c>
      <c r="E25" t="s">
        <v>6</v>
      </c>
      <c r="F25" t="s">
        <v>7</v>
      </c>
      <c r="G25" s="1">
        <v>45261</v>
      </c>
      <c r="H25" s="5">
        <f t="shared" si="27"/>
        <v>985.39679560848185</v>
      </c>
      <c r="I25" s="5">
        <f t="shared" si="0"/>
        <v>837.58727626720952</v>
      </c>
      <c r="J25" s="5">
        <f t="shared" si="1"/>
        <v>147.80951934127228</v>
      </c>
      <c r="K25" s="5">
        <f t="shared" si="2"/>
        <v>2956.1903868254458</v>
      </c>
      <c r="L25" s="5">
        <f t="shared" si="3"/>
        <v>985.39679560848185</v>
      </c>
      <c r="M25" s="5">
        <f t="shared" si="4"/>
        <v>2956.1903868254458</v>
      </c>
      <c r="N25" s="5">
        <f t="shared" si="5"/>
        <v>3941.5871824339274</v>
      </c>
      <c r="O25" s="5">
        <f t="shared" si="6"/>
        <v>985.39679560848185</v>
      </c>
      <c r="P25" s="5">
        <f t="shared" si="7"/>
        <v>985.39679560848185</v>
      </c>
      <c r="Q25" s="5">
        <f t="shared" si="8"/>
        <v>739.04759670636145</v>
      </c>
      <c r="R25" s="5">
        <f t="shared" si="9"/>
        <v>44.342855802381685</v>
      </c>
      <c r="S25" s="5">
        <f t="shared" si="10"/>
        <v>147.80951934127228</v>
      </c>
      <c r="T25" s="5">
        <f t="shared" si="11"/>
        <v>295.61903868254456</v>
      </c>
      <c r="U25" s="5">
        <f t="shared" si="12"/>
        <v>147.80951934127228</v>
      </c>
      <c r="V25" s="5">
        <f t="shared" si="13"/>
        <v>551.82220554074991</v>
      </c>
      <c r="W25" s="5">
        <f t="shared" si="14"/>
        <v>433.574590067732</v>
      </c>
      <c r="X25" s="5">
        <f t="shared" si="15"/>
        <v>1970.7935912169637</v>
      </c>
      <c r="Y25" s="5">
        <f t="shared" si="28"/>
        <v>328.4655985361606</v>
      </c>
      <c r="Z25" s="5">
        <f t="shared" si="16"/>
        <v>1970.7935912169637</v>
      </c>
      <c r="AA25" s="5">
        <f t="shared" si="17"/>
        <v>131.38623941446426</v>
      </c>
      <c r="AB25" s="5">
        <f t="shared" si="18"/>
        <v>246.34919890212046</v>
      </c>
      <c r="AC25" s="5">
        <f t="shared" si="19"/>
        <v>328.4655985361606</v>
      </c>
      <c r="AD25" s="5">
        <f t="shared" si="20"/>
        <v>492.69839780424093</v>
      </c>
      <c r="AE25" s="5">
        <f t="shared" si="21"/>
        <v>14.780951934127227</v>
      </c>
      <c r="AF25" s="5">
        <f t="shared" si="22"/>
        <v>36.952379835318069</v>
      </c>
      <c r="AG25" s="5">
        <f t="shared" si="23"/>
        <v>73.904759670636139</v>
      </c>
      <c r="AH25" s="5">
        <f t="shared" si="24"/>
        <v>73.904759670636139</v>
      </c>
      <c r="AI25" s="5">
        <f t="shared" si="25"/>
        <v>1747.4369842123747</v>
      </c>
      <c r="AJ25" s="5">
        <f t="shared" si="26"/>
        <v>1098.3889615049209</v>
      </c>
      <c r="AK25" s="5">
        <f t="shared" si="29"/>
        <v>8514.3210124550878</v>
      </c>
      <c r="AL25">
        <f t="shared" si="30"/>
        <v>53.214506327844298</v>
      </c>
      <c r="AM25" s="9">
        <f t="shared" si="31"/>
        <v>2775.5343076305571</v>
      </c>
      <c r="AN25" s="5">
        <f t="shared" si="32"/>
        <v>3538.0671946322545</v>
      </c>
      <c r="AO25" s="5">
        <f t="shared" si="33"/>
        <v>2036.4867109241959</v>
      </c>
      <c r="AP25">
        <f t="shared" si="34"/>
        <v>17.347089422690981</v>
      </c>
      <c r="AQ25">
        <f t="shared" si="35"/>
        <v>22.112919966451592</v>
      </c>
      <c r="AR25">
        <f t="shared" si="36"/>
        <v>12.728041943276224</v>
      </c>
    </row>
    <row r="26" spans="1:44" x14ac:dyDescent="0.3">
      <c r="A26" t="s">
        <v>32</v>
      </c>
      <c r="B26" s="7" t="s">
        <v>75</v>
      </c>
      <c r="C26">
        <v>2024</v>
      </c>
      <c r="D26">
        <v>1174.2328821778051</v>
      </c>
      <c r="E26" t="s">
        <v>6</v>
      </c>
      <c r="F26" t="s">
        <v>7</v>
      </c>
      <c r="G26" s="1">
        <v>45292</v>
      </c>
      <c r="H26" s="5">
        <f t="shared" si="27"/>
        <v>1014.5372102016236</v>
      </c>
      <c r="I26" s="5">
        <f t="shared" si="0"/>
        <v>862.35662867138001</v>
      </c>
      <c r="J26" s="5">
        <f t="shared" si="1"/>
        <v>152.18058153024353</v>
      </c>
      <c r="K26" s="5">
        <f t="shared" si="2"/>
        <v>3043.6116306048707</v>
      </c>
      <c r="L26" s="5">
        <f t="shared" si="3"/>
        <v>1014.5372102016236</v>
      </c>
      <c r="M26" s="5">
        <f t="shared" si="4"/>
        <v>3043.6116306048707</v>
      </c>
      <c r="N26" s="5">
        <f t="shared" si="5"/>
        <v>4058.1488408064943</v>
      </c>
      <c r="O26" s="5">
        <f t="shared" si="6"/>
        <v>1014.5372102016236</v>
      </c>
      <c r="P26" s="5">
        <f t="shared" si="7"/>
        <v>1014.5372102016236</v>
      </c>
      <c r="Q26" s="5">
        <f t="shared" si="8"/>
        <v>760.90290765121767</v>
      </c>
      <c r="R26" s="5">
        <f t="shared" si="9"/>
        <v>45.654174459073054</v>
      </c>
      <c r="S26" s="5">
        <f t="shared" si="10"/>
        <v>152.18058153024353</v>
      </c>
      <c r="T26" s="5">
        <f t="shared" si="11"/>
        <v>304.36116306048706</v>
      </c>
      <c r="U26" s="5">
        <f t="shared" si="12"/>
        <v>152.18058153024353</v>
      </c>
      <c r="V26" s="5">
        <f t="shared" si="13"/>
        <v>568.14083771290927</v>
      </c>
      <c r="W26" s="5">
        <f t="shared" si="14"/>
        <v>446.39637248871435</v>
      </c>
      <c r="X26" s="5">
        <f t="shared" si="15"/>
        <v>2029.0744204032474</v>
      </c>
      <c r="Y26" s="5">
        <f t="shared" si="28"/>
        <v>338.17907006720787</v>
      </c>
      <c r="Z26" s="5">
        <f t="shared" si="16"/>
        <v>2029.0744204032474</v>
      </c>
      <c r="AA26" s="5">
        <f t="shared" si="17"/>
        <v>135.27162802688315</v>
      </c>
      <c r="AB26" s="5">
        <f t="shared" si="18"/>
        <v>253.63430255040592</v>
      </c>
      <c r="AC26" s="5">
        <f t="shared" si="19"/>
        <v>338.17907006720787</v>
      </c>
      <c r="AD26" s="5">
        <f t="shared" si="20"/>
        <v>507.26860510081184</v>
      </c>
      <c r="AE26" s="5">
        <f t="shared" si="21"/>
        <v>15.218058153024351</v>
      </c>
      <c r="AF26" s="5">
        <f t="shared" si="22"/>
        <v>38.045145382560882</v>
      </c>
      <c r="AG26" s="5">
        <f t="shared" si="23"/>
        <v>76.090290765121765</v>
      </c>
      <c r="AH26" s="5">
        <f t="shared" si="24"/>
        <v>76.090290765121765</v>
      </c>
      <c r="AI26" s="5">
        <f t="shared" si="25"/>
        <v>1799.1126527575461</v>
      </c>
      <c r="AJ26" s="5">
        <f t="shared" si="26"/>
        <v>1130.8708103047429</v>
      </c>
      <c r="AK26" s="5">
        <f t="shared" si="29"/>
        <v>8766.1087647471286</v>
      </c>
      <c r="AL26">
        <f t="shared" si="30"/>
        <v>54.788179779669555</v>
      </c>
      <c r="AM26" s="9">
        <f t="shared" si="31"/>
        <v>2857.6131420679067</v>
      </c>
      <c r="AN26" s="5">
        <f t="shared" si="32"/>
        <v>3642.6958532289295</v>
      </c>
      <c r="AO26" s="5">
        <f t="shared" si="33"/>
        <v>2096.7102344166888</v>
      </c>
      <c r="AP26">
        <f t="shared" si="34"/>
        <v>17.860082137924415</v>
      </c>
      <c r="AQ26">
        <f t="shared" si="35"/>
        <v>22.76684908268081</v>
      </c>
      <c r="AR26">
        <f t="shared" si="36"/>
        <v>13.104438965104304</v>
      </c>
    </row>
    <row r="27" spans="1:44" x14ac:dyDescent="0.3">
      <c r="A27" t="s">
        <v>33</v>
      </c>
      <c r="B27" s="7" t="s">
        <v>75</v>
      </c>
      <c r="C27">
        <v>2024</v>
      </c>
      <c r="D27">
        <v>1124.522862866603</v>
      </c>
      <c r="E27" t="s">
        <v>6</v>
      </c>
      <c r="F27" t="s">
        <v>7</v>
      </c>
      <c r="G27" s="1">
        <v>45323</v>
      </c>
      <c r="H27" s="5">
        <f t="shared" si="27"/>
        <v>971.5877535167449</v>
      </c>
      <c r="I27" s="5">
        <f t="shared" si="0"/>
        <v>825.84959048923315</v>
      </c>
      <c r="J27" s="5">
        <f t="shared" si="1"/>
        <v>145.73816302751172</v>
      </c>
      <c r="K27" s="5">
        <f t="shared" si="2"/>
        <v>2914.7632605502349</v>
      </c>
      <c r="L27" s="5">
        <f t="shared" si="3"/>
        <v>971.5877535167449</v>
      </c>
      <c r="M27" s="5">
        <f t="shared" si="4"/>
        <v>2914.7632605502349</v>
      </c>
      <c r="N27" s="5">
        <f t="shared" si="5"/>
        <v>3886.3510140669796</v>
      </c>
      <c r="O27" s="5">
        <f t="shared" si="6"/>
        <v>971.5877535167449</v>
      </c>
      <c r="P27" s="5">
        <f t="shared" si="7"/>
        <v>971.5877535167449</v>
      </c>
      <c r="Q27" s="5">
        <f t="shared" si="8"/>
        <v>728.69081513755862</v>
      </c>
      <c r="R27" s="5">
        <f t="shared" si="9"/>
        <v>43.721448908253514</v>
      </c>
      <c r="S27" s="5">
        <f t="shared" si="10"/>
        <v>145.73816302751172</v>
      </c>
      <c r="T27" s="5">
        <f t="shared" si="11"/>
        <v>291.47632605502343</v>
      </c>
      <c r="U27" s="5">
        <f t="shared" si="12"/>
        <v>145.73816302751172</v>
      </c>
      <c r="V27" s="5">
        <f t="shared" si="13"/>
        <v>544.08914196937724</v>
      </c>
      <c r="W27" s="5">
        <f t="shared" si="14"/>
        <v>427.49861154736777</v>
      </c>
      <c r="X27" s="5">
        <f t="shared" si="15"/>
        <v>1943.17550703349</v>
      </c>
      <c r="Y27" s="5">
        <f t="shared" si="28"/>
        <v>323.86258450558159</v>
      </c>
      <c r="Z27" s="5">
        <f t="shared" si="16"/>
        <v>1943.17550703349</v>
      </c>
      <c r="AA27" s="5">
        <f t="shared" si="17"/>
        <v>129.54503380223267</v>
      </c>
      <c r="AB27" s="5">
        <f t="shared" si="18"/>
        <v>242.89693837918622</v>
      </c>
      <c r="AC27" s="5">
        <f t="shared" si="19"/>
        <v>323.86258450558159</v>
      </c>
      <c r="AD27" s="5">
        <f t="shared" si="20"/>
        <v>485.79387675837245</v>
      </c>
      <c r="AE27" s="5">
        <f t="shared" si="21"/>
        <v>14.573816302751171</v>
      </c>
      <c r="AF27" s="5">
        <f t="shared" si="22"/>
        <v>36.434540756877929</v>
      </c>
      <c r="AG27" s="5">
        <f t="shared" si="23"/>
        <v>72.869081513755859</v>
      </c>
      <c r="AH27" s="5">
        <f t="shared" si="24"/>
        <v>72.869081513755859</v>
      </c>
      <c r="AI27" s="5">
        <f t="shared" si="25"/>
        <v>1722.9489495696946</v>
      </c>
      <c r="AJ27" s="5">
        <f t="shared" si="26"/>
        <v>1082.996482586665</v>
      </c>
      <c r="AK27" s="5">
        <f t="shared" si="29"/>
        <v>8395.0039842614351</v>
      </c>
      <c r="AL27">
        <f t="shared" si="30"/>
        <v>52.468774901633971</v>
      </c>
      <c r="AM27" s="9">
        <f t="shared" si="31"/>
        <v>2736.6388390721654</v>
      </c>
      <c r="AN27" s="5">
        <f t="shared" si="32"/>
        <v>3488.4858290018728</v>
      </c>
      <c r="AO27" s="5">
        <f t="shared" si="33"/>
        <v>2007.9480239346065</v>
      </c>
      <c r="AP27">
        <f t="shared" si="34"/>
        <v>17.103992744201033</v>
      </c>
      <c r="AQ27">
        <f t="shared" si="35"/>
        <v>21.803036431261706</v>
      </c>
      <c r="AR27">
        <f t="shared" si="36"/>
        <v>12.549675149591291</v>
      </c>
    </row>
    <row r="28" spans="1:44" x14ac:dyDescent="0.3">
      <c r="A28" t="s">
        <v>34</v>
      </c>
      <c r="B28" s="7" t="s">
        <v>75</v>
      </c>
      <c r="C28">
        <v>2024</v>
      </c>
      <c r="D28">
        <v>1295.3493235332501</v>
      </c>
      <c r="E28" t="s">
        <v>6</v>
      </c>
      <c r="F28" t="s">
        <v>7</v>
      </c>
      <c r="G28" s="1">
        <v>45352</v>
      </c>
      <c r="H28" s="5">
        <f t="shared" si="27"/>
        <v>1119.181815532728</v>
      </c>
      <c r="I28" s="5">
        <f t="shared" si="0"/>
        <v>951.30454320281876</v>
      </c>
      <c r="J28" s="5">
        <f t="shared" si="1"/>
        <v>167.8772723299092</v>
      </c>
      <c r="K28" s="5">
        <f t="shared" si="2"/>
        <v>3357.5454465981838</v>
      </c>
      <c r="L28" s="5">
        <f t="shared" si="3"/>
        <v>1119.181815532728</v>
      </c>
      <c r="M28" s="5">
        <f t="shared" si="4"/>
        <v>3357.5454465981838</v>
      </c>
      <c r="N28" s="5">
        <f t="shared" si="5"/>
        <v>4476.7272621309121</v>
      </c>
      <c r="O28" s="5">
        <f t="shared" si="6"/>
        <v>1119.181815532728</v>
      </c>
      <c r="P28" s="5">
        <f t="shared" si="7"/>
        <v>1119.181815532728</v>
      </c>
      <c r="Q28" s="5">
        <f t="shared" si="8"/>
        <v>839.38636164954596</v>
      </c>
      <c r="R28" s="5">
        <f t="shared" si="9"/>
        <v>50.36318169897276</v>
      </c>
      <c r="S28" s="5">
        <f t="shared" si="10"/>
        <v>167.8772723299092</v>
      </c>
      <c r="T28" s="5">
        <f t="shared" si="11"/>
        <v>335.75454465981841</v>
      </c>
      <c r="U28" s="5">
        <f t="shared" si="12"/>
        <v>167.8772723299092</v>
      </c>
      <c r="V28" s="5">
        <f t="shared" si="13"/>
        <v>626.74181669832774</v>
      </c>
      <c r="W28" s="5">
        <f t="shared" si="14"/>
        <v>492.43999883440034</v>
      </c>
      <c r="X28" s="5">
        <f t="shared" si="15"/>
        <v>2238.3636310654556</v>
      </c>
      <c r="Y28" s="5">
        <f t="shared" si="28"/>
        <v>373.06060517757601</v>
      </c>
      <c r="Z28" s="5">
        <f t="shared" si="16"/>
        <v>2238.3636310654556</v>
      </c>
      <c r="AA28" s="5">
        <f t="shared" si="17"/>
        <v>149.2242420710304</v>
      </c>
      <c r="AB28" s="5">
        <f t="shared" si="18"/>
        <v>279.79545388318201</v>
      </c>
      <c r="AC28" s="5">
        <f t="shared" si="19"/>
        <v>373.06060517757601</v>
      </c>
      <c r="AD28" s="5">
        <f t="shared" si="20"/>
        <v>559.5909077663639</v>
      </c>
      <c r="AE28" s="5">
        <f t="shared" si="21"/>
        <v>16.787727232990921</v>
      </c>
      <c r="AF28" s="5">
        <f t="shared" si="22"/>
        <v>41.969318082477301</v>
      </c>
      <c r="AG28" s="5">
        <f t="shared" si="23"/>
        <v>83.938636164954602</v>
      </c>
      <c r="AH28" s="5">
        <f t="shared" si="24"/>
        <v>83.938636164954602</v>
      </c>
      <c r="AI28" s="5">
        <f t="shared" si="25"/>
        <v>1984.6824195447045</v>
      </c>
      <c r="AJ28" s="5">
        <f t="shared" si="26"/>
        <v>1247.5146637138141</v>
      </c>
      <c r="AK28" s="5">
        <f t="shared" si="29"/>
        <v>9670.290477110535</v>
      </c>
      <c r="AL28">
        <f t="shared" si="30"/>
        <v>60.439315481940845</v>
      </c>
      <c r="AM28" s="9">
        <f t="shared" si="31"/>
        <v>3152.3621137505161</v>
      </c>
      <c r="AN28" s="5">
        <f t="shared" si="32"/>
        <v>4018.42230867026</v>
      </c>
      <c r="AO28" s="5">
        <f t="shared" si="33"/>
        <v>2312.9757521009706</v>
      </c>
      <c r="AP28">
        <f t="shared" si="34"/>
        <v>19.702263210940725</v>
      </c>
      <c r="AQ28">
        <f t="shared" si="35"/>
        <v>25.115139429189124</v>
      </c>
      <c r="AR28">
        <f t="shared" si="36"/>
        <v>14.456098450631066</v>
      </c>
    </row>
    <row r="29" spans="1:44" x14ac:dyDescent="0.3">
      <c r="A29" t="s">
        <v>35</v>
      </c>
      <c r="B29" s="7" t="s">
        <v>75</v>
      </c>
      <c r="C29">
        <v>2024</v>
      </c>
      <c r="D29">
        <v>1259.498813100181</v>
      </c>
      <c r="E29" t="s">
        <v>6</v>
      </c>
      <c r="F29" t="s">
        <v>7</v>
      </c>
      <c r="G29" s="1">
        <v>45383</v>
      </c>
      <c r="H29" s="5">
        <f t="shared" si="27"/>
        <v>1088.2069745185563</v>
      </c>
      <c r="I29" s="5">
        <f t="shared" si="0"/>
        <v>924.97592834077284</v>
      </c>
      <c r="J29" s="5">
        <f t="shared" si="1"/>
        <v>163.23104617778344</v>
      </c>
      <c r="K29" s="5">
        <f t="shared" si="2"/>
        <v>3264.6209235556689</v>
      </c>
      <c r="L29" s="5">
        <f t="shared" si="3"/>
        <v>1088.2069745185563</v>
      </c>
      <c r="M29" s="5">
        <f t="shared" si="4"/>
        <v>3264.6209235556689</v>
      </c>
      <c r="N29" s="5">
        <f t="shared" si="5"/>
        <v>4352.8278980742252</v>
      </c>
      <c r="O29" s="5">
        <f t="shared" si="6"/>
        <v>1088.2069745185563</v>
      </c>
      <c r="P29" s="5">
        <f t="shared" si="7"/>
        <v>1088.2069745185563</v>
      </c>
      <c r="Q29" s="5">
        <f t="shared" si="8"/>
        <v>816.15523088891723</v>
      </c>
      <c r="R29" s="5">
        <f t="shared" si="9"/>
        <v>48.969313853335031</v>
      </c>
      <c r="S29" s="5">
        <f t="shared" si="10"/>
        <v>163.23104617778344</v>
      </c>
      <c r="T29" s="5">
        <f t="shared" si="11"/>
        <v>326.46209235556688</v>
      </c>
      <c r="U29" s="5">
        <f t="shared" si="12"/>
        <v>163.23104617778344</v>
      </c>
      <c r="V29" s="5">
        <f t="shared" si="13"/>
        <v>609.39590573039163</v>
      </c>
      <c r="W29" s="5">
        <f t="shared" si="14"/>
        <v>478.81106878816479</v>
      </c>
      <c r="X29" s="5">
        <f t="shared" si="15"/>
        <v>2176.4139490371126</v>
      </c>
      <c r="Y29" s="5">
        <f t="shared" si="28"/>
        <v>362.73565817285208</v>
      </c>
      <c r="Z29" s="5">
        <f t="shared" si="16"/>
        <v>2176.4139490371126</v>
      </c>
      <c r="AA29" s="5">
        <f t="shared" si="17"/>
        <v>145.09426326914084</v>
      </c>
      <c r="AB29" s="5">
        <f t="shared" si="18"/>
        <v>272.05174362963908</v>
      </c>
      <c r="AC29" s="5">
        <f t="shared" si="19"/>
        <v>362.73565817285208</v>
      </c>
      <c r="AD29" s="5">
        <f t="shared" si="20"/>
        <v>544.10348725927815</v>
      </c>
      <c r="AE29" s="5">
        <f t="shared" si="21"/>
        <v>16.323104617778345</v>
      </c>
      <c r="AF29" s="5">
        <f t="shared" si="22"/>
        <v>40.80776154444586</v>
      </c>
      <c r="AG29" s="5">
        <f t="shared" si="23"/>
        <v>81.61552308889172</v>
      </c>
      <c r="AH29" s="5">
        <f t="shared" si="24"/>
        <v>81.61552308889172</v>
      </c>
      <c r="AI29" s="5">
        <f t="shared" si="25"/>
        <v>1929.7537014795735</v>
      </c>
      <c r="AJ29" s="5">
        <f t="shared" si="26"/>
        <v>1212.9880409300174</v>
      </c>
      <c r="AK29" s="5">
        <f t="shared" si="29"/>
        <v>9402.6523633275865</v>
      </c>
      <c r="AL29">
        <f t="shared" si="30"/>
        <v>58.766577270797413</v>
      </c>
      <c r="AM29" s="9">
        <f t="shared" si="31"/>
        <v>3065.1163115606005</v>
      </c>
      <c r="AN29" s="5">
        <f t="shared" si="32"/>
        <v>3907.2071420088769</v>
      </c>
      <c r="AO29" s="5">
        <f t="shared" si="33"/>
        <v>2248.9610806716832</v>
      </c>
      <c r="AP29">
        <f t="shared" si="34"/>
        <v>19.156976947253753</v>
      </c>
      <c r="AQ29">
        <f t="shared" si="35"/>
        <v>24.420044637555481</v>
      </c>
      <c r="AR29">
        <f t="shared" si="36"/>
        <v>14.05600675419802</v>
      </c>
    </row>
    <row r="30" spans="1:44" x14ac:dyDescent="0.3">
      <c r="A30" t="s">
        <v>36</v>
      </c>
      <c r="B30" s="7" t="s">
        <v>75</v>
      </c>
      <c r="C30">
        <v>2024</v>
      </c>
      <c r="D30">
        <v>1285.9733878599391</v>
      </c>
      <c r="E30" t="s">
        <v>6</v>
      </c>
      <c r="F30" t="s">
        <v>7</v>
      </c>
      <c r="G30" s="1">
        <v>45413</v>
      </c>
      <c r="H30" s="5">
        <f t="shared" si="27"/>
        <v>1111.0810071109872</v>
      </c>
      <c r="I30" s="5">
        <f t="shared" si="0"/>
        <v>944.41885604433912</v>
      </c>
      <c r="J30" s="5">
        <f t="shared" si="1"/>
        <v>166.66215106664808</v>
      </c>
      <c r="K30" s="5">
        <f t="shared" si="2"/>
        <v>3333.2430213329617</v>
      </c>
      <c r="L30" s="5">
        <f t="shared" si="3"/>
        <v>1111.0810071109872</v>
      </c>
      <c r="M30" s="5">
        <f t="shared" si="4"/>
        <v>3333.2430213329617</v>
      </c>
      <c r="N30" s="5">
        <f t="shared" si="5"/>
        <v>4444.3240284439489</v>
      </c>
      <c r="O30" s="5">
        <f t="shared" si="6"/>
        <v>1111.0810071109872</v>
      </c>
      <c r="P30" s="5">
        <f t="shared" si="7"/>
        <v>1111.0810071109872</v>
      </c>
      <c r="Q30" s="5">
        <f t="shared" si="8"/>
        <v>833.31075533324042</v>
      </c>
      <c r="R30" s="5">
        <f t="shared" si="9"/>
        <v>49.998645319994424</v>
      </c>
      <c r="S30" s="5">
        <f t="shared" si="10"/>
        <v>166.66215106664808</v>
      </c>
      <c r="T30" s="5">
        <f t="shared" si="11"/>
        <v>333.32430213329616</v>
      </c>
      <c r="U30" s="5">
        <f t="shared" si="12"/>
        <v>166.66215106664808</v>
      </c>
      <c r="V30" s="5">
        <f t="shared" si="13"/>
        <v>622.2053639821529</v>
      </c>
      <c r="W30" s="5">
        <f t="shared" si="14"/>
        <v>488.87564312883438</v>
      </c>
      <c r="X30" s="5">
        <f t="shared" si="15"/>
        <v>2222.1620142219745</v>
      </c>
      <c r="Y30" s="5">
        <f t="shared" si="28"/>
        <v>370.36033570366243</v>
      </c>
      <c r="Z30" s="5">
        <f t="shared" si="16"/>
        <v>2222.1620142219745</v>
      </c>
      <c r="AA30" s="5">
        <f t="shared" si="17"/>
        <v>148.14413428146497</v>
      </c>
      <c r="AB30" s="5">
        <f t="shared" si="18"/>
        <v>277.77025177774681</v>
      </c>
      <c r="AC30" s="5">
        <f t="shared" si="19"/>
        <v>370.36033570366243</v>
      </c>
      <c r="AD30" s="5">
        <f t="shared" si="20"/>
        <v>555.54050355549361</v>
      </c>
      <c r="AE30" s="5">
        <f t="shared" si="21"/>
        <v>16.666215106664808</v>
      </c>
      <c r="AF30" s="5">
        <f t="shared" si="22"/>
        <v>41.66553776666202</v>
      </c>
      <c r="AG30" s="5">
        <f t="shared" si="23"/>
        <v>83.331075533324039</v>
      </c>
      <c r="AH30" s="5">
        <f t="shared" si="24"/>
        <v>83.331075533324039</v>
      </c>
      <c r="AI30" s="5">
        <f t="shared" si="25"/>
        <v>1970.3169859434843</v>
      </c>
      <c r="AJ30" s="5">
        <f t="shared" si="26"/>
        <v>1238.4849625930472</v>
      </c>
      <c r="AK30" s="5">
        <f t="shared" si="29"/>
        <v>9600.2954419424877</v>
      </c>
      <c r="AL30">
        <f t="shared" si="30"/>
        <v>60.001846512140546</v>
      </c>
      <c r="AM30" s="9">
        <f t="shared" si="31"/>
        <v>3129.5448366959472</v>
      </c>
      <c r="AN30" s="5">
        <f t="shared" si="32"/>
        <v>3989.3363560320004</v>
      </c>
      <c r="AO30" s="5">
        <f t="shared" si="33"/>
        <v>2296.234081362707</v>
      </c>
      <c r="AP30">
        <f t="shared" si="34"/>
        <v>19.559655229349669</v>
      </c>
      <c r="AQ30">
        <f t="shared" si="35"/>
        <v>24.933352225200004</v>
      </c>
      <c r="AR30">
        <f t="shared" si="36"/>
        <v>14.351463008516919</v>
      </c>
    </row>
    <row r="31" spans="1:44" x14ac:dyDescent="0.3">
      <c r="A31" t="s">
        <v>37</v>
      </c>
      <c r="B31" s="7" t="s">
        <v>75</v>
      </c>
      <c r="C31">
        <v>2024</v>
      </c>
      <c r="D31">
        <v>1160.051519778945</v>
      </c>
      <c r="E31" t="s">
        <v>6</v>
      </c>
      <c r="F31" t="s">
        <v>7</v>
      </c>
      <c r="G31" s="1">
        <v>45444</v>
      </c>
      <c r="H31" s="5">
        <f t="shared" si="27"/>
        <v>1002.2845130890084</v>
      </c>
      <c r="I31" s="5">
        <f t="shared" si="0"/>
        <v>851.94183612565712</v>
      </c>
      <c r="J31" s="5">
        <f t="shared" si="1"/>
        <v>150.34267696335127</v>
      </c>
      <c r="K31" s="5">
        <f t="shared" si="2"/>
        <v>3006.8535392670256</v>
      </c>
      <c r="L31" s="5">
        <f t="shared" si="3"/>
        <v>1002.2845130890084</v>
      </c>
      <c r="M31" s="5">
        <f t="shared" si="4"/>
        <v>3006.8535392670256</v>
      </c>
      <c r="N31" s="5">
        <f t="shared" si="5"/>
        <v>4009.1380523560338</v>
      </c>
      <c r="O31" s="5">
        <f t="shared" si="6"/>
        <v>1002.2845130890084</v>
      </c>
      <c r="P31" s="5">
        <f t="shared" si="7"/>
        <v>1002.2845130890084</v>
      </c>
      <c r="Q31" s="5">
        <f t="shared" si="8"/>
        <v>751.71338481675639</v>
      </c>
      <c r="R31" s="5">
        <f t="shared" si="9"/>
        <v>45.102803089005377</v>
      </c>
      <c r="S31" s="5">
        <f t="shared" si="10"/>
        <v>150.34267696335127</v>
      </c>
      <c r="T31" s="5">
        <f t="shared" si="11"/>
        <v>300.68535392670253</v>
      </c>
      <c r="U31" s="5">
        <f t="shared" si="12"/>
        <v>150.34267696335127</v>
      </c>
      <c r="V31" s="5">
        <f t="shared" si="13"/>
        <v>561.27932732984482</v>
      </c>
      <c r="W31" s="5">
        <f t="shared" si="14"/>
        <v>441.00518575916374</v>
      </c>
      <c r="X31" s="5">
        <f t="shared" si="15"/>
        <v>2004.5690261780171</v>
      </c>
      <c r="Y31" s="5">
        <f t="shared" si="28"/>
        <v>334.09483769633613</v>
      </c>
      <c r="Z31" s="5">
        <f t="shared" si="16"/>
        <v>2004.5690261780171</v>
      </c>
      <c r="AA31" s="5">
        <f t="shared" si="17"/>
        <v>133.63793507853447</v>
      </c>
      <c r="AB31" s="5">
        <f t="shared" si="18"/>
        <v>250.57112827225211</v>
      </c>
      <c r="AC31" s="5">
        <f t="shared" si="19"/>
        <v>334.09483769633613</v>
      </c>
      <c r="AD31" s="5">
        <f t="shared" si="20"/>
        <v>501.14225654450428</v>
      </c>
      <c r="AE31" s="5">
        <f t="shared" si="21"/>
        <v>15.034267696335124</v>
      </c>
      <c r="AF31" s="5">
        <f t="shared" si="22"/>
        <v>37.585669240837817</v>
      </c>
      <c r="AG31" s="5">
        <f t="shared" si="23"/>
        <v>75.171338481675633</v>
      </c>
      <c r="AH31" s="5">
        <f t="shared" si="24"/>
        <v>75.171338481675633</v>
      </c>
      <c r="AI31" s="5">
        <f t="shared" si="25"/>
        <v>1777.3845365445086</v>
      </c>
      <c r="AJ31" s="5">
        <f t="shared" si="26"/>
        <v>1117.2131372565482</v>
      </c>
      <c r="AK31" s="5">
        <f t="shared" si="29"/>
        <v>8660.2393353455809</v>
      </c>
      <c r="AL31">
        <f t="shared" si="30"/>
        <v>54.126495845909879</v>
      </c>
      <c r="AM31" s="9">
        <f t="shared" si="31"/>
        <v>2823.101378534041</v>
      </c>
      <c r="AN31" s="5">
        <f t="shared" si="32"/>
        <v>3598.7025442460854</v>
      </c>
      <c r="AO31" s="5">
        <f t="shared" si="33"/>
        <v>2071.3879937172842</v>
      </c>
      <c r="AP31">
        <f t="shared" si="34"/>
        <v>17.644383615837757</v>
      </c>
      <c r="AQ31">
        <f t="shared" si="35"/>
        <v>22.491890901538035</v>
      </c>
      <c r="AR31">
        <f t="shared" si="36"/>
        <v>12.946174960733027</v>
      </c>
    </row>
    <row r="32" spans="1:44" x14ac:dyDescent="0.3">
      <c r="A32" t="s">
        <v>38</v>
      </c>
      <c r="B32" s="7" t="s">
        <v>78</v>
      </c>
      <c r="C32">
        <v>2024</v>
      </c>
      <c r="D32">
        <v>1166.184526888017</v>
      </c>
      <c r="E32" t="s">
        <v>6</v>
      </c>
      <c r="F32" t="s">
        <v>7</v>
      </c>
      <c r="G32" s="1">
        <v>45474</v>
      </c>
      <c r="H32" s="5">
        <f t="shared" si="27"/>
        <v>1007.5834312312467</v>
      </c>
      <c r="I32" s="5">
        <f t="shared" si="0"/>
        <v>856.4459165465596</v>
      </c>
      <c r="J32" s="5">
        <f t="shared" si="1"/>
        <v>151.13751468468701</v>
      </c>
      <c r="K32" s="5">
        <f t="shared" si="2"/>
        <v>3022.7502936937399</v>
      </c>
      <c r="L32" s="5">
        <f t="shared" si="3"/>
        <v>1007.5834312312467</v>
      </c>
      <c r="M32" s="5">
        <f t="shared" si="4"/>
        <v>3022.7502936937399</v>
      </c>
      <c r="N32" s="5">
        <f t="shared" si="5"/>
        <v>4030.3337249249867</v>
      </c>
      <c r="O32" s="5">
        <f t="shared" si="6"/>
        <v>1007.5834312312467</v>
      </c>
      <c r="P32" s="5">
        <f t="shared" si="7"/>
        <v>1007.5834312312467</v>
      </c>
      <c r="Q32" s="5">
        <f t="shared" si="8"/>
        <v>755.68757342343497</v>
      </c>
      <c r="R32" s="5">
        <f t="shared" si="9"/>
        <v>45.341254405406097</v>
      </c>
      <c r="S32" s="5">
        <f t="shared" si="10"/>
        <v>151.13751468468701</v>
      </c>
      <c r="T32" s="5">
        <f t="shared" si="11"/>
        <v>302.27502936937401</v>
      </c>
      <c r="U32" s="5">
        <f t="shared" si="12"/>
        <v>151.13751468468701</v>
      </c>
      <c r="V32" s="5">
        <f t="shared" si="13"/>
        <v>564.24672148949821</v>
      </c>
      <c r="W32" s="5">
        <f t="shared" si="14"/>
        <v>443.33670974174851</v>
      </c>
      <c r="X32" s="5">
        <f t="shared" si="15"/>
        <v>2015.1668624624933</v>
      </c>
      <c r="Y32" s="5">
        <f t="shared" si="28"/>
        <v>335.86114374374887</v>
      </c>
      <c r="Z32" s="5">
        <f t="shared" si="16"/>
        <v>2015.1668624624933</v>
      </c>
      <c r="AA32" s="5">
        <f t="shared" si="17"/>
        <v>134.34445749749955</v>
      </c>
      <c r="AB32" s="5">
        <f t="shared" si="18"/>
        <v>251.89585780781167</v>
      </c>
      <c r="AC32" s="5">
        <f t="shared" si="19"/>
        <v>335.86114374374887</v>
      </c>
      <c r="AD32" s="5">
        <f t="shared" si="20"/>
        <v>503.79171561562333</v>
      </c>
      <c r="AE32" s="5">
        <f t="shared" si="21"/>
        <v>15.113751468468699</v>
      </c>
      <c r="AF32" s="5">
        <f t="shared" si="22"/>
        <v>37.784378671171751</v>
      </c>
      <c r="AG32" s="5">
        <f t="shared" si="23"/>
        <v>75.568757342343503</v>
      </c>
      <c r="AH32" s="5">
        <f t="shared" si="24"/>
        <v>75.568757342343503</v>
      </c>
      <c r="AI32" s="5">
        <f t="shared" si="25"/>
        <v>1786.7812847167443</v>
      </c>
      <c r="AJ32" s="5">
        <f t="shared" si="26"/>
        <v>1123.1196646790961</v>
      </c>
      <c r="AK32" s="5">
        <f t="shared" si="29"/>
        <v>8706.024637553588</v>
      </c>
      <c r="AL32">
        <f t="shared" si="30"/>
        <v>54.412653984709927</v>
      </c>
      <c r="AM32" s="9">
        <f t="shared" si="31"/>
        <v>2838.0266646346781</v>
      </c>
      <c r="AN32" s="5">
        <f t="shared" si="32"/>
        <v>3617.7283098357912</v>
      </c>
      <c r="AO32" s="5">
        <f t="shared" si="33"/>
        <v>2082.3390912112432</v>
      </c>
      <c r="AP32">
        <f t="shared" si="34"/>
        <v>17.737666653966738</v>
      </c>
      <c r="AQ32">
        <f t="shared" si="35"/>
        <v>22.610801936473695</v>
      </c>
      <c r="AR32">
        <f t="shared" si="36"/>
        <v>13.01461932007027</v>
      </c>
    </row>
    <row r="33" spans="1:44" x14ac:dyDescent="0.3">
      <c r="A33" t="s">
        <v>39</v>
      </c>
      <c r="B33" s="7" t="s">
        <v>78</v>
      </c>
      <c r="C33">
        <v>2024</v>
      </c>
      <c r="D33">
        <v>1157.486645397667</v>
      </c>
      <c r="E33" t="s">
        <v>6</v>
      </c>
      <c r="F33" t="s">
        <v>7</v>
      </c>
      <c r="G33" s="1">
        <v>45505</v>
      </c>
      <c r="H33" s="5">
        <f t="shared" si="27"/>
        <v>1000.0684616235842</v>
      </c>
      <c r="I33" s="5">
        <f t="shared" si="0"/>
        <v>850.05819238004653</v>
      </c>
      <c r="J33" s="5">
        <f t="shared" si="1"/>
        <v>150.01026924353764</v>
      </c>
      <c r="K33" s="5">
        <f t="shared" si="2"/>
        <v>3000.2053848707528</v>
      </c>
      <c r="L33" s="5">
        <f t="shared" si="3"/>
        <v>1000.0684616235842</v>
      </c>
      <c r="M33" s="5">
        <f t="shared" si="4"/>
        <v>3000.2053848707528</v>
      </c>
      <c r="N33" s="5">
        <f t="shared" si="5"/>
        <v>4000.2738464943368</v>
      </c>
      <c r="O33" s="5">
        <f t="shared" si="6"/>
        <v>1000.0684616235842</v>
      </c>
      <c r="P33" s="5">
        <f t="shared" si="7"/>
        <v>1000.0684616235842</v>
      </c>
      <c r="Q33" s="5">
        <f t="shared" si="8"/>
        <v>750.05134621768821</v>
      </c>
      <c r="R33" s="5">
        <f t="shared" si="9"/>
        <v>45.003080773061292</v>
      </c>
      <c r="S33" s="5">
        <f t="shared" si="10"/>
        <v>150.01026924353764</v>
      </c>
      <c r="T33" s="5">
        <f t="shared" si="11"/>
        <v>300.02053848707527</v>
      </c>
      <c r="U33" s="5">
        <f t="shared" si="12"/>
        <v>150.01026924353764</v>
      </c>
      <c r="V33" s="5">
        <f t="shared" si="13"/>
        <v>560.03833850920716</v>
      </c>
      <c r="W33" s="5">
        <f t="shared" si="14"/>
        <v>440.03012311437703</v>
      </c>
      <c r="X33" s="5">
        <f t="shared" si="15"/>
        <v>2000.1369232471686</v>
      </c>
      <c r="Y33" s="5">
        <f t="shared" si="28"/>
        <v>333.35615387452805</v>
      </c>
      <c r="Z33" s="5">
        <f t="shared" si="16"/>
        <v>2000.1369232471686</v>
      </c>
      <c r="AA33" s="5">
        <f t="shared" si="17"/>
        <v>133.34246154981122</v>
      </c>
      <c r="AB33" s="5">
        <f t="shared" si="18"/>
        <v>250.01711540589605</v>
      </c>
      <c r="AC33" s="5">
        <f t="shared" si="19"/>
        <v>333.35615387452805</v>
      </c>
      <c r="AD33" s="5">
        <f t="shared" si="20"/>
        <v>500.03423081179216</v>
      </c>
      <c r="AE33" s="5">
        <f t="shared" si="21"/>
        <v>15.001026924353765</v>
      </c>
      <c r="AF33" s="5">
        <f t="shared" si="22"/>
        <v>37.502567310884409</v>
      </c>
      <c r="AG33" s="5">
        <f t="shared" si="23"/>
        <v>75.005134621768818</v>
      </c>
      <c r="AH33" s="5">
        <f t="shared" si="24"/>
        <v>75.005134621768818</v>
      </c>
      <c r="AI33" s="5">
        <f t="shared" si="25"/>
        <v>1773.4547386124893</v>
      </c>
      <c r="AJ33" s="5">
        <f t="shared" si="26"/>
        <v>1114.742978556422</v>
      </c>
      <c r="AK33" s="5">
        <f t="shared" si="29"/>
        <v>8641.0915426585816</v>
      </c>
      <c r="AL33">
        <f t="shared" si="30"/>
        <v>54.006822141616134</v>
      </c>
      <c r="AM33" s="9">
        <f t="shared" si="31"/>
        <v>2816.8595002397628</v>
      </c>
      <c r="AN33" s="5">
        <f t="shared" si="32"/>
        <v>3590.7458114594792</v>
      </c>
      <c r="AO33" s="5">
        <f t="shared" si="33"/>
        <v>2066.8081540220742</v>
      </c>
      <c r="AP33">
        <f t="shared" si="34"/>
        <v>17.605371876498516</v>
      </c>
      <c r="AQ33">
        <f t="shared" si="35"/>
        <v>22.442161321621747</v>
      </c>
      <c r="AR33">
        <f t="shared" si="36"/>
        <v>12.917550962637964</v>
      </c>
    </row>
    <row r="34" spans="1:44" x14ac:dyDescent="0.3">
      <c r="A34" t="s">
        <v>40</v>
      </c>
      <c r="B34" s="7" t="s">
        <v>78</v>
      </c>
      <c r="C34">
        <v>2024</v>
      </c>
      <c r="D34">
        <v>1171.4148831091379</v>
      </c>
      <c r="E34" t="s">
        <v>6</v>
      </c>
      <c r="F34" t="s">
        <v>7</v>
      </c>
      <c r="G34" s="1">
        <v>45536</v>
      </c>
      <c r="H34" s="5">
        <f t="shared" si="27"/>
        <v>1012.1024590062951</v>
      </c>
      <c r="I34" s="5">
        <f t="shared" ref="I34:I65" si="37">H34*0.85</f>
        <v>860.28709015535082</v>
      </c>
      <c r="J34" s="5">
        <f t="shared" ref="J34:J65" si="38">H34*0.15</f>
        <v>151.81536885094425</v>
      </c>
      <c r="K34" s="5">
        <f t="shared" ref="K34:K65" si="39">H34*3</f>
        <v>3036.3073770188853</v>
      </c>
      <c r="L34" s="5">
        <f t="shared" ref="L34:L65" si="40">H34</f>
        <v>1012.1024590062951</v>
      </c>
      <c r="M34" s="5">
        <f t="shared" ref="M34:M65" si="41">H34*3</f>
        <v>3036.3073770188853</v>
      </c>
      <c r="N34" s="5">
        <f t="shared" ref="N34:N65" si="42">H34*4</f>
        <v>4048.4098360251805</v>
      </c>
      <c r="O34" s="5">
        <f t="shared" ref="O34:O65" si="43">H34</f>
        <v>1012.1024590062951</v>
      </c>
      <c r="P34" s="5">
        <f t="shared" ref="P34:P65" si="44">H34</f>
        <v>1012.1024590062951</v>
      </c>
      <c r="Q34" s="5">
        <f t="shared" ref="Q34:Q65" si="45">5 * J34</f>
        <v>759.07684425472121</v>
      </c>
      <c r="R34" s="5">
        <f t="shared" ref="R34:R65" si="46">0.3*J34</f>
        <v>45.544610655283272</v>
      </c>
      <c r="S34" s="5">
        <f t="shared" ref="S34:S65" si="47">J34</f>
        <v>151.81536885094425</v>
      </c>
      <c r="T34" s="5">
        <f t="shared" ref="T34:T65" si="48">2*J34</f>
        <v>303.63073770188851</v>
      </c>
      <c r="U34" s="5">
        <f t="shared" ref="U34:U65" si="49">J34</f>
        <v>151.81536885094425</v>
      </c>
      <c r="V34" s="5">
        <f t="shared" ref="V34:V65" si="50">0.56*H34</f>
        <v>566.77737704352535</v>
      </c>
      <c r="W34" s="5">
        <f t="shared" ref="W34:W65" si="51">0.44*H34</f>
        <v>445.32508196276984</v>
      </c>
      <c r="X34" s="5">
        <f t="shared" ref="X34:X65" si="52">(K34*40)/60</f>
        <v>2024.2049180125903</v>
      </c>
      <c r="Y34" s="5">
        <f t="shared" ref="Y34:Y65" si="53">(L34*20)/60</f>
        <v>337.36748633543169</v>
      </c>
      <c r="Z34" s="5">
        <f t="shared" ref="Z34:Z65" si="54">(M34*40)/60</f>
        <v>2024.2049180125903</v>
      </c>
      <c r="AA34" s="5">
        <f t="shared" ref="AA34:AA65" si="55">((N34/10) * 20)/60</f>
        <v>134.94699453417269</v>
      </c>
      <c r="AB34" s="5">
        <f t="shared" ref="AB34:AB65" si="56">(15 * O34)/60</f>
        <v>253.02561475157378</v>
      </c>
      <c r="AC34" s="5">
        <f t="shared" ref="AC34:AC65" si="57">(20 * P34)/60</f>
        <v>337.36748633543169</v>
      </c>
      <c r="AD34" s="5">
        <f t="shared" ref="AD34:AD65" si="58">(Q34*40)/60</f>
        <v>506.05122950314751</v>
      </c>
      <c r="AE34" s="5">
        <f t="shared" ref="AE34:AE65" si="59">(R34*20)/60</f>
        <v>15.181536885094424</v>
      </c>
      <c r="AF34" s="5">
        <f t="shared" ref="AF34:AF65" si="60">(S34*15)/60</f>
        <v>37.953842212736063</v>
      </c>
      <c r="AG34" s="5">
        <f t="shared" ref="AG34:AG65" si="61">(T34*15)/60</f>
        <v>75.907684425472127</v>
      </c>
      <c r="AH34" s="5">
        <f t="shared" ref="AH34:AH65" si="62">(20 * U34)/40</f>
        <v>75.907684425472127</v>
      </c>
      <c r="AI34" s="5">
        <f t="shared" ref="AI34:AI65" si="63">(190 * V34)/60</f>
        <v>1794.7950273044969</v>
      </c>
      <c r="AJ34" s="5">
        <f t="shared" ref="AJ34:AJ65" si="64">(152 * W34)/60</f>
        <v>1128.1568743056837</v>
      </c>
      <c r="AK34" s="5">
        <f t="shared" si="29"/>
        <v>8745.0712970438944</v>
      </c>
      <c r="AL34">
        <f t="shared" si="30"/>
        <v>54.656695606524337</v>
      </c>
      <c r="AM34" s="9">
        <f t="shared" si="31"/>
        <v>2850.7552595343977</v>
      </c>
      <c r="AN34" s="5">
        <f t="shared" si="32"/>
        <v>3633.9538790621027</v>
      </c>
      <c r="AO34" s="5">
        <f t="shared" si="33"/>
        <v>2091.6784152796768</v>
      </c>
      <c r="AP34">
        <f t="shared" si="34"/>
        <v>17.817220372089984</v>
      </c>
      <c r="AQ34">
        <f t="shared" si="35"/>
        <v>22.712211744138141</v>
      </c>
      <c r="AR34">
        <f t="shared" si="36"/>
        <v>13.07299009549798</v>
      </c>
    </row>
    <row r="35" spans="1:44" x14ac:dyDescent="0.3">
      <c r="A35" t="s">
        <v>41</v>
      </c>
      <c r="B35" s="7" t="s">
        <v>78</v>
      </c>
      <c r="C35">
        <v>2024</v>
      </c>
      <c r="D35">
        <v>1171.4672229163409</v>
      </c>
      <c r="E35" t="s">
        <v>6</v>
      </c>
      <c r="F35" t="s">
        <v>7</v>
      </c>
      <c r="G35" s="1">
        <v>45566</v>
      </c>
      <c r="H35" s="5">
        <f t="shared" si="27"/>
        <v>1012.1476805997186</v>
      </c>
      <c r="I35" s="5">
        <f t="shared" si="37"/>
        <v>860.32552850976072</v>
      </c>
      <c r="J35" s="5">
        <f t="shared" si="38"/>
        <v>151.82215208995777</v>
      </c>
      <c r="K35" s="5">
        <f t="shared" si="39"/>
        <v>3036.4430417991557</v>
      </c>
      <c r="L35" s="5">
        <f t="shared" si="40"/>
        <v>1012.1476805997186</v>
      </c>
      <c r="M35" s="5">
        <f t="shared" si="41"/>
        <v>3036.4430417991557</v>
      </c>
      <c r="N35" s="5">
        <f t="shared" si="42"/>
        <v>4048.5907223988743</v>
      </c>
      <c r="O35" s="5">
        <f t="shared" si="43"/>
        <v>1012.1476805997186</v>
      </c>
      <c r="P35" s="5">
        <f t="shared" si="44"/>
        <v>1012.1476805997186</v>
      </c>
      <c r="Q35" s="5">
        <f t="shared" si="45"/>
        <v>759.11076044978881</v>
      </c>
      <c r="R35" s="5">
        <f t="shared" si="46"/>
        <v>45.546645626987328</v>
      </c>
      <c r="S35" s="5">
        <f t="shared" si="47"/>
        <v>151.82215208995777</v>
      </c>
      <c r="T35" s="5">
        <f t="shared" si="48"/>
        <v>303.64430417991554</v>
      </c>
      <c r="U35" s="5">
        <f t="shared" si="49"/>
        <v>151.82215208995777</v>
      </c>
      <c r="V35" s="5">
        <f t="shared" si="50"/>
        <v>566.80270113584243</v>
      </c>
      <c r="W35" s="5">
        <f t="shared" si="51"/>
        <v>445.3449794638762</v>
      </c>
      <c r="X35" s="5">
        <f t="shared" si="52"/>
        <v>2024.2953611994371</v>
      </c>
      <c r="Y35" s="5">
        <f t="shared" si="53"/>
        <v>337.38256019990621</v>
      </c>
      <c r="Z35" s="5">
        <f t="shared" si="54"/>
        <v>2024.2953611994371</v>
      </c>
      <c r="AA35" s="5">
        <f t="shared" si="55"/>
        <v>134.95302407996249</v>
      </c>
      <c r="AB35" s="5">
        <f t="shared" si="56"/>
        <v>253.03692014992964</v>
      </c>
      <c r="AC35" s="5">
        <f t="shared" si="57"/>
        <v>337.38256019990621</v>
      </c>
      <c r="AD35" s="5">
        <f t="shared" si="58"/>
        <v>506.07384029985923</v>
      </c>
      <c r="AE35" s="5">
        <f t="shared" si="59"/>
        <v>15.182215208995776</v>
      </c>
      <c r="AF35" s="5">
        <f t="shared" si="60"/>
        <v>37.955538022489442</v>
      </c>
      <c r="AG35" s="5">
        <f t="shared" si="61"/>
        <v>75.911076044978884</v>
      </c>
      <c r="AH35" s="5">
        <f t="shared" si="62"/>
        <v>75.911076044978884</v>
      </c>
      <c r="AI35" s="5">
        <f t="shared" si="63"/>
        <v>1794.875220263501</v>
      </c>
      <c r="AJ35" s="5">
        <f t="shared" si="64"/>
        <v>1128.2072813084862</v>
      </c>
      <c r="AK35" s="5">
        <f t="shared" si="29"/>
        <v>8745.4620342218677</v>
      </c>
      <c r="AL35">
        <f t="shared" si="30"/>
        <v>54.659137713886672</v>
      </c>
      <c r="AM35" s="9">
        <f t="shared" si="31"/>
        <v>2850.8826336892071</v>
      </c>
      <c r="AN35" s="5">
        <f t="shared" si="32"/>
        <v>3634.1162471932894</v>
      </c>
      <c r="AO35" s="5">
        <f t="shared" si="33"/>
        <v>2091.7718732394183</v>
      </c>
      <c r="AP35">
        <f t="shared" si="34"/>
        <v>17.818016460557544</v>
      </c>
      <c r="AQ35">
        <f t="shared" si="35"/>
        <v>22.713226544958058</v>
      </c>
      <c r="AR35">
        <f t="shared" si="36"/>
        <v>13.073574207746365</v>
      </c>
    </row>
    <row r="36" spans="1:44" x14ac:dyDescent="0.3">
      <c r="A36" t="s">
        <v>42</v>
      </c>
      <c r="B36" s="7" t="s">
        <v>78</v>
      </c>
      <c r="C36">
        <v>2024</v>
      </c>
      <c r="D36">
        <v>1088.086839495774</v>
      </c>
      <c r="E36" t="s">
        <v>6</v>
      </c>
      <c r="F36" t="s">
        <v>7</v>
      </c>
      <c r="G36" s="1">
        <v>45597</v>
      </c>
      <c r="H36" s="5">
        <f t="shared" si="27"/>
        <v>940.10702932434879</v>
      </c>
      <c r="I36" s="5">
        <f t="shared" si="37"/>
        <v>799.0909749256964</v>
      </c>
      <c r="J36" s="5">
        <f t="shared" si="38"/>
        <v>141.0160543986523</v>
      </c>
      <c r="K36" s="5">
        <f t="shared" si="39"/>
        <v>2820.3210879730464</v>
      </c>
      <c r="L36" s="5">
        <f t="shared" si="40"/>
        <v>940.10702932434879</v>
      </c>
      <c r="M36" s="5">
        <f t="shared" si="41"/>
        <v>2820.3210879730464</v>
      </c>
      <c r="N36" s="5">
        <f t="shared" si="42"/>
        <v>3760.4281172973951</v>
      </c>
      <c r="O36" s="5">
        <f t="shared" si="43"/>
        <v>940.10702932434879</v>
      </c>
      <c r="P36" s="5">
        <f t="shared" si="44"/>
        <v>940.10702932434879</v>
      </c>
      <c r="Q36" s="5">
        <f t="shared" si="45"/>
        <v>705.08027199326148</v>
      </c>
      <c r="R36" s="5">
        <f t="shared" si="46"/>
        <v>42.304816319595687</v>
      </c>
      <c r="S36" s="5">
        <f t="shared" si="47"/>
        <v>141.0160543986523</v>
      </c>
      <c r="T36" s="5">
        <f t="shared" si="48"/>
        <v>282.0321087973046</v>
      </c>
      <c r="U36" s="5">
        <f t="shared" si="49"/>
        <v>141.0160543986523</v>
      </c>
      <c r="V36" s="5">
        <f t="shared" si="50"/>
        <v>526.45993642163535</v>
      </c>
      <c r="W36" s="5">
        <f t="shared" si="51"/>
        <v>413.6470929027135</v>
      </c>
      <c r="X36" s="5">
        <f t="shared" si="52"/>
        <v>1880.2140586486976</v>
      </c>
      <c r="Y36" s="5">
        <f t="shared" si="53"/>
        <v>313.36900977478291</v>
      </c>
      <c r="Z36" s="5">
        <f t="shared" si="54"/>
        <v>1880.2140586486976</v>
      </c>
      <c r="AA36" s="5">
        <f t="shared" si="55"/>
        <v>125.34760390991318</v>
      </c>
      <c r="AB36" s="5">
        <f t="shared" si="56"/>
        <v>235.0267573310872</v>
      </c>
      <c r="AC36" s="5">
        <f t="shared" si="57"/>
        <v>313.36900977478291</v>
      </c>
      <c r="AD36" s="5">
        <f t="shared" si="58"/>
        <v>470.05351466217434</v>
      </c>
      <c r="AE36" s="5">
        <f t="shared" si="59"/>
        <v>14.10160543986523</v>
      </c>
      <c r="AF36" s="5">
        <f t="shared" si="60"/>
        <v>35.254013599663075</v>
      </c>
      <c r="AG36" s="5">
        <f t="shared" si="61"/>
        <v>70.50802719932615</v>
      </c>
      <c r="AH36" s="5">
        <f t="shared" si="62"/>
        <v>70.50802719932615</v>
      </c>
      <c r="AI36" s="5">
        <f t="shared" si="63"/>
        <v>1667.1231320018453</v>
      </c>
      <c r="AJ36" s="5">
        <f t="shared" si="64"/>
        <v>1047.9059686868741</v>
      </c>
      <c r="AK36" s="5">
        <f t="shared" si="29"/>
        <v>8122.9947868770369</v>
      </c>
      <c r="AL36">
        <f t="shared" si="30"/>
        <v>50.768717417981478</v>
      </c>
      <c r="AM36" s="9">
        <f t="shared" si="31"/>
        <v>2647.9681325969159</v>
      </c>
      <c r="AN36" s="5">
        <f t="shared" si="32"/>
        <v>3375.4542887890743</v>
      </c>
      <c r="AO36" s="5">
        <f t="shared" si="33"/>
        <v>1942.8878606036542</v>
      </c>
      <c r="AP36">
        <f t="shared" si="34"/>
        <v>16.549800828730724</v>
      </c>
      <c r="AQ36">
        <f t="shared" si="35"/>
        <v>21.096589304931715</v>
      </c>
      <c r="AR36">
        <f t="shared" si="36"/>
        <v>12.143049128772839</v>
      </c>
    </row>
    <row r="37" spans="1:44" x14ac:dyDescent="0.3">
      <c r="A37" t="s">
        <v>43</v>
      </c>
      <c r="B37" s="7" t="s">
        <v>78</v>
      </c>
      <c r="C37">
        <v>2024</v>
      </c>
      <c r="D37">
        <v>1121.4535352039479</v>
      </c>
      <c r="E37" t="s">
        <v>6</v>
      </c>
      <c r="F37" t="s">
        <v>7</v>
      </c>
      <c r="G37" s="1">
        <v>45627</v>
      </c>
      <c r="H37" s="5">
        <f t="shared" si="27"/>
        <v>968.93585441621099</v>
      </c>
      <c r="I37" s="5">
        <f t="shared" si="37"/>
        <v>823.59547625377934</v>
      </c>
      <c r="J37" s="5">
        <f t="shared" si="38"/>
        <v>145.34037816243165</v>
      </c>
      <c r="K37" s="5">
        <f t="shared" si="39"/>
        <v>2906.807563248633</v>
      </c>
      <c r="L37" s="5">
        <f t="shared" si="40"/>
        <v>968.93585441621099</v>
      </c>
      <c r="M37" s="5">
        <f t="shared" si="41"/>
        <v>2906.807563248633</v>
      </c>
      <c r="N37" s="5">
        <f t="shared" si="42"/>
        <v>3875.7434176648439</v>
      </c>
      <c r="O37" s="5">
        <f t="shared" si="43"/>
        <v>968.93585441621099</v>
      </c>
      <c r="P37" s="5">
        <f t="shared" si="44"/>
        <v>968.93585441621099</v>
      </c>
      <c r="Q37" s="5">
        <f t="shared" si="45"/>
        <v>726.70189081215824</v>
      </c>
      <c r="R37" s="5">
        <f t="shared" si="46"/>
        <v>43.60211344872949</v>
      </c>
      <c r="S37" s="5">
        <f t="shared" si="47"/>
        <v>145.34037816243165</v>
      </c>
      <c r="T37" s="5">
        <f t="shared" si="48"/>
        <v>290.6807563248633</v>
      </c>
      <c r="U37" s="5">
        <f t="shared" si="49"/>
        <v>145.34037816243165</v>
      </c>
      <c r="V37" s="5">
        <f t="shared" si="50"/>
        <v>542.60407847307818</v>
      </c>
      <c r="W37" s="5">
        <f t="shared" si="51"/>
        <v>426.33177594313281</v>
      </c>
      <c r="X37" s="5">
        <f t="shared" si="52"/>
        <v>1937.871708832422</v>
      </c>
      <c r="Y37" s="5">
        <f t="shared" si="53"/>
        <v>322.97861813873703</v>
      </c>
      <c r="Z37" s="5">
        <f t="shared" si="54"/>
        <v>1937.871708832422</v>
      </c>
      <c r="AA37" s="5">
        <f t="shared" si="55"/>
        <v>129.19144725549481</v>
      </c>
      <c r="AB37" s="5">
        <f t="shared" si="56"/>
        <v>242.23396360405275</v>
      </c>
      <c r="AC37" s="5">
        <f t="shared" si="57"/>
        <v>322.97861813873703</v>
      </c>
      <c r="AD37" s="5">
        <f t="shared" si="58"/>
        <v>484.46792720810549</v>
      </c>
      <c r="AE37" s="5">
        <f t="shared" si="59"/>
        <v>14.534037816243163</v>
      </c>
      <c r="AF37" s="5">
        <f t="shared" si="60"/>
        <v>36.335094540607912</v>
      </c>
      <c r="AG37" s="5">
        <f t="shared" si="61"/>
        <v>72.670189081215824</v>
      </c>
      <c r="AH37" s="5">
        <f t="shared" si="62"/>
        <v>72.670189081215824</v>
      </c>
      <c r="AI37" s="5">
        <f t="shared" si="63"/>
        <v>1718.2462484980811</v>
      </c>
      <c r="AJ37" s="5">
        <f t="shared" si="64"/>
        <v>1080.0404990559366</v>
      </c>
      <c r="AK37" s="5">
        <f t="shared" si="29"/>
        <v>8372.0902500832708</v>
      </c>
      <c r="AL37">
        <f t="shared" si="30"/>
        <v>52.325564063020444</v>
      </c>
      <c r="AM37" s="9">
        <f t="shared" si="31"/>
        <v>2729.1693232723278</v>
      </c>
      <c r="AN37" s="5">
        <f t="shared" si="32"/>
        <v>3478.9641852814057</v>
      </c>
      <c r="AO37" s="5">
        <f t="shared" si="33"/>
        <v>2002.4674324601694</v>
      </c>
      <c r="AP37">
        <f t="shared" si="34"/>
        <v>17.057308270452047</v>
      </c>
      <c r="AQ37">
        <f t="shared" si="35"/>
        <v>21.743526158008784</v>
      </c>
      <c r="AR37">
        <f t="shared" si="36"/>
        <v>12.515421452876058</v>
      </c>
    </row>
    <row r="38" spans="1:44" x14ac:dyDescent="0.3">
      <c r="A38" t="s">
        <v>8</v>
      </c>
      <c r="B38" s="7" t="s">
        <v>73</v>
      </c>
      <c r="C38">
        <v>2022</v>
      </c>
      <c r="D38">
        <v>1605.045208190038</v>
      </c>
      <c r="E38" t="s">
        <v>44</v>
      </c>
      <c r="F38" t="s">
        <v>45</v>
      </c>
      <c r="G38" s="1">
        <v>44562</v>
      </c>
      <c r="H38" s="5">
        <f t="shared" si="27"/>
        <v>1386.7590598761929</v>
      </c>
      <c r="I38" s="5">
        <f t="shared" si="37"/>
        <v>1178.7452008947639</v>
      </c>
      <c r="J38" s="5">
        <f t="shared" si="38"/>
        <v>208.01385898142891</v>
      </c>
      <c r="K38" s="5">
        <f t="shared" si="39"/>
        <v>4160.2771796285788</v>
      </c>
      <c r="L38" s="5">
        <f t="shared" si="40"/>
        <v>1386.7590598761929</v>
      </c>
      <c r="M38" s="5">
        <f t="shared" si="41"/>
        <v>4160.2771796285788</v>
      </c>
      <c r="N38" s="5">
        <f t="shared" si="42"/>
        <v>5547.0362395047714</v>
      </c>
      <c r="O38" s="5">
        <f t="shared" si="43"/>
        <v>1386.7590598761929</v>
      </c>
      <c r="P38" s="5">
        <f t="shared" si="44"/>
        <v>1386.7590598761929</v>
      </c>
      <c r="Q38" s="5">
        <f t="shared" si="45"/>
        <v>1040.0692949071445</v>
      </c>
      <c r="R38" s="5">
        <f t="shared" si="46"/>
        <v>62.404157694428669</v>
      </c>
      <c r="S38" s="5">
        <f t="shared" si="47"/>
        <v>208.01385898142891</v>
      </c>
      <c r="T38" s="5">
        <f t="shared" si="48"/>
        <v>416.02771796285782</v>
      </c>
      <c r="U38" s="5">
        <f t="shared" si="49"/>
        <v>208.01385898142891</v>
      </c>
      <c r="V38" s="5">
        <f t="shared" si="50"/>
        <v>776.58507353066807</v>
      </c>
      <c r="W38" s="5">
        <f t="shared" si="51"/>
        <v>610.1739863455249</v>
      </c>
      <c r="X38" s="5">
        <f t="shared" si="52"/>
        <v>2773.5181197523857</v>
      </c>
      <c r="Y38" s="5">
        <f t="shared" si="53"/>
        <v>462.25301995873093</v>
      </c>
      <c r="Z38" s="5">
        <f t="shared" si="54"/>
        <v>2773.5181197523857</v>
      </c>
      <c r="AA38" s="5">
        <f t="shared" si="55"/>
        <v>184.90120798349236</v>
      </c>
      <c r="AB38" s="5">
        <f t="shared" si="56"/>
        <v>346.68976496904821</v>
      </c>
      <c r="AC38" s="5">
        <f t="shared" si="57"/>
        <v>462.25301995873093</v>
      </c>
      <c r="AD38" s="5">
        <f t="shared" si="58"/>
        <v>693.37952993809631</v>
      </c>
      <c r="AE38" s="5">
        <f t="shared" si="59"/>
        <v>20.80138589814289</v>
      </c>
      <c r="AF38" s="5">
        <f t="shared" si="60"/>
        <v>52.003464745357228</v>
      </c>
      <c r="AG38" s="5">
        <f t="shared" si="61"/>
        <v>104.00692949071446</v>
      </c>
      <c r="AH38" s="5">
        <f t="shared" si="62"/>
        <v>104.00692949071444</v>
      </c>
      <c r="AI38" s="5">
        <f t="shared" si="63"/>
        <v>2459.1860661804485</v>
      </c>
      <c r="AJ38" s="5">
        <f t="shared" si="64"/>
        <v>1545.7740987419963</v>
      </c>
      <c r="AK38" s="5">
        <f t="shared" si="29"/>
        <v>11982.291656860245</v>
      </c>
      <c r="AL38">
        <f t="shared" si="30"/>
        <v>74.889322855376534</v>
      </c>
      <c r="AM38" s="9">
        <f t="shared" si="31"/>
        <v>3906.0380186512762</v>
      </c>
      <c r="AN38" s="5">
        <f t="shared" si="32"/>
        <v>4979.1584044854699</v>
      </c>
      <c r="AO38" s="5">
        <f t="shared" si="33"/>
        <v>2865.9687237441317</v>
      </c>
      <c r="AP38">
        <f t="shared" si="34"/>
        <v>24.412737616570475</v>
      </c>
      <c r="AQ38">
        <f t="shared" si="35"/>
        <v>31.119740028034187</v>
      </c>
      <c r="AR38">
        <f t="shared" si="36"/>
        <v>17.912304523400824</v>
      </c>
    </row>
    <row r="39" spans="1:44" x14ac:dyDescent="0.3">
      <c r="A39" t="s">
        <v>9</v>
      </c>
      <c r="B39" s="7" t="s">
        <v>73</v>
      </c>
      <c r="C39">
        <v>2022</v>
      </c>
      <c r="D39">
        <v>1556.801055773617</v>
      </c>
      <c r="E39" t="s">
        <v>44</v>
      </c>
      <c r="F39" t="s">
        <v>45</v>
      </c>
      <c r="G39" s="1">
        <v>44593</v>
      </c>
      <c r="H39" s="5">
        <f t="shared" si="27"/>
        <v>1345.076112188405</v>
      </c>
      <c r="I39" s="5">
        <f t="shared" si="37"/>
        <v>1143.3146953601442</v>
      </c>
      <c r="J39" s="5">
        <f t="shared" si="38"/>
        <v>201.76141682826074</v>
      </c>
      <c r="K39" s="5">
        <f t="shared" si="39"/>
        <v>4035.2283365652147</v>
      </c>
      <c r="L39" s="5">
        <f t="shared" si="40"/>
        <v>1345.076112188405</v>
      </c>
      <c r="M39" s="5">
        <f t="shared" si="41"/>
        <v>4035.2283365652147</v>
      </c>
      <c r="N39" s="5">
        <f t="shared" si="42"/>
        <v>5380.3044487536199</v>
      </c>
      <c r="O39" s="5">
        <f t="shared" si="43"/>
        <v>1345.076112188405</v>
      </c>
      <c r="P39" s="5">
        <f t="shared" si="44"/>
        <v>1345.076112188405</v>
      </c>
      <c r="Q39" s="5">
        <f t="shared" si="45"/>
        <v>1008.8070841413037</v>
      </c>
      <c r="R39" s="5">
        <f t="shared" si="46"/>
        <v>60.528425048478219</v>
      </c>
      <c r="S39" s="5">
        <f t="shared" si="47"/>
        <v>201.76141682826074</v>
      </c>
      <c r="T39" s="5">
        <f t="shared" si="48"/>
        <v>403.52283365652147</v>
      </c>
      <c r="U39" s="5">
        <f t="shared" si="49"/>
        <v>201.76141682826074</v>
      </c>
      <c r="V39" s="5">
        <f t="shared" si="50"/>
        <v>753.24262282550683</v>
      </c>
      <c r="W39" s="5">
        <f t="shared" si="51"/>
        <v>591.83348936289815</v>
      </c>
      <c r="X39" s="5">
        <f t="shared" si="52"/>
        <v>2690.15222437681</v>
      </c>
      <c r="Y39" s="5">
        <f t="shared" si="53"/>
        <v>448.35870406280168</v>
      </c>
      <c r="Z39" s="5">
        <f t="shared" si="54"/>
        <v>2690.15222437681</v>
      </c>
      <c r="AA39" s="5">
        <f t="shared" si="55"/>
        <v>179.34348162512069</v>
      </c>
      <c r="AB39" s="5">
        <f t="shared" si="56"/>
        <v>336.26902804710124</v>
      </c>
      <c r="AC39" s="5">
        <f t="shared" si="57"/>
        <v>448.35870406280168</v>
      </c>
      <c r="AD39" s="5">
        <f t="shared" si="58"/>
        <v>672.53805609420249</v>
      </c>
      <c r="AE39" s="5">
        <f t="shared" si="59"/>
        <v>20.176141682826074</v>
      </c>
      <c r="AF39" s="5">
        <f t="shared" si="60"/>
        <v>50.440354207065184</v>
      </c>
      <c r="AG39" s="5">
        <f t="shared" si="61"/>
        <v>100.88070841413037</v>
      </c>
      <c r="AH39" s="5">
        <f t="shared" si="62"/>
        <v>100.88070841413037</v>
      </c>
      <c r="AI39" s="5">
        <f t="shared" si="63"/>
        <v>2385.268305614105</v>
      </c>
      <c r="AJ39" s="5">
        <f t="shared" si="64"/>
        <v>1499.3115063860087</v>
      </c>
      <c r="AK39" s="5">
        <f t="shared" si="29"/>
        <v>11622.130147363914</v>
      </c>
      <c r="AL39">
        <f t="shared" si="30"/>
        <v>72.638313421024463</v>
      </c>
      <c r="AM39" s="9">
        <f t="shared" si="31"/>
        <v>3788.6310493306742</v>
      </c>
      <c r="AN39" s="5">
        <f t="shared" si="32"/>
        <v>4829.4957808124682</v>
      </c>
      <c r="AO39" s="5">
        <f t="shared" si="33"/>
        <v>2779.8239651893705</v>
      </c>
      <c r="AP39">
        <f t="shared" si="34"/>
        <v>23.678944058316713</v>
      </c>
      <c r="AQ39">
        <f t="shared" si="35"/>
        <v>30.184348630077928</v>
      </c>
      <c r="AR39">
        <f t="shared" si="36"/>
        <v>17.373899782433565</v>
      </c>
    </row>
    <row r="40" spans="1:44" x14ac:dyDescent="0.3">
      <c r="A40" t="s">
        <v>10</v>
      </c>
      <c r="B40" s="7" t="s">
        <v>73</v>
      </c>
      <c r="C40">
        <v>2022</v>
      </c>
      <c r="D40">
        <v>1769.9648119298199</v>
      </c>
      <c r="E40" t="s">
        <v>44</v>
      </c>
      <c r="F40" t="s">
        <v>45</v>
      </c>
      <c r="G40" s="1">
        <v>44621</v>
      </c>
      <c r="H40" s="5">
        <f t="shared" si="27"/>
        <v>1529.2495975073643</v>
      </c>
      <c r="I40" s="5">
        <f t="shared" si="37"/>
        <v>1299.8621578812597</v>
      </c>
      <c r="J40" s="5">
        <f t="shared" si="38"/>
        <v>229.38743962610465</v>
      </c>
      <c r="K40" s="5">
        <f t="shared" si="39"/>
        <v>4587.748792522093</v>
      </c>
      <c r="L40" s="5">
        <f t="shared" si="40"/>
        <v>1529.2495975073643</v>
      </c>
      <c r="M40" s="5">
        <f t="shared" si="41"/>
        <v>4587.748792522093</v>
      </c>
      <c r="N40" s="5">
        <f t="shared" si="42"/>
        <v>6116.9983900294574</v>
      </c>
      <c r="O40" s="5">
        <f t="shared" si="43"/>
        <v>1529.2495975073643</v>
      </c>
      <c r="P40" s="5">
        <f t="shared" si="44"/>
        <v>1529.2495975073643</v>
      </c>
      <c r="Q40" s="5">
        <f t="shared" si="45"/>
        <v>1146.9371981305233</v>
      </c>
      <c r="R40" s="5">
        <f t="shared" si="46"/>
        <v>68.816231887831393</v>
      </c>
      <c r="S40" s="5">
        <f t="shared" si="47"/>
        <v>229.38743962610465</v>
      </c>
      <c r="T40" s="5">
        <f t="shared" si="48"/>
        <v>458.7748792522093</v>
      </c>
      <c r="U40" s="5">
        <f t="shared" si="49"/>
        <v>229.38743962610465</v>
      </c>
      <c r="V40" s="5">
        <f t="shared" si="50"/>
        <v>856.37977460412412</v>
      </c>
      <c r="W40" s="5">
        <f t="shared" si="51"/>
        <v>672.86982290324033</v>
      </c>
      <c r="X40" s="5">
        <f t="shared" si="52"/>
        <v>3058.4991950147287</v>
      </c>
      <c r="Y40" s="5">
        <f t="shared" si="53"/>
        <v>509.74986583578811</v>
      </c>
      <c r="Z40" s="5">
        <f t="shared" si="54"/>
        <v>3058.4991950147287</v>
      </c>
      <c r="AA40" s="5">
        <f t="shared" si="55"/>
        <v>203.89994633431525</v>
      </c>
      <c r="AB40" s="5">
        <f t="shared" si="56"/>
        <v>382.31239937684109</v>
      </c>
      <c r="AC40" s="5">
        <f t="shared" si="57"/>
        <v>509.74986583578811</v>
      </c>
      <c r="AD40" s="5">
        <f t="shared" si="58"/>
        <v>764.62479875368217</v>
      </c>
      <c r="AE40" s="5">
        <f t="shared" si="59"/>
        <v>22.938743962610467</v>
      </c>
      <c r="AF40" s="5">
        <f t="shared" si="60"/>
        <v>57.34685990652617</v>
      </c>
      <c r="AG40" s="5">
        <f t="shared" si="61"/>
        <v>114.69371981305234</v>
      </c>
      <c r="AH40" s="5">
        <f t="shared" si="62"/>
        <v>114.69371981305233</v>
      </c>
      <c r="AI40" s="5">
        <f t="shared" si="63"/>
        <v>2711.8692862463931</v>
      </c>
      <c r="AJ40" s="5">
        <f t="shared" si="64"/>
        <v>1704.6035513548754</v>
      </c>
      <c r="AK40" s="5">
        <f t="shared" si="29"/>
        <v>13213.481147262382</v>
      </c>
      <c r="AL40">
        <f t="shared" si="30"/>
        <v>82.58425717038989</v>
      </c>
      <c r="AM40" s="9">
        <f t="shared" si="31"/>
        <v>4307.3863663124093</v>
      </c>
      <c r="AN40" s="5">
        <f t="shared" si="32"/>
        <v>5490.7706798501922</v>
      </c>
      <c r="AO40" s="5">
        <f t="shared" si="33"/>
        <v>3160.4491681818863</v>
      </c>
      <c r="AP40">
        <f t="shared" si="34"/>
        <v>26.921164789452558</v>
      </c>
      <c r="AQ40">
        <f t="shared" si="35"/>
        <v>34.3173167490637</v>
      </c>
      <c r="AR40">
        <f t="shared" si="36"/>
        <v>19.752807301136791</v>
      </c>
    </row>
    <row r="41" spans="1:44" x14ac:dyDescent="0.3">
      <c r="A41" t="s">
        <v>11</v>
      </c>
      <c r="B41" s="7" t="s">
        <v>73</v>
      </c>
      <c r="C41">
        <v>2022</v>
      </c>
      <c r="D41">
        <v>1691.6536042176031</v>
      </c>
      <c r="E41" t="s">
        <v>44</v>
      </c>
      <c r="F41" t="s">
        <v>45</v>
      </c>
      <c r="G41" s="1">
        <v>44652</v>
      </c>
      <c r="H41" s="5">
        <f t="shared" si="27"/>
        <v>1461.5887140440091</v>
      </c>
      <c r="I41" s="5">
        <f t="shared" si="37"/>
        <v>1242.3504069374076</v>
      </c>
      <c r="J41" s="5">
        <f t="shared" si="38"/>
        <v>219.23830710660135</v>
      </c>
      <c r="K41" s="5">
        <f t="shared" si="39"/>
        <v>4384.7661421320272</v>
      </c>
      <c r="L41" s="5">
        <f t="shared" si="40"/>
        <v>1461.5887140440091</v>
      </c>
      <c r="M41" s="5">
        <f t="shared" si="41"/>
        <v>4384.7661421320272</v>
      </c>
      <c r="N41" s="5">
        <f t="shared" si="42"/>
        <v>5846.3548561760363</v>
      </c>
      <c r="O41" s="5">
        <f t="shared" si="43"/>
        <v>1461.5887140440091</v>
      </c>
      <c r="P41" s="5">
        <f t="shared" si="44"/>
        <v>1461.5887140440091</v>
      </c>
      <c r="Q41" s="5">
        <f t="shared" si="45"/>
        <v>1096.1915355330068</v>
      </c>
      <c r="R41" s="5">
        <f t="shared" si="46"/>
        <v>65.771492131980409</v>
      </c>
      <c r="S41" s="5">
        <f t="shared" si="47"/>
        <v>219.23830710660135</v>
      </c>
      <c r="T41" s="5">
        <f t="shared" si="48"/>
        <v>438.47661421320271</v>
      </c>
      <c r="U41" s="5">
        <f t="shared" si="49"/>
        <v>219.23830710660135</v>
      </c>
      <c r="V41" s="5">
        <f t="shared" si="50"/>
        <v>818.48967986464515</v>
      </c>
      <c r="W41" s="5">
        <f t="shared" si="51"/>
        <v>643.09903417936403</v>
      </c>
      <c r="X41" s="5">
        <f t="shared" si="52"/>
        <v>2923.1774280880181</v>
      </c>
      <c r="Y41" s="5">
        <f t="shared" si="53"/>
        <v>487.19623801466969</v>
      </c>
      <c r="Z41" s="5">
        <f t="shared" si="54"/>
        <v>2923.1774280880181</v>
      </c>
      <c r="AA41" s="5">
        <f t="shared" si="55"/>
        <v>194.87849520586786</v>
      </c>
      <c r="AB41" s="5">
        <f t="shared" si="56"/>
        <v>365.39717851100227</v>
      </c>
      <c r="AC41" s="5">
        <f t="shared" si="57"/>
        <v>487.19623801466969</v>
      </c>
      <c r="AD41" s="5">
        <f t="shared" si="58"/>
        <v>730.79435702200453</v>
      </c>
      <c r="AE41" s="5">
        <f t="shared" si="59"/>
        <v>21.923830710660134</v>
      </c>
      <c r="AF41" s="5">
        <f t="shared" si="60"/>
        <v>54.809576776650339</v>
      </c>
      <c r="AG41" s="5">
        <f t="shared" si="61"/>
        <v>109.61915355330068</v>
      </c>
      <c r="AH41" s="5">
        <f t="shared" si="62"/>
        <v>109.61915355330068</v>
      </c>
      <c r="AI41" s="5">
        <f t="shared" si="63"/>
        <v>2591.8839862380428</v>
      </c>
      <c r="AJ41" s="5">
        <f t="shared" si="64"/>
        <v>1629.1842199210555</v>
      </c>
      <c r="AK41" s="5">
        <f t="shared" si="29"/>
        <v>12628.857283697258</v>
      </c>
      <c r="AL41">
        <f t="shared" si="30"/>
        <v>78.930358023107857</v>
      </c>
      <c r="AM41" s="9">
        <f t="shared" si="31"/>
        <v>4116.808211223959</v>
      </c>
      <c r="AN41" s="5">
        <f t="shared" si="32"/>
        <v>5247.8342777750149</v>
      </c>
      <c r="AO41" s="5">
        <f t="shared" si="33"/>
        <v>3020.616675690952</v>
      </c>
      <c r="AP41">
        <f t="shared" si="34"/>
        <v>25.730051320149744</v>
      </c>
      <c r="AQ41">
        <f t="shared" si="35"/>
        <v>32.798964236093845</v>
      </c>
      <c r="AR41">
        <f t="shared" si="36"/>
        <v>18.878854223068451</v>
      </c>
    </row>
    <row r="42" spans="1:44" x14ac:dyDescent="0.3">
      <c r="A42" t="s">
        <v>12</v>
      </c>
      <c r="B42" s="7" t="s">
        <v>73</v>
      </c>
      <c r="C42">
        <v>2022</v>
      </c>
      <c r="D42">
        <v>1685.652528514303</v>
      </c>
      <c r="E42" t="s">
        <v>44</v>
      </c>
      <c r="F42" t="s">
        <v>45</v>
      </c>
      <c r="G42" s="1">
        <v>44682</v>
      </c>
      <c r="H42" s="5">
        <f t="shared" si="27"/>
        <v>1456.4037846363578</v>
      </c>
      <c r="I42" s="5">
        <f t="shared" si="37"/>
        <v>1237.9432169409042</v>
      </c>
      <c r="J42" s="5">
        <f t="shared" si="38"/>
        <v>218.46056769545368</v>
      </c>
      <c r="K42" s="5">
        <f t="shared" si="39"/>
        <v>4369.2113539090733</v>
      </c>
      <c r="L42" s="5">
        <f t="shared" si="40"/>
        <v>1456.4037846363578</v>
      </c>
      <c r="M42" s="5">
        <f t="shared" si="41"/>
        <v>4369.2113539090733</v>
      </c>
      <c r="N42" s="5">
        <f t="shared" si="42"/>
        <v>5825.6151385454314</v>
      </c>
      <c r="O42" s="5">
        <f t="shared" si="43"/>
        <v>1456.4037846363578</v>
      </c>
      <c r="P42" s="5">
        <f t="shared" si="44"/>
        <v>1456.4037846363578</v>
      </c>
      <c r="Q42" s="5">
        <f t="shared" si="45"/>
        <v>1092.3028384772683</v>
      </c>
      <c r="R42" s="5">
        <f t="shared" si="46"/>
        <v>65.538170308636097</v>
      </c>
      <c r="S42" s="5">
        <f t="shared" si="47"/>
        <v>218.46056769545368</v>
      </c>
      <c r="T42" s="5">
        <f t="shared" si="48"/>
        <v>436.92113539090735</v>
      </c>
      <c r="U42" s="5">
        <f t="shared" si="49"/>
        <v>218.46056769545368</v>
      </c>
      <c r="V42" s="5">
        <f t="shared" si="50"/>
        <v>815.58611939636046</v>
      </c>
      <c r="W42" s="5">
        <f t="shared" si="51"/>
        <v>640.8176652399975</v>
      </c>
      <c r="X42" s="5">
        <f t="shared" si="52"/>
        <v>2912.8075692727152</v>
      </c>
      <c r="Y42" s="5">
        <f t="shared" si="53"/>
        <v>485.46792821211932</v>
      </c>
      <c r="Z42" s="5">
        <f t="shared" si="54"/>
        <v>2912.8075692727152</v>
      </c>
      <c r="AA42" s="5">
        <f t="shared" si="55"/>
        <v>194.18717128484772</v>
      </c>
      <c r="AB42" s="5">
        <f t="shared" si="56"/>
        <v>364.10094615908946</v>
      </c>
      <c r="AC42" s="5">
        <f t="shared" si="57"/>
        <v>485.46792821211932</v>
      </c>
      <c r="AD42" s="5">
        <f t="shared" si="58"/>
        <v>728.20189231817881</v>
      </c>
      <c r="AE42" s="5">
        <f t="shared" si="59"/>
        <v>21.846056769545367</v>
      </c>
      <c r="AF42" s="5">
        <f t="shared" si="60"/>
        <v>54.615141923863419</v>
      </c>
      <c r="AG42" s="5">
        <f t="shared" si="61"/>
        <v>109.23028384772684</v>
      </c>
      <c r="AH42" s="5">
        <f t="shared" si="62"/>
        <v>109.23028384772684</v>
      </c>
      <c r="AI42" s="5">
        <f t="shared" si="63"/>
        <v>2582.6893780884752</v>
      </c>
      <c r="AJ42" s="5">
        <f t="shared" si="64"/>
        <v>1623.4047519413268</v>
      </c>
      <c r="AK42" s="5">
        <f t="shared" si="29"/>
        <v>12584.056901150449</v>
      </c>
      <c r="AL42">
        <f t="shared" si="30"/>
        <v>78.650355632190298</v>
      </c>
      <c r="AM42" s="9">
        <f t="shared" si="31"/>
        <v>4102.2039933924079</v>
      </c>
      <c r="AN42" s="5">
        <f t="shared" si="32"/>
        <v>5229.2177887368434</v>
      </c>
      <c r="AO42" s="5">
        <f t="shared" si="33"/>
        <v>3009.9011549151392</v>
      </c>
      <c r="AP42">
        <f t="shared" si="34"/>
        <v>25.638774958702548</v>
      </c>
      <c r="AQ42">
        <f t="shared" si="35"/>
        <v>32.682611179605274</v>
      </c>
      <c r="AR42">
        <f t="shared" si="36"/>
        <v>18.811882218219619</v>
      </c>
    </row>
    <row r="43" spans="1:44" x14ac:dyDescent="0.3">
      <c r="A43" t="s">
        <v>13</v>
      </c>
      <c r="B43" s="7" t="s">
        <v>73</v>
      </c>
      <c r="C43">
        <v>2022</v>
      </c>
      <c r="D43">
        <v>1565.327588456028</v>
      </c>
      <c r="E43" t="s">
        <v>44</v>
      </c>
      <c r="F43" t="s">
        <v>45</v>
      </c>
      <c r="G43" s="1">
        <v>44713</v>
      </c>
      <c r="H43" s="5">
        <f t="shared" si="27"/>
        <v>1352.4430364260081</v>
      </c>
      <c r="I43" s="5">
        <f t="shared" si="37"/>
        <v>1149.5765809621068</v>
      </c>
      <c r="J43" s="5">
        <f t="shared" si="38"/>
        <v>202.86645546390122</v>
      </c>
      <c r="K43" s="5">
        <f t="shared" si="39"/>
        <v>4057.3291092780246</v>
      </c>
      <c r="L43" s="5">
        <f t="shared" si="40"/>
        <v>1352.4430364260081</v>
      </c>
      <c r="M43" s="5">
        <f t="shared" si="41"/>
        <v>4057.3291092780246</v>
      </c>
      <c r="N43" s="5">
        <f t="shared" si="42"/>
        <v>5409.7721457040325</v>
      </c>
      <c r="O43" s="5">
        <f t="shared" si="43"/>
        <v>1352.4430364260081</v>
      </c>
      <c r="P43" s="5">
        <f t="shared" si="44"/>
        <v>1352.4430364260081</v>
      </c>
      <c r="Q43" s="5">
        <f t="shared" si="45"/>
        <v>1014.3322773195061</v>
      </c>
      <c r="R43" s="5">
        <f t="shared" si="46"/>
        <v>60.859936639170364</v>
      </c>
      <c r="S43" s="5">
        <f t="shared" si="47"/>
        <v>202.86645546390122</v>
      </c>
      <c r="T43" s="5">
        <f t="shared" si="48"/>
        <v>405.73291092780244</v>
      </c>
      <c r="U43" s="5">
        <f t="shared" si="49"/>
        <v>202.86645546390122</v>
      </c>
      <c r="V43" s="5">
        <f t="shared" si="50"/>
        <v>757.36810039856459</v>
      </c>
      <c r="W43" s="5">
        <f t="shared" si="51"/>
        <v>595.07493602744353</v>
      </c>
      <c r="X43" s="5">
        <f t="shared" si="52"/>
        <v>2704.8860728520162</v>
      </c>
      <c r="Y43" s="5">
        <f t="shared" si="53"/>
        <v>450.81434547533604</v>
      </c>
      <c r="Z43" s="5">
        <f t="shared" si="54"/>
        <v>2704.8860728520162</v>
      </c>
      <c r="AA43" s="5">
        <f t="shared" si="55"/>
        <v>180.32573819013442</v>
      </c>
      <c r="AB43" s="5">
        <f t="shared" si="56"/>
        <v>338.11075910650203</v>
      </c>
      <c r="AC43" s="5">
        <f t="shared" si="57"/>
        <v>450.81434547533604</v>
      </c>
      <c r="AD43" s="5">
        <f t="shared" si="58"/>
        <v>676.22151821300406</v>
      </c>
      <c r="AE43" s="5">
        <f t="shared" si="59"/>
        <v>20.286645546390119</v>
      </c>
      <c r="AF43" s="5">
        <f t="shared" si="60"/>
        <v>50.716613865975305</v>
      </c>
      <c r="AG43" s="5">
        <f t="shared" si="61"/>
        <v>101.43322773195061</v>
      </c>
      <c r="AH43" s="5">
        <f t="shared" si="62"/>
        <v>101.43322773195061</v>
      </c>
      <c r="AI43" s="5">
        <f t="shared" si="63"/>
        <v>2398.3323179287881</v>
      </c>
      <c r="AJ43" s="5">
        <f t="shared" si="64"/>
        <v>1507.5231712695236</v>
      </c>
      <c r="AK43" s="5">
        <f t="shared" si="29"/>
        <v>11685.784056238925</v>
      </c>
      <c r="AL43">
        <f t="shared" si="30"/>
        <v>73.036150351493276</v>
      </c>
      <c r="AM43" s="9">
        <f t="shared" si="31"/>
        <v>3809.3812192665901</v>
      </c>
      <c r="AN43" s="5">
        <f t="shared" si="32"/>
        <v>4855.9467222875828</v>
      </c>
      <c r="AO43" s="5">
        <f t="shared" si="33"/>
        <v>2795.0489419470832</v>
      </c>
      <c r="AP43">
        <f t="shared" si="34"/>
        <v>23.808632620416187</v>
      </c>
      <c r="AQ43">
        <f t="shared" si="35"/>
        <v>30.349667014297392</v>
      </c>
      <c r="AR43">
        <f t="shared" si="36"/>
        <v>17.469055887169269</v>
      </c>
    </row>
    <row r="44" spans="1:44" x14ac:dyDescent="0.3">
      <c r="A44" t="s">
        <v>14</v>
      </c>
      <c r="B44" s="7" t="s">
        <v>76</v>
      </c>
      <c r="C44">
        <v>2022</v>
      </c>
      <c r="D44">
        <v>1579.0415218092439</v>
      </c>
      <c r="E44" t="s">
        <v>44</v>
      </c>
      <c r="F44" t="s">
        <v>45</v>
      </c>
      <c r="G44" s="1">
        <v>44743</v>
      </c>
      <c r="H44" s="5">
        <f t="shared" si="27"/>
        <v>1364.2918748431866</v>
      </c>
      <c r="I44" s="5">
        <f t="shared" si="37"/>
        <v>1159.6480936167086</v>
      </c>
      <c r="J44" s="5">
        <f t="shared" si="38"/>
        <v>204.64378122647798</v>
      </c>
      <c r="K44" s="5">
        <f t="shared" si="39"/>
        <v>4092.8756245295599</v>
      </c>
      <c r="L44" s="5">
        <f t="shared" si="40"/>
        <v>1364.2918748431866</v>
      </c>
      <c r="M44" s="5">
        <f t="shared" si="41"/>
        <v>4092.8756245295599</v>
      </c>
      <c r="N44" s="5">
        <f t="shared" si="42"/>
        <v>5457.1674993727465</v>
      </c>
      <c r="O44" s="5">
        <f t="shared" si="43"/>
        <v>1364.2918748431866</v>
      </c>
      <c r="P44" s="5">
        <f t="shared" si="44"/>
        <v>1364.2918748431866</v>
      </c>
      <c r="Q44" s="5">
        <f t="shared" si="45"/>
        <v>1023.21890613239</v>
      </c>
      <c r="R44" s="5">
        <f t="shared" si="46"/>
        <v>61.393134367943389</v>
      </c>
      <c r="S44" s="5">
        <f t="shared" si="47"/>
        <v>204.64378122647798</v>
      </c>
      <c r="T44" s="5">
        <f t="shared" si="48"/>
        <v>409.28756245295597</v>
      </c>
      <c r="U44" s="5">
        <f t="shared" si="49"/>
        <v>204.64378122647798</v>
      </c>
      <c r="V44" s="5">
        <f t="shared" si="50"/>
        <v>764.00344991218458</v>
      </c>
      <c r="W44" s="5">
        <f t="shared" si="51"/>
        <v>600.28842493100217</v>
      </c>
      <c r="X44" s="5">
        <f t="shared" si="52"/>
        <v>2728.5837496863733</v>
      </c>
      <c r="Y44" s="5">
        <f t="shared" si="53"/>
        <v>454.76395828106223</v>
      </c>
      <c r="Z44" s="5">
        <f t="shared" si="54"/>
        <v>2728.5837496863733</v>
      </c>
      <c r="AA44" s="5">
        <f t="shared" si="55"/>
        <v>181.90558331242488</v>
      </c>
      <c r="AB44" s="5">
        <f t="shared" si="56"/>
        <v>341.07296871079666</v>
      </c>
      <c r="AC44" s="5">
        <f t="shared" si="57"/>
        <v>454.76395828106223</v>
      </c>
      <c r="AD44" s="5">
        <f t="shared" si="58"/>
        <v>682.14593742159332</v>
      </c>
      <c r="AE44" s="5">
        <f t="shared" si="59"/>
        <v>20.464378122647798</v>
      </c>
      <c r="AF44" s="5">
        <f t="shared" si="60"/>
        <v>51.160945306619496</v>
      </c>
      <c r="AG44" s="5">
        <f t="shared" si="61"/>
        <v>102.32189061323899</v>
      </c>
      <c r="AH44" s="5">
        <f t="shared" si="62"/>
        <v>102.32189061323899</v>
      </c>
      <c r="AI44" s="5">
        <f t="shared" si="63"/>
        <v>2419.344258055251</v>
      </c>
      <c r="AJ44" s="5">
        <f t="shared" si="64"/>
        <v>1520.7306764918721</v>
      </c>
      <c r="AK44" s="5">
        <f t="shared" si="29"/>
        <v>11788.163944582555</v>
      </c>
      <c r="AL44">
        <f t="shared" si="30"/>
        <v>73.676024653640965</v>
      </c>
      <c r="AM44" s="9">
        <f t="shared" si="31"/>
        <v>3842.7554474749759</v>
      </c>
      <c r="AN44" s="5">
        <f t="shared" si="32"/>
        <v>4898.4899766244616</v>
      </c>
      <c r="AO44" s="5">
        <f t="shared" si="33"/>
        <v>2819.5365413425857</v>
      </c>
      <c r="AP44">
        <f t="shared" si="34"/>
        <v>24.017221546718599</v>
      </c>
      <c r="AQ44">
        <f t="shared" si="35"/>
        <v>30.615562353902884</v>
      </c>
      <c r="AR44">
        <f t="shared" si="36"/>
        <v>17.62210338339116</v>
      </c>
    </row>
    <row r="45" spans="1:44" x14ac:dyDescent="0.3">
      <c r="A45" t="s">
        <v>15</v>
      </c>
      <c r="B45" s="7" t="s">
        <v>76</v>
      </c>
      <c r="C45">
        <v>2022</v>
      </c>
      <c r="D45">
        <v>1531.2407269917669</v>
      </c>
      <c r="E45" t="s">
        <v>44</v>
      </c>
      <c r="F45" t="s">
        <v>45</v>
      </c>
      <c r="G45" s="1">
        <v>44774</v>
      </c>
      <c r="H45" s="5">
        <f t="shared" si="27"/>
        <v>1322.9919881208866</v>
      </c>
      <c r="I45" s="5">
        <f t="shared" si="37"/>
        <v>1124.5431899027535</v>
      </c>
      <c r="J45" s="5">
        <f t="shared" si="38"/>
        <v>198.44879821813299</v>
      </c>
      <c r="K45" s="5">
        <f t="shared" si="39"/>
        <v>3968.9759643626599</v>
      </c>
      <c r="L45" s="5">
        <f t="shared" si="40"/>
        <v>1322.9919881208866</v>
      </c>
      <c r="M45" s="5">
        <f t="shared" si="41"/>
        <v>3968.9759643626599</v>
      </c>
      <c r="N45" s="5">
        <f t="shared" si="42"/>
        <v>5291.9679524835465</v>
      </c>
      <c r="O45" s="5">
        <f t="shared" si="43"/>
        <v>1322.9919881208866</v>
      </c>
      <c r="P45" s="5">
        <f t="shared" si="44"/>
        <v>1322.9919881208866</v>
      </c>
      <c r="Q45" s="5">
        <f t="shared" si="45"/>
        <v>992.24399109066496</v>
      </c>
      <c r="R45" s="5">
        <f t="shared" si="46"/>
        <v>59.534639465439895</v>
      </c>
      <c r="S45" s="5">
        <f t="shared" si="47"/>
        <v>198.44879821813299</v>
      </c>
      <c r="T45" s="5">
        <f t="shared" si="48"/>
        <v>396.89759643626599</v>
      </c>
      <c r="U45" s="5">
        <f t="shared" si="49"/>
        <v>198.44879821813299</v>
      </c>
      <c r="V45" s="5">
        <f t="shared" si="50"/>
        <v>740.8755133476966</v>
      </c>
      <c r="W45" s="5">
        <f t="shared" si="51"/>
        <v>582.11647477319013</v>
      </c>
      <c r="X45" s="5">
        <f t="shared" si="52"/>
        <v>2645.9839762417732</v>
      </c>
      <c r="Y45" s="5">
        <f t="shared" si="53"/>
        <v>440.99732937362882</v>
      </c>
      <c r="Z45" s="5">
        <f t="shared" si="54"/>
        <v>2645.9839762417732</v>
      </c>
      <c r="AA45" s="5">
        <f t="shared" si="55"/>
        <v>176.39893174945155</v>
      </c>
      <c r="AB45" s="5">
        <f t="shared" si="56"/>
        <v>330.74799703022165</v>
      </c>
      <c r="AC45" s="5">
        <f t="shared" si="57"/>
        <v>440.99732937362882</v>
      </c>
      <c r="AD45" s="5">
        <f t="shared" si="58"/>
        <v>661.49599406044331</v>
      </c>
      <c r="AE45" s="5">
        <f t="shared" si="59"/>
        <v>19.844879821813301</v>
      </c>
      <c r="AF45" s="5">
        <f t="shared" si="60"/>
        <v>49.612199554533248</v>
      </c>
      <c r="AG45" s="5">
        <f t="shared" si="61"/>
        <v>99.224399109066496</v>
      </c>
      <c r="AH45" s="5">
        <f t="shared" si="62"/>
        <v>99.224399109066496</v>
      </c>
      <c r="AI45" s="5">
        <f t="shared" si="63"/>
        <v>2346.105792267706</v>
      </c>
      <c r="AJ45" s="5">
        <f t="shared" si="64"/>
        <v>1474.6950694254151</v>
      </c>
      <c r="AK45" s="5">
        <f t="shared" si="29"/>
        <v>11431.312273358522</v>
      </c>
      <c r="AL45">
        <f t="shared" si="30"/>
        <v>71.445701708490759</v>
      </c>
      <c r="AM45" s="9">
        <f t="shared" si="31"/>
        <v>3726.4274332071636</v>
      </c>
      <c r="AN45" s="5">
        <f t="shared" si="32"/>
        <v>4750.2027333480437</v>
      </c>
      <c r="AO45" s="5">
        <f t="shared" si="33"/>
        <v>2734.183442116499</v>
      </c>
      <c r="AP45">
        <f t="shared" si="34"/>
        <v>23.290171457544773</v>
      </c>
      <c r="AQ45">
        <f t="shared" si="35"/>
        <v>29.688767083425272</v>
      </c>
      <c r="AR45">
        <f t="shared" si="36"/>
        <v>17.08864651322812</v>
      </c>
    </row>
    <row r="46" spans="1:44" x14ac:dyDescent="0.3">
      <c r="A46" t="s">
        <v>16</v>
      </c>
      <c r="B46" s="7" t="s">
        <v>76</v>
      </c>
      <c r="C46">
        <v>2022</v>
      </c>
      <c r="D46">
        <v>1564.563416981121</v>
      </c>
      <c r="E46" t="s">
        <v>44</v>
      </c>
      <c r="F46" t="s">
        <v>45</v>
      </c>
      <c r="G46" s="1">
        <v>44805</v>
      </c>
      <c r="H46" s="5">
        <f t="shared" si="27"/>
        <v>1351.7827922716885</v>
      </c>
      <c r="I46" s="5">
        <f t="shared" si="37"/>
        <v>1149.0153734309351</v>
      </c>
      <c r="J46" s="5">
        <f t="shared" si="38"/>
        <v>202.76741884075327</v>
      </c>
      <c r="K46" s="5">
        <f t="shared" si="39"/>
        <v>4055.3483768150654</v>
      </c>
      <c r="L46" s="5">
        <f t="shared" si="40"/>
        <v>1351.7827922716885</v>
      </c>
      <c r="M46" s="5">
        <f t="shared" si="41"/>
        <v>4055.3483768150654</v>
      </c>
      <c r="N46" s="5">
        <f t="shared" si="42"/>
        <v>5407.1311690867542</v>
      </c>
      <c r="O46" s="5">
        <f t="shared" si="43"/>
        <v>1351.7827922716885</v>
      </c>
      <c r="P46" s="5">
        <f t="shared" si="44"/>
        <v>1351.7827922716885</v>
      </c>
      <c r="Q46" s="5">
        <f t="shared" si="45"/>
        <v>1013.8370942037664</v>
      </c>
      <c r="R46" s="5">
        <f t="shared" si="46"/>
        <v>60.830225652225977</v>
      </c>
      <c r="S46" s="5">
        <f t="shared" si="47"/>
        <v>202.76741884075327</v>
      </c>
      <c r="T46" s="5">
        <f t="shared" si="48"/>
        <v>405.53483768150653</v>
      </c>
      <c r="U46" s="5">
        <f t="shared" si="49"/>
        <v>202.76741884075327</v>
      </c>
      <c r="V46" s="5">
        <f t="shared" si="50"/>
        <v>756.99836367214562</v>
      </c>
      <c r="W46" s="5">
        <f t="shared" si="51"/>
        <v>594.78442859954293</v>
      </c>
      <c r="X46" s="5">
        <f t="shared" si="52"/>
        <v>2703.5655845433771</v>
      </c>
      <c r="Y46" s="5">
        <f t="shared" si="53"/>
        <v>450.59426409056289</v>
      </c>
      <c r="Z46" s="5">
        <f t="shared" si="54"/>
        <v>2703.5655845433771</v>
      </c>
      <c r="AA46" s="5">
        <f t="shared" si="55"/>
        <v>180.23770563622512</v>
      </c>
      <c r="AB46" s="5">
        <f t="shared" si="56"/>
        <v>337.94569806792214</v>
      </c>
      <c r="AC46" s="5">
        <f t="shared" si="57"/>
        <v>450.59426409056289</v>
      </c>
      <c r="AD46" s="5">
        <f t="shared" si="58"/>
        <v>675.89139613584427</v>
      </c>
      <c r="AE46" s="5">
        <f t="shared" si="59"/>
        <v>20.276741884075324</v>
      </c>
      <c r="AF46" s="5">
        <f t="shared" si="60"/>
        <v>50.691854710188316</v>
      </c>
      <c r="AG46" s="5">
        <f t="shared" si="61"/>
        <v>101.38370942037663</v>
      </c>
      <c r="AH46" s="5">
        <f t="shared" si="62"/>
        <v>101.38370942037663</v>
      </c>
      <c r="AI46" s="5">
        <f t="shared" si="63"/>
        <v>2397.161484961794</v>
      </c>
      <c r="AJ46" s="5">
        <f t="shared" si="64"/>
        <v>1506.7872191188421</v>
      </c>
      <c r="AK46" s="5">
        <f t="shared" si="29"/>
        <v>11680.079216623522</v>
      </c>
      <c r="AL46">
        <f t="shared" si="30"/>
        <v>73.000495103897009</v>
      </c>
      <c r="AM46" s="9">
        <f t="shared" si="31"/>
        <v>3807.5215315652558</v>
      </c>
      <c r="AN46" s="5">
        <f t="shared" si="32"/>
        <v>4853.5761156514973</v>
      </c>
      <c r="AO46" s="5">
        <f t="shared" si="33"/>
        <v>2793.6844373614895</v>
      </c>
      <c r="AP46">
        <f t="shared" si="34"/>
        <v>23.79700957228285</v>
      </c>
      <c r="AQ46">
        <f t="shared" si="35"/>
        <v>30.334850722821859</v>
      </c>
      <c r="AR46">
        <f t="shared" si="36"/>
        <v>17.460527733509309</v>
      </c>
    </row>
    <row r="47" spans="1:44" x14ac:dyDescent="0.3">
      <c r="A47" t="s">
        <v>17</v>
      </c>
      <c r="B47" s="7" t="s">
        <v>76</v>
      </c>
      <c r="C47">
        <v>2022</v>
      </c>
      <c r="D47">
        <v>1531.5438476106201</v>
      </c>
      <c r="E47" t="s">
        <v>44</v>
      </c>
      <c r="F47" t="s">
        <v>45</v>
      </c>
      <c r="G47" s="1">
        <v>44835</v>
      </c>
      <c r="H47" s="5">
        <f t="shared" si="27"/>
        <v>1323.2538843355758</v>
      </c>
      <c r="I47" s="5">
        <f t="shared" si="37"/>
        <v>1124.7658016852395</v>
      </c>
      <c r="J47" s="5">
        <f t="shared" si="38"/>
        <v>198.48808265033637</v>
      </c>
      <c r="K47" s="5">
        <f t="shared" si="39"/>
        <v>3969.7616530067271</v>
      </c>
      <c r="L47" s="5">
        <f t="shared" si="40"/>
        <v>1323.2538843355758</v>
      </c>
      <c r="M47" s="5">
        <f t="shared" si="41"/>
        <v>3969.7616530067271</v>
      </c>
      <c r="N47" s="5">
        <f t="shared" si="42"/>
        <v>5293.0155373423031</v>
      </c>
      <c r="O47" s="5">
        <f t="shared" si="43"/>
        <v>1323.2538843355758</v>
      </c>
      <c r="P47" s="5">
        <f t="shared" si="44"/>
        <v>1323.2538843355758</v>
      </c>
      <c r="Q47" s="5">
        <f t="shared" si="45"/>
        <v>992.44041325168178</v>
      </c>
      <c r="R47" s="5">
        <f t="shared" si="46"/>
        <v>59.546424795100904</v>
      </c>
      <c r="S47" s="5">
        <f t="shared" si="47"/>
        <v>198.48808265033637</v>
      </c>
      <c r="T47" s="5">
        <f t="shared" si="48"/>
        <v>396.97616530067273</v>
      </c>
      <c r="U47" s="5">
        <f t="shared" si="49"/>
        <v>198.48808265033637</v>
      </c>
      <c r="V47" s="5">
        <f t="shared" si="50"/>
        <v>741.0221752279225</v>
      </c>
      <c r="W47" s="5">
        <f t="shared" si="51"/>
        <v>582.23170910765339</v>
      </c>
      <c r="X47" s="5">
        <f t="shared" si="52"/>
        <v>2646.5077686711516</v>
      </c>
      <c r="Y47" s="5">
        <f t="shared" si="53"/>
        <v>441.08462811185859</v>
      </c>
      <c r="Z47" s="5">
        <f t="shared" si="54"/>
        <v>2646.5077686711516</v>
      </c>
      <c r="AA47" s="5">
        <f t="shared" si="55"/>
        <v>176.43385124474344</v>
      </c>
      <c r="AB47" s="5">
        <f t="shared" si="56"/>
        <v>330.81347108389394</v>
      </c>
      <c r="AC47" s="5">
        <f t="shared" si="57"/>
        <v>441.08462811185859</v>
      </c>
      <c r="AD47" s="5">
        <f t="shared" si="58"/>
        <v>661.62694216778789</v>
      </c>
      <c r="AE47" s="5">
        <f t="shared" si="59"/>
        <v>19.848808265033636</v>
      </c>
      <c r="AF47" s="5">
        <f t="shared" si="60"/>
        <v>49.622020662584092</v>
      </c>
      <c r="AG47" s="5">
        <f t="shared" si="61"/>
        <v>99.244041325168183</v>
      </c>
      <c r="AH47" s="5">
        <f t="shared" si="62"/>
        <v>99.244041325168183</v>
      </c>
      <c r="AI47" s="5">
        <f t="shared" si="63"/>
        <v>2346.5702215550878</v>
      </c>
      <c r="AJ47" s="5">
        <f t="shared" si="64"/>
        <v>1474.9869964060554</v>
      </c>
      <c r="AK47" s="5">
        <f t="shared" si="29"/>
        <v>11433.575187601542</v>
      </c>
      <c r="AL47">
        <f t="shared" si="30"/>
        <v>71.459844922509632</v>
      </c>
      <c r="AM47" s="9">
        <f t="shared" si="31"/>
        <v>3727.1651075452046</v>
      </c>
      <c r="AN47" s="5">
        <f t="shared" si="32"/>
        <v>4751.1430717068852</v>
      </c>
      <c r="AO47" s="5">
        <f t="shared" si="33"/>
        <v>2734.7246942935235</v>
      </c>
      <c r="AP47">
        <f t="shared" si="34"/>
        <v>23.294781922157529</v>
      </c>
      <c r="AQ47">
        <f t="shared" si="35"/>
        <v>29.694644198168032</v>
      </c>
      <c r="AR47">
        <f t="shared" si="36"/>
        <v>17.092029339334523</v>
      </c>
    </row>
    <row r="48" spans="1:44" x14ac:dyDescent="0.3">
      <c r="A48" t="s">
        <v>18</v>
      </c>
      <c r="B48" s="7" t="s">
        <v>76</v>
      </c>
      <c r="C48">
        <v>2022</v>
      </c>
      <c r="D48">
        <v>1470.411260698078</v>
      </c>
      <c r="E48" t="s">
        <v>44</v>
      </c>
      <c r="F48" t="s">
        <v>45</v>
      </c>
      <c r="G48" s="1">
        <v>44866</v>
      </c>
      <c r="H48" s="5">
        <f t="shared" si="27"/>
        <v>1270.4353292431394</v>
      </c>
      <c r="I48" s="5">
        <f t="shared" si="37"/>
        <v>1079.8700298566685</v>
      </c>
      <c r="J48" s="5">
        <f t="shared" si="38"/>
        <v>190.56529938647091</v>
      </c>
      <c r="K48" s="5">
        <f t="shared" si="39"/>
        <v>3811.3059877294181</v>
      </c>
      <c r="L48" s="5">
        <f t="shared" si="40"/>
        <v>1270.4353292431394</v>
      </c>
      <c r="M48" s="5">
        <f t="shared" si="41"/>
        <v>3811.3059877294181</v>
      </c>
      <c r="N48" s="5">
        <f t="shared" si="42"/>
        <v>5081.7413169725578</v>
      </c>
      <c r="O48" s="5">
        <f t="shared" si="43"/>
        <v>1270.4353292431394</v>
      </c>
      <c r="P48" s="5">
        <f t="shared" si="44"/>
        <v>1270.4353292431394</v>
      </c>
      <c r="Q48" s="5">
        <f t="shared" si="45"/>
        <v>952.82649693235453</v>
      </c>
      <c r="R48" s="5">
        <f t="shared" si="46"/>
        <v>57.169589815941272</v>
      </c>
      <c r="S48" s="5">
        <f t="shared" si="47"/>
        <v>190.56529938647091</v>
      </c>
      <c r="T48" s="5">
        <f t="shared" si="48"/>
        <v>381.13059877294182</v>
      </c>
      <c r="U48" s="5">
        <f t="shared" si="49"/>
        <v>190.56529938647091</v>
      </c>
      <c r="V48" s="5">
        <f t="shared" si="50"/>
        <v>711.44378437615819</v>
      </c>
      <c r="W48" s="5">
        <f t="shared" si="51"/>
        <v>558.99154486698137</v>
      </c>
      <c r="X48" s="5">
        <f t="shared" si="52"/>
        <v>2540.8706584862789</v>
      </c>
      <c r="Y48" s="5">
        <f t="shared" si="53"/>
        <v>423.47844308104652</v>
      </c>
      <c r="Z48" s="5">
        <f t="shared" si="54"/>
        <v>2540.8706584862789</v>
      </c>
      <c r="AA48" s="5">
        <f t="shared" si="55"/>
        <v>169.39137723241859</v>
      </c>
      <c r="AB48" s="5">
        <f t="shared" si="56"/>
        <v>317.60883231078486</v>
      </c>
      <c r="AC48" s="5">
        <f t="shared" si="57"/>
        <v>423.47844308104652</v>
      </c>
      <c r="AD48" s="5">
        <f t="shared" si="58"/>
        <v>635.21766462156972</v>
      </c>
      <c r="AE48" s="5">
        <f t="shared" si="59"/>
        <v>19.056529938647092</v>
      </c>
      <c r="AF48" s="5">
        <f t="shared" si="60"/>
        <v>47.641324846617728</v>
      </c>
      <c r="AG48" s="5">
        <f t="shared" si="61"/>
        <v>95.282649693235456</v>
      </c>
      <c r="AH48" s="5">
        <f t="shared" si="62"/>
        <v>95.282649693235456</v>
      </c>
      <c r="AI48" s="5">
        <f t="shared" si="63"/>
        <v>2252.9053171911673</v>
      </c>
      <c r="AJ48" s="5">
        <f t="shared" si="64"/>
        <v>1416.1119136630193</v>
      </c>
      <c r="AK48" s="5">
        <f t="shared" si="29"/>
        <v>10977.196462325346</v>
      </c>
      <c r="AL48">
        <f t="shared" si="30"/>
        <v>68.607477889533413</v>
      </c>
      <c r="AM48" s="9">
        <f t="shared" si="31"/>
        <v>3578.3928440348427</v>
      </c>
      <c r="AN48" s="5">
        <f t="shared" si="32"/>
        <v>4561.4980496474927</v>
      </c>
      <c r="AO48" s="5">
        <f t="shared" si="33"/>
        <v>2625.5663471024882</v>
      </c>
      <c r="AP48">
        <f t="shared" si="34"/>
        <v>22.364955275217767</v>
      </c>
      <c r="AQ48">
        <f t="shared" si="35"/>
        <v>28.509362810296828</v>
      </c>
      <c r="AR48">
        <f t="shared" si="36"/>
        <v>16.409789669390552</v>
      </c>
    </row>
    <row r="49" spans="1:44" x14ac:dyDescent="0.3">
      <c r="A49" t="s">
        <v>19</v>
      </c>
      <c r="B49" s="7" t="s">
        <v>76</v>
      </c>
      <c r="C49">
        <v>2022</v>
      </c>
      <c r="D49">
        <v>1496.991926965002</v>
      </c>
      <c r="E49" t="s">
        <v>44</v>
      </c>
      <c r="F49" t="s">
        <v>45</v>
      </c>
      <c r="G49" s="1">
        <v>44896</v>
      </c>
      <c r="H49" s="5">
        <f t="shared" si="27"/>
        <v>1293.4010248977618</v>
      </c>
      <c r="I49" s="5">
        <f t="shared" si="37"/>
        <v>1099.3908711630975</v>
      </c>
      <c r="J49" s="5">
        <f t="shared" si="38"/>
        <v>194.01015373466427</v>
      </c>
      <c r="K49" s="5">
        <f t="shared" si="39"/>
        <v>3880.2030746932851</v>
      </c>
      <c r="L49" s="5">
        <f t="shared" si="40"/>
        <v>1293.4010248977618</v>
      </c>
      <c r="M49" s="5">
        <f t="shared" si="41"/>
        <v>3880.2030746932851</v>
      </c>
      <c r="N49" s="5">
        <f t="shared" si="42"/>
        <v>5173.6040995910471</v>
      </c>
      <c r="O49" s="5">
        <f t="shared" si="43"/>
        <v>1293.4010248977618</v>
      </c>
      <c r="P49" s="5">
        <f t="shared" si="44"/>
        <v>1293.4010248977618</v>
      </c>
      <c r="Q49" s="5">
        <f t="shared" si="45"/>
        <v>970.05076867332139</v>
      </c>
      <c r="R49" s="5">
        <f t="shared" si="46"/>
        <v>58.203046120399279</v>
      </c>
      <c r="S49" s="5">
        <f t="shared" si="47"/>
        <v>194.01015373466427</v>
      </c>
      <c r="T49" s="5">
        <f t="shared" si="48"/>
        <v>388.02030746932854</v>
      </c>
      <c r="U49" s="5">
        <f t="shared" si="49"/>
        <v>194.01015373466427</v>
      </c>
      <c r="V49" s="5">
        <f t="shared" si="50"/>
        <v>724.30457394274663</v>
      </c>
      <c r="W49" s="5">
        <f t="shared" si="51"/>
        <v>569.09645095501514</v>
      </c>
      <c r="X49" s="5">
        <f t="shared" si="52"/>
        <v>2586.8020497955235</v>
      </c>
      <c r="Y49" s="5">
        <f t="shared" si="53"/>
        <v>431.13367496592059</v>
      </c>
      <c r="Z49" s="5">
        <f t="shared" si="54"/>
        <v>2586.8020497955235</v>
      </c>
      <c r="AA49" s="5">
        <f t="shared" si="55"/>
        <v>172.45346998636825</v>
      </c>
      <c r="AB49" s="5">
        <f t="shared" si="56"/>
        <v>323.35025622444044</v>
      </c>
      <c r="AC49" s="5">
        <f t="shared" si="57"/>
        <v>431.13367496592059</v>
      </c>
      <c r="AD49" s="5">
        <f t="shared" si="58"/>
        <v>646.70051244888089</v>
      </c>
      <c r="AE49" s="5">
        <f t="shared" si="59"/>
        <v>19.401015373466425</v>
      </c>
      <c r="AF49" s="5">
        <f t="shared" si="60"/>
        <v>48.502538433666068</v>
      </c>
      <c r="AG49" s="5">
        <f t="shared" si="61"/>
        <v>97.005076867332136</v>
      </c>
      <c r="AH49" s="5">
        <f t="shared" si="62"/>
        <v>97.005076867332136</v>
      </c>
      <c r="AI49" s="5">
        <f t="shared" si="63"/>
        <v>2293.6311508186977</v>
      </c>
      <c r="AJ49" s="5">
        <f t="shared" si="64"/>
        <v>1441.7110090860383</v>
      </c>
      <c r="AK49" s="5">
        <f t="shared" si="29"/>
        <v>11175.63155562911</v>
      </c>
      <c r="AL49">
        <f t="shared" si="30"/>
        <v>69.847697222681944</v>
      </c>
      <c r="AM49" s="9">
        <f t="shared" si="31"/>
        <v>3643.0795534620283</v>
      </c>
      <c r="AN49" s="5">
        <f t="shared" si="32"/>
        <v>4643.9563798954132</v>
      </c>
      <c r="AO49" s="5">
        <f t="shared" si="33"/>
        <v>2673.0287847887075</v>
      </c>
      <c r="AP49">
        <f t="shared" si="34"/>
        <v>22.769247209137678</v>
      </c>
      <c r="AQ49">
        <f t="shared" si="35"/>
        <v>29.024727374346334</v>
      </c>
      <c r="AR49">
        <f t="shared" si="36"/>
        <v>16.706429904929422</v>
      </c>
    </row>
    <row r="50" spans="1:44" x14ac:dyDescent="0.3">
      <c r="A50" t="s">
        <v>20</v>
      </c>
      <c r="B50" s="7" t="s">
        <v>74</v>
      </c>
      <c r="C50">
        <v>2023</v>
      </c>
      <c r="D50">
        <v>1572.0002905070889</v>
      </c>
      <c r="E50" t="s">
        <v>44</v>
      </c>
      <c r="F50" t="s">
        <v>45</v>
      </c>
      <c r="G50" s="1">
        <v>44927</v>
      </c>
      <c r="H50" s="5">
        <f t="shared" si="27"/>
        <v>1358.2082509981249</v>
      </c>
      <c r="I50" s="5">
        <f t="shared" si="37"/>
        <v>1154.4770133484062</v>
      </c>
      <c r="J50" s="5">
        <f t="shared" si="38"/>
        <v>203.73123764971874</v>
      </c>
      <c r="K50" s="5">
        <f t="shared" si="39"/>
        <v>4074.6247529943748</v>
      </c>
      <c r="L50" s="5">
        <f t="shared" si="40"/>
        <v>1358.2082509981249</v>
      </c>
      <c r="M50" s="5">
        <f t="shared" si="41"/>
        <v>4074.6247529943748</v>
      </c>
      <c r="N50" s="5">
        <f t="shared" si="42"/>
        <v>5432.8330039924995</v>
      </c>
      <c r="O50" s="5">
        <f t="shared" si="43"/>
        <v>1358.2082509981249</v>
      </c>
      <c r="P50" s="5">
        <f t="shared" si="44"/>
        <v>1358.2082509981249</v>
      </c>
      <c r="Q50" s="5">
        <f t="shared" si="45"/>
        <v>1018.6561882485937</v>
      </c>
      <c r="R50" s="5">
        <f t="shared" si="46"/>
        <v>61.119371294915616</v>
      </c>
      <c r="S50" s="5">
        <f t="shared" si="47"/>
        <v>203.73123764971874</v>
      </c>
      <c r="T50" s="5">
        <f t="shared" si="48"/>
        <v>407.46247529943747</v>
      </c>
      <c r="U50" s="5">
        <f t="shared" si="49"/>
        <v>203.73123764971874</v>
      </c>
      <c r="V50" s="5">
        <f t="shared" si="50"/>
        <v>760.59662055895001</v>
      </c>
      <c r="W50" s="5">
        <f t="shared" si="51"/>
        <v>597.61163043917497</v>
      </c>
      <c r="X50" s="5">
        <f t="shared" si="52"/>
        <v>2716.4165019962502</v>
      </c>
      <c r="Y50" s="5">
        <f t="shared" si="53"/>
        <v>452.73608366604162</v>
      </c>
      <c r="Z50" s="5">
        <f t="shared" si="54"/>
        <v>2716.4165019962502</v>
      </c>
      <c r="AA50" s="5">
        <f t="shared" si="55"/>
        <v>181.09443346641666</v>
      </c>
      <c r="AB50" s="5">
        <f t="shared" si="56"/>
        <v>339.55206274953122</v>
      </c>
      <c r="AC50" s="5">
        <f t="shared" si="57"/>
        <v>452.73608366604162</v>
      </c>
      <c r="AD50" s="5">
        <f t="shared" si="58"/>
        <v>679.10412549906255</v>
      </c>
      <c r="AE50" s="5">
        <f t="shared" si="59"/>
        <v>20.373123764971872</v>
      </c>
      <c r="AF50" s="5">
        <f t="shared" si="60"/>
        <v>50.932809412429684</v>
      </c>
      <c r="AG50" s="5">
        <f t="shared" si="61"/>
        <v>101.86561882485937</v>
      </c>
      <c r="AH50" s="5">
        <f t="shared" si="62"/>
        <v>101.86561882485937</v>
      </c>
      <c r="AI50" s="5">
        <f t="shared" si="63"/>
        <v>2408.5559651033418</v>
      </c>
      <c r="AJ50" s="5">
        <f t="shared" si="64"/>
        <v>1513.9494637792434</v>
      </c>
      <c r="AK50" s="5">
        <f t="shared" si="29"/>
        <v>11735.5983927493</v>
      </c>
      <c r="AL50">
        <f t="shared" si="30"/>
        <v>73.347489954683127</v>
      </c>
      <c r="AM50" s="9">
        <f t="shared" si="31"/>
        <v>3825.6199069780519</v>
      </c>
      <c r="AN50" s="5">
        <f t="shared" si="32"/>
        <v>4876.6467252087677</v>
      </c>
      <c r="AO50" s="5">
        <f t="shared" si="33"/>
        <v>2806.9637187294584</v>
      </c>
      <c r="AP50">
        <f t="shared" si="34"/>
        <v>23.910124418612824</v>
      </c>
      <c r="AQ50">
        <f t="shared" si="35"/>
        <v>30.479042032554798</v>
      </c>
      <c r="AR50">
        <f t="shared" si="36"/>
        <v>17.543523242059116</v>
      </c>
    </row>
    <row r="51" spans="1:44" x14ac:dyDescent="0.3">
      <c r="A51" t="s">
        <v>21</v>
      </c>
      <c r="B51" s="7" t="s">
        <v>74</v>
      </c>
      <c r="C51">
        <v>2023</v>
      </c>
      <c r="D51">
        <v>1532.535619540381</v>
      </c>
      <c r="E51" t="s">
        <v>44</v>
      </c>
      <c r="F51" t="s">
        <v>45</v>
      </c>
      <c r="G51" s="1">
        <v>44958</v>
      </c>
      <c r="H51" s="5">
        <f t="shared" si="27"/>
        <v>1324.1107752828891</v>
      </c>
      <c r="I51" s="5">
        <f t="shared" si="37"/>
        <v>1125.4941589904556</v>
      </c>
      <c r="J51" s="5">
        <f t="shared" si="38"/>
        <v>198.61661629243335</v>
      </c>
      <c r="K51" s="5">
        <f t="shared" si="39"/>
        <v>3972.3323258486671</v>
      </c>
      <c r="L51" s="5">
        <f t="shared" si="40"/>
        <v>1324.1107752828891</v>
      </c>
      <c r="M51" s="5">
        <f t="shared" si="41"/>
        <v>3972.3323258486671</v>
      </c>
      <c r="N51" s="5">
        <f t="shared" si="42"/>
        <v>5296.4431011315564</v>
      </c>
      <c r="O51" s="5">
        <f t="shared" si="43"/>
        <v>1324.1107752828891</v>
      </c>
      <c r="P51" s="5">
        <f t="shared" si="44"/>
        <v>1324.1107752828891</v>
      </c>
      <c r="Q51" s="5">
        <f t="shared" si="45"/>
        <v>993.08308146216677</v>
      </c>
      <c r="R51" s="5">
        <f t="shared" si="46"/>
        <v>59.584984887730002</v>
      </c>
      <c r="S51" s="5">
        <f t="shared" si="47"/>
        <v>198.61661629243335</v>
      </c>
      <c r="T51" s="5">
        <f t="shared" si="48"/>
        <v>397.2332325848667</v>
      </c>
      <c r="U51" s="5">
        <f t="shared" si="49"/>
        <v>198.61661629243335</v>
      </c>
      <c r="V51" s="5">
        <f t="shared" si="50"/>
        <v>741.50203415841793</v>
      </c>
      <c r="W51" s="5">
        <f t="shared" si="51"/>
        <v>582.60874112447118</v>
      </c>
      <c r="X51" s="5">
        <f t="shared" si="52"/>
        <v>2648.2215505657782</v>
      </c>
      <c r="Y51" s="5">
        <f t="shared" si="53"/>
        <v>441.37025842762972</v>
      </c>
      <c r="Z51" s="5">
        <f t="shared" si="54"/>
        <v>2648.2215505657782</v>
      </c>
      <c r="AA51" s="5">
        <f t="shared" si="55"/>
        <v>176.54810337105184</v>
      </c>
      <c r="AB51" s="5">
        <f t="shared" si="56"/>
        <v>331.02769382072228</v>
      </c>
      <c r="AC51" s="5">
        <f t="shared" si="57"/>
        <v>441.37025842762972</v>
      </c>
      <c r="AD51" s="5">
        <f t="shared" si="58"/>
        <v>662.05538764144455</v>
      </c>
      <c r="AE51" s="5">
        <f t="shared" si="59"/>
        <v>19.861661629243333</v>
      </c>
      <c r="AF51" s="5">
        <f t="shared" si="60"/>
        <v>49.654154073108337</v>
      </c>
      <c r="AG51" s="5">
        <f t="shared" si="61"/>
        <v>99.308308146216675</v>
      </c>
      <c r="AH51" s="5">
        <f t="shared" si="62"/>
        <v>99.308308146216675</v>
      </c>
      <c r="AI51" s="5">
        <f t="shared" si="63"/>
        <v>2348.0897748349898</v>
      </c>
      <c r="AJ51" s="5">
        <f t="shared" si="64"/>
        <v>1475.9421441819936</v>
      </c>
      <c r="AK51" s="5">
        <f t="shared" si="29"/>
        <v>11440.979153831802</v>
      </c>
      <c r="AL51">
        <f t="shared" si="30"/>
        <v>71.506119711448761</v>
      </c>
      <c r="AM51" s="9">
        <f t="shared" si="31"/>
        <v>3729.578683713471</v>
      </c>
      <c r="AN51" s="5">
        <f t="shared" si="32"/>
        <v>4754.2197386532134</v>
      </c>
      <c r="AO51" s="5">
        <f t="shared" si="33"/>
        <v>2736.4956022513043</v>
      </c>
      <c r="AP51">
        <f t="shared" si="34"/>
        <v>23.309866773209194</v>
      </c>
      <c r="AQ51">
        <f t="shared" si="35"/>
        <v>29.713873366582582</v>
      </c>
      <c r="AR51">
        <f t="shared" si="36"/>
        <v>17.103097514070651</v>
      </c>
    </row>
    <row r="52" spans="1:44" x14ac:dyDescent="0.3">
      <c r="A52" t="s">
        <v>22</v>
      </c>
      <c r="B52" s="7" t="s">
        <v>74</v>
      </c>
      <c r="C52">
        <v>2023</v>
      </c>
      <c r="D52">
        <v>1747.4466414657111</v>
      </c>
      <c r="E52" t="s">
        <v>44</v>
      </c>
      <c r="F52" t="s">
        <v>45</v>
      </c>
      <c r="G52" s="1">
        <v>44986</v>
      </c>
      <c r="H52" s="5">
        <f t="shared" si="27"/>
        <v>1509.7938982263743</v>
      </c>
      <c r="I52" s="5">
        <f t="shared" si="37"/>
        <v>1283.3248134924181</v>
      </c>
      <c r="J52" s="5">
        <f t="shared" si="38"/>
        <v>226.46908473395612</v>
      </c>
      <c r="K52" s="5">
        <f t="shared" si="39"/>
        <v>4529.381694679123</v>
      </c>
      <c r="L52" s="5">
        <f t="shared" si="40"/>
        <v>1509.7938982263743</v>
      </c>
      <c r="M52" s="5">
        <f t="shared" si="41"/>
        <v>4529.381694679123</v>
      </c>
      <c r="N52" s="5">
        <f t="shared" si="42"/>
        <v>6039.1755929054971</v>
      </c>
      <c r="O52" s="5">
        <f t="shared" si="43"/>
        <v>1509.7938982263743</v>
      </c>
      <c r="P52" s="5">
        <f t="shared" si="44"/>
        <v>1509.7938982263743</v>
      </c>
      <c r="Q52" s="5">
        <f t="shared" si="45"/>
        <v>1132.3454236697805</v>
      </c>
      <c r="R52" s="5">
        <f t="shared" si="46"/>
        <v>67.940725420186837</v>
      </c>
      <c r="S52" s="5">
        <f t="shared" si="47"/>
        <v>226.46908473395612</v>
      </c>
      <c r="T52" s="5">
        <f t="shared" si="48"/>
        <v>452.93816946791225</v>
      </c>
      <c r="U52" s="5">
        <f t="shared" si="49"/>
        <v>226.46908473395612</v>
      </c>
      <c r="V52" s="5">
        <f t="shared" si="50"/>
        <v>845.48458300676964</v>
      </c>
      <c r="W52" s="5">
        <f t="shared" si="51"/>
        <v>664.30931521960463</v>
      </c>
      <c r="X52" s="5">
        <f t="shared" si="52"/>
        <v>3019.5877964527485</v>
      </c>
      <c r="Y52" s="5">
        <f t="shared" si="53"/>
        <v>503.26463274212472</v>
      </c>
      <c r="Z52" s="5">
        <f t="shared" si="54"/>
        <v>3019.5877964527485</v>
      </c>
      <c r="AA52" s="5">
        <f t="shared" si="55"/>
        <v>201.30585309684986</v>
      </c>
      <c r="AB52" s="5">
        <f t="shared" si="56"/>
        <v>377.44847455659357</v>
      </c>
      <c r="AC52" s="5">
        <f t="shared" si="57"/>
        <v>503.26463274212472</v>
      </c>
      <c r="AD52" s="5">
        <f t="shared" si="58"/>
        <v>754.89694911318702</v>
      </c>
      <c r="AE52" s="5">
        <f t="shared" si="59"/>
        <v>22.646908473395612</v>
      </c>
      <c r="AF52" s="5">
        <f t="shared" si="60"/>
        <v>56.617271183489031</v>
      </c>
      <c r="AG52" s="5">
        <f t="shared" si="61"/>
        <v>113.23454236697806</v>
      </c>
      <c r="AH52" s="5">
        <f t="shared" si="62"/>
        <v>113.23454236697805</v>
      </c>
      <c r="AI52" s="5">
        <f t="shared" si="63"/>
        <v>2677.3678461881041</v>
      </c>
      <c r="AJ52" s="5">
        <f t="shared" si="64"/>
        <v>1682.916931889665</v>
      </c>
      <c r="AK52" s="5">
        <f t="shared" si="29"/>
        <v>13045.374177624988</v>
      </c>
      <c r="AL52">
        <f t="shared" si="30"/>
        <v>81.533588610156173</v>
      </c>
      <c r="AM52" s="9">
        <f t="shared" si="31"/>
        <v>4252.5861466709539</v>
      </c>
      <c r="AN52" s="5">
        <f t="shared" si="32"/>
        <v>5420.914991581797</v>
      </c>
      <c r="AO52" s="5">
        <f t="shared" si="33"/>
        <v>3120.2407230011736</v>
      </c>
      <c r="AP52">
        <f t="shared" si="34"/>
        <v>26.578663416693463</v>
      </c>
      <c r="AQ52">
        <f t="shared" si="35"/>
        <v>33.880718697386229</v>
      </c>
      <c r="AR52">
        <f t="shared" si="36"/>
        <v>19.501504518757336</v>
      </c>
    </row>
    <row r="53" spans="1:44" x14ac:dyDescent="0.3">
      <c r="A53" t="s">
        <v>23</v>
      </c>
      <c r="B53" s="7" t="s">
        <v>74</v>
      </c>
      <c r="C53">
        <v>2023</v>
      </c>
      <c r="D53">
        <v>1660.8013586171301</v>
      </c>
      <c r="E53" t="s">
        <v>44</v>
      </c>
      <c r="F53" t="s">
        <v>45</v>
      </c>
      <c r="G53" s="1">
        <v>45017</v>
      </c>
      <c r="H53" s="5">
        <f t="shared" si="27"/>
        <v>1434.9323738452003</v>
      </c>
      <c r="I53" s="5">
        <f t="shared" si="37"/>
        <v>1219.6925177684202</v>
      </c>
      <c r="J53" s="5">
        <f t="shared" si="38"/>
        <v>215.23985607678006</v>
      </c>
      <c r="K53" s="5">
        <f t="shared" si="39"/>
        <v>4304.797121535601</v>
      </c>
      <c r="L53" s="5">
        <f t="shared" si="40"/>
        <v>1434.9323738452003</v>
      </c>
      <c r="M53" s="5">
        <f t="shared" si="41"/>
        <v>4304.797121535601</v>
      </c>
      <c r="N53" s="5">
        <f t="shared" si="42"/>
        <v>5739.7294953808014</v>
      </c>
      <c r="O53" s="5">
        <f t="shared" si="43"/>
        <v>1434.9323738452003</v>
      </c>
      <c r="P53" s="5">
        <f t="shared" si="44"/>
        <v>1434.9323738452003</v>
      </c>
      <c r="Q53" s="5">
        <f t="shared" si="45"/>
        <v>1076.1992803839003</v>
      </c>
      <c r="R53" s="5">
        <f t="shared" si="46"/>
        <v>64.571956823034014</v>
      </c>
      <c r="S53" s="5">
        <f t="shared" si="47"/>
        <v>215.23985607678006</v>
      </c>
      <c r="T53" s="5">
        <f t="shared" si="48"/>
        <v>430.47971215356011</v>
      </c>
      <c r="U53" s="5">
        <f t="shared" si="49"/>
        <v>215.23985607678006</v>
      </c>
      <c r="V53" s="5">
        <f t="shared" si="50"/>
        <v>803.56212935331223</v>
      </c>
      <c r="W53" s="5">
        <f t="shared" si="51"/>
        <v>631.37024449188812</v>
      </c>
      <c r="X53" s="5">
        <f t="shared" si="52"/>
        <v>2869.8647476904007</v>
      </c>
      <c r="Y53" s="5">
        <f t="shared" si="53"/>
        <v>478.31079128173343</v>
      </c>
      <c r="Z53" s="5">
        <f t="shared" si="54"/>
        <v>2869.8647476904007</v>
      </c>
      <c r="AA53" s="5">
        <f t="shared" si="55"/>
        <v>191.32431651269337</v>
      </c>
      <c r="AB53" s="5">
        <f t="shared" si="56"/>
        <v>358.73309346130009</v>
      </c>
      <c r="AC53" s="5">
        <f t="shared" si="57"/>
        <v>478.31079128173343</v>
      </c>
      <c r="AD53" s="5">
        <f t="shared" si="58"/>
        <v>717.46618692260017</v>
      </c>
      <c r="AE53" s="5">
        <f t="shared" si="59"/>
        <v>21.523985607678007</v>
      </c>
      <c r="AF53" s="5">
        <f t="shared" si="60"/>
        <v>53.809964019195014</v>
      </c>
      <c r="AG53" s="5">
        <f t="shared" si="61"/>
        <v>107.61992803839003</v>
      </c>
      <c r="AH53" s="5">
        <f t="shared" si="62"/>
        <v>107.61992803839003</v>
      </c>
      <c r="AI53" s="5">
        <f t="shared" si="63"/>
        <v>2544.6134096188221</v>
      </c>
      <c r="AJ53" s="5">
        <f t="shared" si="64"/>
        <v>1599.4712860461163</v>
      </c>
      <c r="AK53" s="5">
        <f t="shared" si="29"/>
        <v>12398.533176209454</v>
      </c>
      <c r="AL53">
        <f t="shared" si="30"/>
        <v>77.490832351309081</v>
      </c>
      <c r="AM53" s="9">
        <f t="shared" si="31"/>
        <v>4041.7261863306476</v>
      </c>
      <c r="AN53" s="5">
        <f t="shared" si="32"/>
        <v>5152.1246882911919</v>
      </c>
      <c r="AO53" s="5">
        <f t="shared" si="33"/>
        <v>2965.5269059467473</v>
      </c>
      <c r="AP53">
        <f t="shared" si="34"/>
        <v>25.260788664566547</v>
      </c>
      <c r="AQ53">
        <f t="shared" si="35"/>
        <v>32.200779301819949</v>
      </c>
      <c r="AR53">
        <f t="shared" si="36"/>
        <v>18.534543162167171</v>
      </c>
    </row>
    <row r="54" spans="1:44" x14ac:dyDescent="0.3">
      <c r="A54" t="s">
        <v>24</v>
      </c>
      <c r="B54" s="7" t="s">
        <v>74</v>
      </c>
      <c r="C54">
        <v>2023</v>
      </c>
      <c r="D54">
        <v>1648.03023488178</v>
      </c>
      <c r="E54" t="s">
        <v>44</v>
      </c>
      <c r="F54" t="s">
        <v>45</v>
      </c>
      <c r="G54" s="1">
        <v>45047</v>
      </c>
      <c r="H54" s="5">
        <f t="shared" si="27"/>
        <v>1423.8981229378578</v>
      </c>
      <c r="I54" s="5">
        <f t="shared" si="37"/>
        <v>1210.3134044971791</v>
      </c>
      <c r="J54" s="5">
        <f t="shared" si="38"/>
        <v>213.58471844067867</v>
      </c>
      <c r="K54" s="5">
        <f t="shared" si="39"/>
        <v>4271.6943688135734</v>
      </c>
      <c r="L54" s="5">
        <f t="shared" si="40"/>
        <v>1423.8981229378578</v>
      </c>
      <c r="M54" s="5">
        <f t="shared" si="41"/>
        <v>4271.6943688135734</v>
      </c>
      <c r="N54" s="5">
        <f t="shared" si="42"/>
        <v>5695.5924917514312</v>
      </c>
      <c r="O54" s="5">
        <f t="shared" si="43"/>
        <v>1423.8981229378578</v>
      </c>
      <c r="P54" s="5">
        <f t="shared" si="44"/>
        <v>1423.8981229378578</v>
      </c>
      <c r="Q54" s="5">
        <f t="shared" si="45"/>
        <v>1067.9235922033934</v>
      </c>
      <c r="R54" s="5">
        <f t="shared" si="46"/>
        <v>64.075415532203593</v>
      </c>
      <c r="S54" s="5">
        <f t="shared" si="47"/>
        <v>213.58471844067867</v>
      </c>
      <c r="T54" s="5">
        <f t="shared" si="48"/>
        <v>427.16943688135734</v>
      </c>
      <c r="U54" s="5">
        <f t="shared" si="49"/>
        <v>213.58471844067867</v>
      </c>
      <c r="V54" s="5">
        <f t="shared" si="50"/>
        <v>797.38294884520042</v>
      </c>
      <c r="W54" s="5">
        <f t="shared" si="51"/>
        <v>626.51517409265739</v>
      </c>
      <c r="X54" s="5">
        <f t="shared" si="52"/>
        <v>2847.7962458757156</v>
      </c>
      <c r="Y54" s="5">
        <f t="shared" si="53"/>
        <v>474.63270764595262</v>
      </c>
      <c r="Z54" s="5">
        <f t="shared" si="54"/>
        <v>2847.7962458757156</v>
      </c>
      <c r="AA54" s="5">
        <f t="shared" si="55"/>
        <v>189.85308305838103</v>
      </c>
      <c r="AB54" s="5">
        <f t="shared" si="56"/>
        <v>355.97453073446445</v>
      </c>
      <c r="AC54" s="5">
        <f t="shared" si="57"/>
        <v>474.63270764595262</v>
      </c>
      <c r="AD54" s="5">
        <f t="shared" si="58"/>
        <v>711.9490614689289</v>
      </c>
      <c r="AE54" s="5">
        <f t="shared" si="59"/>
        <v>21.358471844067864</v>
      </c>
      <c r="AF54" s="5">
        <f t="shared" si="60"/>
        <v>53.396179610169675</v>
      </c>
      <c r="AG54" s="5">
        <f t="shared" si="61"/>
        <v>106.79235922033935</v>
      </c>
      <c r="AH54" s="5">
        <f t="shared" si="62"/>
        <v>106.79235922033934</v>
      </c>
      <c r="AI54" s="5">
        <f t="shared" si="63"/>
        <v>2525.0460046764683</v>
      </c>
      <c r="AJ54" s="5">
        <f t="shared" si="64"/>
        <v>1587.1717743680654</v>
      </c>
      <c r="AK54" s="5">
        <f t="shared" si="29"/>
        <v>12303.191731244564</v>
      </c>
      <c r="AL54">
        <f t="shared" si="30"/>
        <v>76.89494832027853</v>
      </c>
      <c r="AM54" s="9">
        <f t="shared" si="31"/>
        <v>4010.6463796082999</v>
      </c>
      <c r="AN54" s="5">
        <f t="shared" si="32"/>
        <v>5112.506210408379</v>
      </c>
      <c r="AO54" s="5">
        <f t="shared" si="33"/>
        <v>2942.7227874049063</v>
      </c>
      <c r="AP54">
        <f t="shared" si="34"/>
        <v>25.066539872551875</v>
      </c>
      <c r="AQ54">
        <f t="shared" si="35"/>
        <v>31.95316381505237</v>
      </c>
      <c r="AR54">
        <f t="shared" si="36"/>
        <v>18.392017421280663</v>
      </c>
    </row>
    <row r="55" spans="1:44" x14ac:dyDescent="0.3">
      <c r="A55" t="s">
        <v>25</v>
      </c>
      <c r="B55" s="7" t="s">
        <v>74</v>
      </c>
      <c r="C55">
        <v>2023</v>
      </c>
      <c r="D55">
        <v>1538.763093053125</v>
      </c>
      <c r="E55" t="s">
        <v>44</v>
      </c>
      <c r="F55" t="s">
        <v>45</v>
      </c>
      <c r="G55" s="1">
        <v>45078</v>
      </c>
      <c r="H55" s="5">
        <f t="shared" si="27"/>
        <v>1329.4913123978999</v>
      </c>
      <c r="I55" s="5">
        <f t="shared" si="37"/>
        <v>1130.067615538215</v>
      </c>
      <c r="J55" s="5">
        <f t="shared" si="38"/>
        <v>199.42369685968498</v>
      </c>
      <c r="K55" s="5">
        <f t="shared" si="39"/>
        <v>3988.4739371936998</v>
      </c>
      <c r="L55" s="5">
        <f t="shared" si="40"/>
        <v>1329.4913123978999</v>
      </c>
      <c r="M55" s="5">
        <f t="shared" si="41"/>
        <v>3988.4739371936998</v>
      </c>
      <c r="N55" s="5">
        <f t="shared" si="42"/>
        <v>5317.9652495915998</v>
      </c>
      <c r="O55" s="5">
        <f t="shared" si="43"/>
        <v>1329.4913123978999</v>
      </c>
      <c r="P55" s="5">
        <f t="shared" si="44"/>
        <v>1329.4913123978999</v>
      </c>
      <c r="Q55" s="5">
        <f t="shared" si="45"/>
        <v>997.11848429842485</v>
      </c>
      <c r="R55" s="5">
        <f t="shared" si="46"/>
        <v>59.827109057905488</v>
      </c>
      <c r="S55" s="5">
        <f t="shared" si="47"/>
        <v>199.42369685968498</v>
      </c>
      <c r="T55" s="5">
        <f t="shared" si="48"/>
        <v>398.84739371936996</v>
      </c>
      <c r="U55" s="5">
        <f t="shared" si="49"/>
        <v>199.42369685968498</v>
      </c>
      <c r="V55" s="5">
        <f t="shared" si="50"/>
        <v>744.51513494282403</v>
      </c>
      <c r="W55" s="5">
        <f t="shared" si="51"/>
        <v>584.97617745507603</v>
      </c>
      <c r="X55" s="5">
        <f t="shared" si="52"/>
        <v>2658.9826247957999</v>
      </c>
      <c r="Y55" s="5">
        <f t="shared" si="53"/>
        <v>443.16377079930004</v>
      </c>
      <c r="Z55" s="5">
        <f t="shared" si="54"/>
        <v>2658.9826247957999</v>
      </c>
      <c r="AA55" s="5">
        <f t="shared" si="55"/>
        <v>177.26550831972</v>
      </c>
      <c r="AB55" s="5">
        <f t="shared" si="56"/>
        <v>332.37282809947499</v>
      </c>
      <c r="AC55" s="5">
        <f t="shared" si="57"/>
        <v>443.16377079930004</v>
      </c>
      <c r="AD55" s="5">
        <f t="shared" si="58"/>
        <v>664.74565619894986</v>
      </c>
      <c r="AE55" s="5">
        <f t="shared" si="59"/>
        <v>19.942369685968497</v>
      </c>
      <c r="AF55" s="5">
        <f t="shared" si="60"/>
        <v>49.855924214921245</v>
      </c>
      <c r="AG55" s="5">
        <f t="shared" si="61"/>
        <v>99.71184842984249</v>
      </c>
      <c r="AH55" s="5">
        <f t="shared" si="62"/>
        <v>99.71184842984249</v>
      </c>
      <c r="AI55" s="5">
        <f t="shared" si="63"/>
        <v>2357.6312606522761</v>
      </c>
      <c r="AJ55" s="5">
        <f t="shared" si="64"/>
        <v>1481.9396495528592</v>
      </c>
      <c r="AK55" s="5">
        <f t="shared" si="29"/>
        <v>11487.469684774056</v>
      </c>
      <c r="AL55">
        <f t="shared" si="30"/>
        <v>71.796685529837845</v>
      </c>
      <c r="AM55" s="9">
        <f t="shared" si="31"/>
        <v>3744.733863254085</v>
      </c>
      <c r="AN55" s="5">
        <f t="shared" si="32"/>
        <v>4773.5385571646602</v>
      </c>
      <c r="AO55" s="5">
        <f t="shared" si="33"/>
        <v>2747.6153789556597</v>
      </c>
      <c r="AP55">
        <f t="shared" si="34"/>
        <v>23.404586645338032</v>
      </c>
      <c r="AQ55">
        <f t="shared" si="35"/>
        <v>29.834615982279125</v>
      </c>
      <c r="AR55">
        <f t="shared" si="36"/>
        <v>17.172596118472875</v>
      </c>
    </row>
    <row r="56" spans="1:44" x14ac:dyDescent="0.3">
      <c r="A56" t="s">
        <v>26</v>
      </c>
      <c r="B56" s="7" t="s">
        <v>77</v>
      </c>
      <c r="C56">
        <v>2023</v>
      </c>
      <c r="D56">
        <v>1554.9028549468021</v>
      </c>
      <c r="E56" t="s">
        <v>44</v>
      </c>
      <c r="F56" t="s">
        <v>45</v>
      </c>
      <c r="G56" s="1">
        <v>45108</v>
      </c>
      <c r="H56" s="5">
        <f t="shared" si="27"/>
        <v>1343.436066674037</v>
      </c>
      <c r="I56" s="5">
        <f t="shared" si="37"/>
        <v>1141.9206566729315</v>
      </c>
      <c r="J56" s="5">
        <f t="shared" si="38"/>
        <v>201.51541000110555</v>
      </c>
      <c r="K56" s="5">
        <f t="shared" si="39"/>
        <v>4030.3082000221111</v>
      </c>
      <c r="L56" s="5">
        <f t="shared" si="40"/>
        <v>1343.436066674037</v>
      </c>
      <c r="M56" s="5">
        <f t="shared" si="41"/>
        <v>4030.3082000221111</v>
      </c>
      <c r="N56" s="5">
        <f t="shared" si="42"/>
        <v>5373.7442666961479</v>
      </c>
      <c r="O56" s="5">
        <f t="shared" si="43"/>
        <v>1343.436066674037</v>
      </c>
      <c r="P56" s="5">
        <f t="shared" si="44"/>
        <v>1343.436066674037</v>
      </c>
      <c r="Q56" s="5">
        <f t="shared" si="45"/>
        <v>1007.5770500055278</v>
      </c>
      <c r="R56" s="5">
        <f t="shared" si="46"/>
        <v>60.454623000331665</v>
      </c>
      <c r="S56" s="5">
        <f t="shared" si="47"/>
        <v>201.51541000110555</v>
      </c>
      <c r="T56" s="5">
        <f t="shared" si="48"/>
        <v>403.0308200022111</v>
      </c>
      <c r="U56" s="5">
        <f t="shared" si="49"/>
        <v>201.51541000110555</v>
      </c>
      <c r="V56" s="5">
        <f t="shared" si="50"/>
        <v>752.32419733746076</v>
      </c>
      <c r="W56" s="5">
        <f t="shared" si="51"/>
        <v>591.11186933657632</v>
      </c>
      <c r="X56" s="5">
        <f t="shared" si="52"/>
        <v>2686.8721333480739</v>
      </c>
      <c r="Y56" s="5">
        <f t="shared" si="53"/>
        <v>447.81202222467897</v>
      </c>
      <c r="Z56" s="5">
        <f t="shared" si="54"/>
        <v>2686.8721333480739</v>
      </c>
      <c r="AA56" s="5">
        <f t="shared" si="55"/>
        <v>179.12480888987159</v>
      </c>
      <c r="AB56" s="5">
        <f t="shared" si="56"/>
        <v>335.85901666850924</v>
      </c>
      <c r="AC56" s="5">
        <f t="shared" si="57"/>
        <v>447.81202222467897</v>
      </c>
      <c r="AD56" s="5">
        <f t="shared" si="58"/>
        <v>671.71803333701848</v>
      </c>
      <c r="AE56" s="5">
        <f t="shared" si="59"/>
        <v>20.151541000110555</v>
      </c>
      <c r="AF56" s="5">
        <f t="shared" si="60"/>
        <v>50.378852500276388</v>
      </c>
      <c r="AG56" s="5">
        <f t="shared" si="61"/>
        <v>100.75770500055278</v>
      </c>
      <c r="AH56" s="5">
        <f t="shared" si="62"/>
        <v>100.75770500055278</v>
      </c>
      <c r="AI56" s="5">
        <f t="shared" si="63"/>
        <v>2382.3599582352922</v>
      </c>
      <c r="AJ56" s="5">
        <f t="shared" si="64"/>
        <v>1497.4834023193266</v>
      </c>
      <c r="AK56" s="5">
        <f t="shared" si="29"/>
        <v>11607.959334097017</v>
      </c>
      <c r="AL56">
        <f t="shared" si="30"/>
        <v>72.549745838106361</v>
      </c>
      <c r="AM56" s="9">
        <f t="shared" si="31"/>
        <v>3784.0115877985377</v>
      </c>
      <c r="AN56" s="5">
        <f t="shared" si="32"/>
        <v>4823.6071973931303</v>
      </c>
      <c r="AO56" s="5">
        <f t="shared" si="33"/>
        <v>2776.4345377930099</v>
      </c>
      <c r="AP56">
        <f t="shared" si="34"/>
        <v>23.650072423740859</v>
      </c>
      <c r="AQ56">
        <f t="shared" si="35"/>
        <v>30.147544983707064</v>
      </c>
      <c r="AR56">
        <f t="shared" si="36"/>
        <v>17.352715861206313</v>
      </c>
    </row>
    <row r="57" spans="1:44" x14ac:dyDescent="0.3">
      <c r="A57" t="s">
        <v>27</v>
      </c>
      <c r="B57" s="7" t="s">
        <v>77</v>
      </c>
      <c r="C57">
        <v>2023</v>
      </c>
      <c r="D57">
        <v>1505.0335305527631</v>
      </c>
      <c r="E57" t="s">
        <v>44</v>
      </c>
      <c r="F57" t="s">
        <v>45</v>
      </c>
      <c r="G57" s="1">
        <v>45139</v>
      </c>
      <c r="H57" s="5">
        <f t="shared" si="27"/>
        <v>1300.3489703975872</v>
      </c>
      <c r="I57" s="5">
        <f t="shared" si="37"/>
        <v>1105.2966248379491</v>
      </c>
      <c r="J57" s="5">
        <f t="shared" si="38"/>
        <v>195.05234555963807</v>
      </c>
      <c r="K57" s="5">
        <f t="shared" si="39"/>
        <v>3901.0469111927614</v>
      </c>
      <c r="L57" s="5">
        <f t="shared" si="40"/>
        <v>1300.3489703975872</v>
      </c>
      <c r="M57" s="5">
        <f t="shared" si="41"/>
        <v>3901.0469111927614</v>
      </c>
      <c r="N57" s="5">
        <f t="shared" si="42"/>
        <v>5201.3958815903488</v>
      </c>
      <c r="O57" s="5">
        <f t="shared" si="43"/>
        <v>1300.3489703975872</v>
      </c>
      <c r="P57" s="5">
        <f t="shared" si="44"/>
        <v>1300.3489703975872</v>
      </c>
      <c r="Q57" s="5">
        <f t="shared" si="45"/>
        <v>975.26172779819035</v>
      </c>
      <c r="R57" s="5">
        <f t="shared" si="46"/>
        <v>58.515703667891415</v>
      </c>
      <c r="S57" s="5">
        <f t="shared" si="47"/>
        <v>195.05234555963807</v>
      </c>
      <c r="T57" s="5">
        <f t="shared" si="48"/>
        <v>390.10469111927614</v>
      </c>
      <c r="U57" s="5">
        <f t="shared" si="49"/>
        <v>195.05234555963807</v>
      </c>
      <c r="V57" s="5">
        <f t="shared" si="50"/>
        <v>728.1954234226489</v>
      </c>
      <c r="W57" s="5">
        <f t="shared" si="51"/>
        <v>572.15354697493842</v>
      </c>
      <c r="X57" s="5">
        <f t="shared" si="52"/>
        <v>2600.697940795174</v>
      </c>
      <c r="Y57" s="5">
        <f t="shared" si="53"/>
        <v>433.44965679919574</v>
      </c>
      <c r="Z57" s="5">
        <f t="shared" si="54"/>
        <v>2600.697940795174</v>
      </c>
      <c r="AA57" s="5">
        <f t="shared" si="55"/>
        <v>173.37986271967833</v>
      </c>
      <c r="AB57" s="5">
        <f t="shared" si="56"/>
        <v>325.0872425993968</v>
      </c>
      <c r="AC57" s="5">
        <f t="shared" si="57"/>
        <v>433.44965679919574</v>
      </c>
      <c r="AD57" s="5">
        <f t="shared" si="58"/>
        <v>650.17448519879349</v>
      </c>
      <c r="AE57" s="5">
        <f t="shared" si="59"/>
        <v>19.505234555963806</v>
      </c>
      <c r="AF57" s="5">
        <f t="shared" si="60"/>
        <v>48.763086389909517</v>
      </c>
      <c r="AG57" s="5">
        <f t="shared" si="61"/>
        <v>97.526172779819035</v>
      </c>
      <c r="AH57" s="5">
        <f t="shared" si="62"/>
        <v>97.526172779819035</v>
      </c>
      <c r="AI57" s="5">
        <f t="shared" si="63"/>
        <v>2305.9521741717213</v>
      </c>
      <c r="AJ57" s="5">
        <f t="shared" si="64"/>
        <v>1449.4556523365106</v>
      </c>
      <c r="AK57" s="5">
        <f t="shared" si="29"/>
        <v>11235.665278720349</v>
      </c>
      <c r="AL57">
        <f t="shared" si="30"/>
        <v>70.222907992002177</v>
      </c>
      <c r="AM57" s="9">
        <f t="shared" si="31"/>
        <v>3662.6495999532035</v>
      </c>
      <c r="AN57" s="5">
        <f t="shared" si="32"/>
        <v>4668.9029782125372</v>
      </c>
      <c r="AO57" s="5">
        <f t="shared" si="33"/>
        <v>2687.3878721550132</v>
      </c>
      <c r="AP57">
        <f t="shared" si="34"/>
        <v>22.891559999707521</v>
      </c>
      <c r="AQ57">
        <f t="shared" si="35"/>
        <v>29.180643613828359</v>
      </c>
      <c r="AR57">
        <f t="shared" si="36"/>
        <v>16.796174200968832</v>
      </c>
    </row>
    <row r="58" spans="1:44" x14ac:dyDescent="0.3">
      <c r="A58" t="s">
        <v>28</v>
      </c>
      <c r="B58" s="7" t="s">
        <v>77</v>
      </c>
      <c r="C58">
        <v>2023</v>
      </c>
      <c r="D58">
        <v>1539.8747165713669</v>
      </c>
      <c r="E58" t="s">
        <v>44</v>
      </c>
      <c r="F58" t="s">
        <v>45</v>
      </c>
      <c r="G58" s="1">
        <v>45170</v>
      </c>
      <c r="H58" s="5">
        <f t="shared" si="27"/>
        <v>1330.4517551176609</v>
      </c>
      <c r="I58" s="5">
        <f t="shared" si="37"/>
        <v>1130.8839918500119</v>
      </c>
      <c r="J58" s="5">
        <f t="shared" si="38"/>
        <v>199.56776326764913</v>
      </c>
      <c r="K58" s="5">
        <f t="shared" si="39"/>
        <v>3991.3552653529828</v>
      </c>
      <c r="L58" s="5">
        <f t="shared" si="40"/>
        <v>1330.4517551176609</v>
      </c>
      <c r="M58" s="5">
        <f t="shared" si="41"/>
        <v>3991.3552653529828</v>
      </c>
      <c r="N58" s="5">
        <f t="shared" si="42"/>
        <v>5321.8070204706437</v>
      </c>
      <c r="O58" s="5">
        <f t="shared" si="43"/>
        <v>1330.4517551176609</v>
      </c>
      <c r="P58" s="5">
        <f t="shared" si="44"/>
        <v>1330.4517551176609</v>
      </c>
      <c r="Q58" s="5">
        <f t="shared" si="45"/>
        <v>997.83881633824558</v>
      </c>
      <c r="R58" s="5">
        <f t="shared" si="46"/>
        <v>59.870328980294737</v>
      </c>
      <c r="S58" s="5">
        <f t="shared" si="47"/>
        <v>199.56776326764913</v>
      </c>
      <c r="T58" s="5">
        <f t="shared" si="48"/>
        <v>399.13552653529825</v>
      </c>
      <c r="U58" s="5">
        <f t="shared" si="49"/>
        <v>199.56776326764913</v>
      </c>
      <c r="V58" s="5">
        <f t="shared" si="50"/>
        <v>745.05298286589016</v>
      </c>
      <c r="W58" s="5">
        <f t="shared" si="51"/>
        <v>585.39877225177077</v>
      </c>
      <c r="X58" s="5">
        <f t="shared" si="52"/>
        <v>2660.9035102353218</v>
      </c>
      <c r="Y58" s="5">
        <f t="shared" si="53"/>
        <v>443.48391837255366</v>
      </c>
      <c r="Z58" s="5">
        <f t="shared" si="54"/>
        <v>2660.9035102353218</v>
      </c>
      <c r="AA58" s="5">
        <f t="shared" si="55"/>
        <v>177.39356734902145</v>
      </c>
      <c r="AB58" s="5">
        <f t="shared" si="56"/>
        <v>332.61293877941523</v>
      </c>
      <c r="AC58" s="5">
        <f t="shared" si="57"/>
        <v>443.48391837255366</v>
      </c>
      <c r="AD58" s="5">
        <f t="shared" si="58"/>
        <v>665.22587755883046</v>
      </c>
      <c r="AE58" s="5">
        <f t="shared" si="59"/>
        <v>19.95677632676491</v>
      </c>
      <c r="AF58" s="5">
        <f t="shared" si="60"/>
        <v>49.891940816912282</v>
      </c>
      <c r="AG58" s="5">
        <f t="shared" si="61"/>
        <v>99.783881633824564</v>
      </c>
      <c r="AH58" s="5">
        <f t="shared" si="62"/>
        <v>99.783881633824564</v>
      </c>
      <c r="AI58" s="5">
        <f t="shared" si="63"/>
        <v>2359.3344457419857</v>
      </c>
      <c r="AJ58" s="5">
        <f t="shared" si="64"/>
        <v>1483.0102230378193</v>
      </c>
      <c r="AK58" s="5">
        <f t="shared" si="29"/>
        <v>11495.76839009415</v>
      </c>
      <c r="AL58">
        <f t="shared" si="30"/>
        <v>71.848552438088433</v>
      </c>
      <c r="AM58" s="9">
        <f t="shared" si="31"/>
        <v>3747.4391102480781</v>
      </c>
      <c r="AN58" s="5">
        <f t="shared" si="32"/>
        <v>4776.9870267499618</v>
      </c>
      <c r="AO58" s="5">
        <f t="shared" si="33"/>
        <v>2749.6002939098325</v>
      </c>
      <c r="AP58">
        <f t="shared" si="34"/>
        <v>23.421494439050488</v>
      </c>
      <c r="AQ58">
        <f t="shared" si="35"/>
        <v>29.856168917187262</v>
      </c>
      <c r="AR58">
        <f t="shared" si="36"/>
        <v>17.185001836936454</v>
      </c>
    </row>
    <row r="59" spans="1:44" x14ac:dyDescent="0.3">
      <c r="A59" t="s">
        <v>29</v>
      </c>
      <c r="B59" s="7" t="s">
        <v>77</v>
      </c>
      <c r="C59">
        <v>2023</v>
      </c>
      <c r="D59">
        <v>1499.562470169878</v>
      </c>
      <c r="E59" t="s">
        <v>44</v>
      </c>
      <c r="F59" t="s">
        <v>45</v>
      </c>
      <c r="G59" s="1">
        <v>45200</v>
      </c>
      <c r="H59" s="5">
        <f t="shared" si="27"/>
        <v>1295.6219742267747</v>
      </c>
      <c r="I59" s="5">
        <f t="shared" si="37"/>
        <v>1101.2786780927584</v>
      </c>
      <c r="J59" s="5">
        <f t="shared" si="38"/>
        <v>194.34329613401619</v>
      </c>
      <c r="K59" s="5">
        <f t="shared" si="39"/>
        <v>3886.8659226803238</v>
      </c>
      <c r="L59" s="5">
        <f t="shared" si="40"/>
        <v>1295.6219742267747</v>
      </c>
      <c r="M59" s="5">
        <f t="shared" si="41"/>
        <v>3886.8659226803238</v>
      </c>
      <c r="N59" s="5">
        <f t="shared" si="42"/>
        <v>5182.4878969070987</v>
      </c>
      <c r="O59" s="5">
        <f t="shared" si="43"/>
        <v>1295.6219742267747</v>
      </c>
      <c r="P59" s="5">
        <f t="shared" si="44"/>
        <v>1295.6219742267747</v>
      </c>
      <c r="Q59" s="5">
        <f t="shared" si="45"/>
        <v>971.71648067008095</v>
      </c>
      <c r="R59" s="5">
        <f t="shared" si="46"/>
        <v>58.302988840204854</v>
      </c>
      <c r="S59" s="5">
        <f t="shared" si="47"/>
        <v>194.34329613401619</v>
      </c>
      <c r="T59" s="5">
        <f t="shared" si="48"/>
        <v>388.68659226803237</v>
      </c>
      <c r="U59" s="5">
        <f t="shared" si="49"/>
        <v>194.34329613401619</v>
      </c>
      <c r="V59" s="5">
        <f t="shared" si="50"/>
        <v>725.54830556699392</v>
      </c>
      <c r="W59" s="5">
        <f t="shared" si="51"/>
        <v>570.07366865978088</v>
      </c>
      <c r="X59" s="5">
        <f t="shared" si="52"/>
        <v>2591.2439484535494</v>
      </c>
      <c r="Y59" s="5">
        <f t="shared" si="53"/>
        <v>431.87399140892489</v>
      </c>
      <c r="Z59" s="5">
        <f t="shared" si="54"/>
        <v>2591.2439484535494</v>
      </c>
      <c r="AA59" s="5">
        <f t="shared" si="55"/>
        <v>172.74959656356992</v>
      </c>
      <c r="AB59" s="5">
        <f t="shared" si="56"/>
        <v>323.90549355669367</v>
      </c>
      <c r="AC59" s="5">
        <f t="shared" si="57"/>
        <v>431.87399140892489</v>
      </c>
      <c r="AD59" s="5">
        <f t="shared" si="58"/>
        <v>647.81098711338734</v>
      </c>
      <c r="AE59" s="5">
        <f t="shared" si="59"/>
        <v>19.434329613401619</v>
      </c>
      <c r="AF59" s="5">
        <f t="shared" si="60"/>
        <v>48.585824033504046</v>
      </c>
      <c r="AG59" s="5">
        <f t="shared" si="61"/>
        <v>97.171648067008093</v>
      </c>
      <c r="AH59" s="5">
        <f t="shared" si="62"/>
        <v>97.171648067008093</v>
      </c>
      <c r="AI59" s="5">
        <f t="shared" si="63"/>
        <v>2297.5696342954807</v>
      </c>
      <c r="AJ59" s="5">
        <f t="shared" si="64"/>
        <v>1444.1866272714449</v>
      </c>
      <c r="AK59" s="5">
        <f t="shared" si="29"/>
        <v>11194.821668306447</v>
      </c>
      <c r="AL59">
        <f t="shared" si="30"/>
        <v>69.967635426915294</v>
      </c>
      <c r="AM59" s="9">
        <f t="shared" si="31"/>
        <v>3649.335227405415</v>
      </c>
      <c r="AN59" s="5">
        <f t="shared" si="32"/>
        <v>4651.9306984612349</v>
      </c>
      <c r="AO59" s="5">
        <f t="shared" si="33"/>
        <v>2677.6187467353343</v>
      </c>
      <c r="AP59">
        <f t="shared" si="34"/>
        <v>22.808345171283843</v>
      </c>
      <c r="AQ59">
        <f t="shared" si="35"/>
        <v>29.074566865382717</v>
      </c>
      <c r="AR59">
        <f t="shared" si="36"/>
        <v>16.73511716709584</v>
      </c>
    </row>
    <row r="60" spans="1:44" x14ac:dyDescent="0.3">
      <c r="A60" t="s">
        <v>30</v>
      </c>
      <c r="B60" s="7" t="s">
        <v>77</v>
      </c>
      <c r="C60">
        <v>2023</v>
      </c>
      <c r="D60">
        <v>1441.27689461872</v>
      </c>
      <c r="E60" t="s">
        <v>44</v>
      </c>
      <c r="F60" t="s">
        <v>45</v>
      </c>
      <c r="G60" s="1">
        <v>45231</v>
      </c>
      <c r="H60" s="5">
        <f t="shared" si="27"/>
        <v>1245.2632369505741</v>
      </c>
      <c r="I60" s="5">
        <f t="shared" si="37"/>
        <v>1058.4737514079879</v>
      </c>
      <c r="J60" s="5">
        <f t="shared" si="38"/>
        <v>186.78948554258611</v>
      </c>
      <c r="K60" s="5">
        <f t="shared" si="39"/>
        <v>3735.7897108517222</v>
      </c>
      <c r="L60" s="5">
        <f t="shared" si="40"/>
        <v>1245.2632369505741</v>
      </c>
      <c r="M60" s="5">
        <f t="shared" si="41"/>
        <v>3735.7897108517222</v>
      </c>
      <c r="N60" s="5">
        <f t="shared" si="42"/>
        <v>4981.0529478022963</v>
      </c>
      <c r="O60" s="5">
        <f t="shared" si="43"/>
        <v>1245.2632369505741</v>
      </c>
      <c r="P60" s="5">
        <f t="shared" si="44"/>
        <v>1245.2632369505741</v>
      </c>
      <c r="Q60" s="5">
        <f t="shared" si="45"/>
        <v>933.94742771293056</v>
      </c>
      <c r="R60" s="5">
        <f t="shared" si="46"/>
        <v>56.036845662775832</v>
      </c>
      <c r="S60" s="5">
        <f t="shared" si="47"/>
        <v>186.78948554258611</v>
      </c>
      <c r="T60" s="5">
        <f t="shared" si="48"/>
        <v>373.57897108517221</v>
      </c>
      <c r="U60" s="5">
        <f t="shared" si="49"/>
        <v>186.78948554258611</v>
      </c>
      <c r="V60" s="5">
        <f t="shared" si="50"/>
        <v>697.34741269232154</v>
      </c>
      <c r="W60" s="5">
        <f t="shared" si="51"/>
        <v>547.91582425825266</v>
      </c>
      <c r="X60" s="5">
        <f t="shared" si="52"/>
        <v>2490.5264739011482</v>
      </c>
      <c r="Y60" s="5">
        <f t="shared" si="53"/>
        <v>415.08774565019132</v>
      </c>
      <c r="Z60" s="5">
        <f t="shared" si="54"/>
        <v>2490.5264739011482</v>
      </c>
      <c r="AA60" s="5">
        <f t="shared" si="55"/>
        <v>166.03509826007655</v>
      </c>
      <c r="AB60" s="5">
        <f t="shared" si="56"/>
        <v>311.31580923764352</v>
      </c>
      <c r="AC60" s="5">
        <f t="shared" si="57"/>
        <v>415.08774565019132</v>
      </c>
      <c r="AD60" s="5">
        <f t="shared" si="58"/>
        <v>622.63161847528704</v>
      </c>
      <c r="AE60" s="5">
        <f t="shared" si="59"/>
        <v>18.678948554258611</v>
      </c>
      <c r="AF60" s="5">
        <f t="shared" si="60"/>
        <v>46.697371385646527</v>
      </c>
      <c r="AG60" s="5">
        <f t="shared" si="61"/>
        <v>93.394742771293053</v>
      </c>
      <c r="AH60" s="5">
        <f t="shared" si="62"/>
        <v>93.394742771293053</v>
      </c>
      <c r="AI60" s="5">
        <f t="shared" si="63"/>
        <v>2208.2668068590183</v>
      </c>
      <c r="AJ60" s="5">
        <f t="shared" si="64"/>
        <v>1388.0534214542399</v>
      </c>
      <c r="AK60" s="5">
        <f t="shared" si="29"/>
        <v>10759.696998871435</v>
      </c>
      <c r="AL60">
        <f t="shared" si="30"/>
        <v>67.248106242946477</v>
      </c>
      <c r="AM60" s="9">
        <f t="shared" si="31"/>
        <v>3507.4914507441167</v>
      </c>
      <c r="AN60" s="5">
        <f t="shared" si="32"/>
        <v>4471.1176522710366</v>
      </c>
      <c r="AO60" s="5">
        <f t="shared" si="33"/>
        <v>2573.5440230311865</v>
      </c>
      <c r="AP60">
        <f t="shared" si="34"/>
        <v>21.921821567150729</v>
      </c>
      <c r="AQ60">
        <f t="shared" si="35"/>
        <v>27.944485326693979</v>
      </c>
      <c r="AR60">
        <f t="shared" si="36"/>
        <v>16.084650143944916</v>
      </c>
    </row>
    <row r="61" spans="1:44" x14ac:dyDescent="0.3">
      <c r="A61" t="s">
        <v>31</v>
      </c>
      <c r="B61" s="7" t="s">
        <v>77</v>
      </c>
      <c r="C61">
        <v>2023</v>
      </c>
      <c r="D61">
        <v>1467.157480862732</v>
      </c>
      <c r="E61" t="s">
        <v>44</v>
      </c>
      <c r="F61" t="s">
        <v>45</v>
      </c>
      <c r="G61" s="1">
        <v>45261</v>
      </c>
      <c r="H61" s="5">
        <f t="shared" si="27"/>
        <v>1267.6240634654005</v>
      </c>
      <c r="I61" s="5">
        <f t="shared" si="37"/>
        <v>1077.4804539455904</v>
      </c>
      <c r="J61" s="5">
        <f t="shared" si="38"/>
        <v>190.14360951981007</v>
      </c>
      <c r="K61" s="5">
        <f t="shared" si="39"/>
        <v>3802.8721903962014</v>
      </c>
      <c r="L61" s="5">
        <f t="shared" si="40"/>
        <v>1267.6240634654005</v>
      </c>
      <c r="M61" s="5">
        <f t="shared" si="41"/>
        <v>3802.8721903962014</v>
      </c>
      <c r="N61" s="5">
        <f t="shared" si="42"/>
        <v>5070.4962538616019</v>
      </c>
      <c r="O61" s="5">
        <f t="shared" si="43"/>
        <v>1267.6240634654005</v>
      </c>
      <c r="P61" s="5">
        <f t="shared" si="44"/>
        <v>1267.6240634654005</v>
      </c>
      <c r="Q61" s="5">
        <f t="shared" si="45"/>
        <v>950.71804759905035</v>
      </c>
      <c r="R61" s="5">
        <f t="shared" si="46"/>
        <v>57.04308285594302</v>
      </c>
      <c r="S61" s="5">
        <f t="shared" si="47"/>
        <v>190.14360951981007</v>
      </c>
      <c r="T61" s="5">
        <f t="shared" si="48"/>
        <v>380.28721903962014</v>
      </c>
      <c r="U61" s="5">
        <f t="shared" si="49"/>
        <v>190.14360951981007</v>
      </c>
      <c r="V61" s="5">
        <f t="shared" si="50"/>
        <v>709.86947554062431</v>
      </c>
      <c r="W61" s="5">
        <f t="shared" si="51"/>
        <v>557.75458792477616</v>
      </c>
      <c r="X61" s="5">
        <f t="shared" si="52"/>
        <v>2535.2481269308005</v>
      </c>
      <c r="Y61" s="5">
        <f t="shared" si="53"/>
        <v>422.54135448846682</v>
      </c>
      <c r="Z61" s="5">
        <f t="shared" si="54"/>
        <v>2535.2481269308005</v>
      </c>
      <c r="AA61" s="5">
        <f t="shared" si="55"/>
        <v>169.01654179538673</v>
      </c>
      <c r="AB61" s="5">
        <f t="shared" si="56"/>
        <v>316.90601586635006</v>
      </c>
      <c r="AC61" s="5">
        <f t="shared" si="57"/>
        <v>422.54135448846682</v>
      </c>
      <c r="AD61" s="5">
        <f t="shared" si="58"/>
        <v>633.81203173270012</v>
      </c>
      <c r="AE61" s="5">
        <f t="shared" si="59"/>
        <v>19.014360951981008</v>
      </c>
      <c r="AF61" s="5">
        <f t="shared" si="60"/>
        <v>47.535902379952518</v>
      </c>
      <c r="AG61" s="5">
        <f t="shared" si="61"/>
        <v>95.071804759905035</v>
      </c>
      <c r="AH61" s="5">
        <f t="shared" si="62"/>
        <v>95.071804759905035</v>
      </c>
      <c r="AI61" s="5">
        <f t="shared" si="63"/>
        <v>2247.9200058786437</v>
      </c>
      <c r="AJ61" s="5">
        <f t="shared" si="64"/>
        <v>1412.9782894094328</v>
      </c>
      <c r="AK61" s="5">
        <f t="shared" si="29"/>
        <v>10952.905720372792</v>
      </c>
      <c r="AL61">
        <f t="shared" si="30"/>
        <v>68.455660752329948</v>
      </c>
      <c r="AM61" s="9">
        <f t="shared" si="31"/>
        <v>3570.4744454275442</v>
      </c>
      <c r="AN61" s="5">
        <f t="shared" si="32"/>
        <v>4551.4041998725206</v>
      </c>
      <c r="AO61" s="5">
        <f t="shared" si="33"/>
        <v>2619.7563978284938</v>
      </c>
      <c r="AP61">
        <f t="shared" si="34"/>
        <v>22.315465283922151</v>
      </c>
      <c r="AQ61">
        <f t="shared" si="35"/>
        <v>28.446276249203255</v>
      </c>
      <c r="AR61">
        <f t="shared" si="36"/>
        <v>16.373477486428087</v>
      </c>
    </row>
    <row r="62" spans="1:44" x14ac:dyDescent="0.3">
      <c r="A62" t="s">
        <v>32</v>
      </c>
      <c r="B62" s="7" t="s">
        <v>75</v>
      </c>
      <c r="C62">
        <v>2024</v>
      </c>
      <c r="D62">
        <v>1539.0762488824309</v>
      </c>
      <c r="E62" t="s">
        <v>44</v>
      </c>
      <c r="F62" t="s">
        <v>45</v>
      </c>
      <c r="G62" s="1">
        <v>45292</v>
      </c>
      <c r="H62" s="5">
        <f t="shared" si="27"/>
        <v>1329.7618790344204</v>
      </c>
      <c r="I62" s="5">
        <f t="shared" si="37"/>
        <v>1130.2975971792573</v>
      </c>
      <c r="J62" s="5">
        <f t="shared" si="38"/>
        <v>199.46428185516305</v>
      </c>
      <c r="K62" s="5">
        <f t="shared" si="39"/>
        <v>3989.2856371032613</v>
      </c>
      <c r="L62" s="5">
        <f t="shared" si="40"/>
        <v>1329.7618790344204</v>
      </c>
      <c r="M62" s="5">
        <f t="shared" si="41"/>
        <v>3989.2856371032613</v>
      </c>
      <c r="N62" s="5">
        <f t="shared" si="42"/>
        <v>5319.0475161376817</v>
      </c>
      <c r="O62" s="5">
        <f t="shared" si="43"/>
        <v>1329.7618790344204</v>
      </c>
      <c r="P62" s="5">
        <f t="shared" si="44"/>
        <v>1329.7618790344204</v>
      </c>
      <c r="Q62" s="5">
        <f t="shared" si="45"/>
        <v>997.32140927581531</v>
      </c>
      <c r="R62" s="5">
        <f t="shared" si="46"/>
        <v>59.839284556548911</v>
      </c>
      <c r="S62" s="5">
        <f t="shared" si="47"/>
        <v>199.46428185516305</v>
      </c>
      <c r="T62" s="5">
        <f t="shared" si="48"/>
        <v>398.9285637103261</v>
      </c>
      <c r="U62" s="5">
        <f t="shared" si="49"/>
        <v>199.46428185516305</v>
      </c>
      <c r="V62" s="5">
        <f t="shared" si="50"/>
        <v>744.66665225927545</v>
      </c>
      <c r="W62" s="5">
        <f t="shared" si="51"/>
        <v>585.09522677514497</v>
      </c>
      <c r="X62" s="5">
        <f t="shared" si="52"/>
        <v>2659.5237580688408</v>
      </c>
      <c r="Y62" s="5">
        <f t="shared" si="53"/>
        <v>443.25395967814012</v>
      </c>
      <c r="Z62" s="5">
        <f t="shared" si="54"/>
        <v>2659.5237580688408</v>
      </c>
      <c r="AA62" s="5">
        <f t="shared" si="55"/>
        <v>177.30158387125604</v>
      </c>
      <c r="AB62" s="5">
        <f t="shared" si="56"/>
        <v>332.4404697586051</v>
      </c>
      <c r="AC62" s="5">
        <f t="shared" si="57"/>
        <v>443.25395967814012</v>
      </c>
      <c r="AD62" s="5">
        <f t="shared" si="58"/>
        <v>664.88093951721021</v>
      </c>
      <c r="AE62" s="5">
        <f t="shared" si="59"/>
        <v>19.946428185516304</v>
      </c>
      <c r="AF62" s="5">
        <f t="shared" si="60"/>
        <v>49.866070463790763</v>
      </c>
      <c r="AG62" s="5">
        <f t="shared" si="61"/>
        <v>99.732140927581526</v>
      </c>
      <c r="AH62" s="5">
        <f t="shared" si="62"/>
        <v>99.732140927581526</v>
      </c>
      <c r="AI62" s="5">
        <f t="shared" si="63"/>
        <v>2358.1110654877057</v>
      </c>
      <c r="AJ62" s="5">
        <f t="shared" si="64"/>
        <v>1482.2412411637006</v>
      </c>
      <c r="AK62" s="5">
        <f t="shared" si="29"/>
        <v>11489.807515796911</v>
      </c>
      <c r="AL62">
        <f t="shared" si="30"/>
        <v>71.811296973730691</v>
      </c>
      <c r="AM62" s="9">
        <f t="shared" si="31"/>
        <v>3745.4959592802843</v>
      </c>
      <c r="AN62" s="5">
        <f t="shared" si="32"/>
        <v>4774.510026673086</v>
      </c>
      <c r="AO62" s="5">
        <f t="shared" si="33"/>
        <v>2748.174550004469</v>
      </c>
      <c r="AP62">
        <f t="shared" si="34"/>
        <v>23.409349745501778</v>
      </c>
      <c r="AQ62">
        <f t="shared" si="35"/>
        <v>29.840687666706788</v>
      </c>
      <c r="AR62">
        <f t="shared" si="36"/>
        <v>17.176090937527931</v>
      </c>
    </row>
    <row r="63" spans="1:44" x14ac:dyDescent="0.3">
      <c r="A63" t="s">
        <v>33</v>
      </c>
      <c r="B63" s="7" t="s">
        <v>75</v>
      </c>
      <c r="C63">
        <v>2024</v>
      </c>
      <c r="D63">
        <v>1508.479969265833</v>
      </c>
      <c r="E63" t="s">
        <v>44</v>
      </c>
      <c r="F63" t="s">
        <v>45</v>
      </c>
      <c r="G63" s="1">
        <v>45323</v>
      </c>
      <c r="H63" s="5">
        <f t="shared" si="27"/>
        <v>1303.3266934456797</v>
      </c>
      <c r="I63" s="5">
        <f t="shared" si="37"/>
        <v>1107.8276894288276</v>
      </c>
      <c r="J63" s="5">
        <f t="shared" si="38"/>
        <v>195.49900401685196</v>
      </c>
      <c r="K63" s="5">
        <f t="shared" si="39"/>
        <v>3909.980080337039</v>
      </c>
      <c r="L63" s="5">
        <f t="shared" si="40"/>
        <v>1303.3266934456797</v>
      </c>
      <c r="M63" s="5">
        <f t="shared" si="41"/>
        <v>3909.980080337039</v>
      </c>
      <c r="N63" s="5">
        <f t="shared" si="42"/>
        <v>5213.3067737827187</v>
      </c>
      <c r="O63" s="5">
        <f t="shared" si="43"/>
        <v>1303.3266934456797</v>
      </c>
      <c r="P63" s="5">
        <f t="shared" si="44"/>
        <v>1303.3266934456797</v>
      </c>
      <c r="Q63" s="5">
        <f t="shared" si="45"/>
        <v>977.49502008425975</v>
      </c>
      <c r="R63" s="5">
        <f t="shared" si="46"/>
        <v>58.649701205055585</v>
      </c>
      <c r="S63" s="5">
        <f t="shared" si="47"/>
        <v>195.49900401685196</v>
      </c>
      <c r="T63" s="5">
        <f t="shared" si="48"/>
        <v>390.99800803370391</v>
      </c>
      <c r="U63" s="5">
        <f t="shared" si="49"/>
        <v>195.49900401685196</v>
      </c>
      <c r="V63" s="5">
        <f t="shared" si="50"/>
        <v>729.86294832958072</v>
      </c>
      <c r="W63" s="5">
        <f t="shared" si="51"/>
        <v>573.46374511609906</v>
      </c>
      <c r="X63" s="5">
        <f t="shared" si="52"/>
        <v>2606.6533868913593</v>
      </c>
      <c r="Y63" s="5">
        <f t="shared" si="53"/>
        <v>434.44223114855987</v>
      </c>
      <c r="Z63" s="5">
        <f t="shared" si="54"/>
        <v>2606.6533868913593</v>
      </c>
      <c r="AA63" s="5">
        <f t="shared" si="55"/>
        <v>173.77689245942395</v>
      </c>
      <c r="AB63" s="5">
        <f t="shared" si="56"/>
        <v>325.83167336141992</v>
      </c>
      <c r="AC63" s="5">
        <f t="shared" si="57"/>
        <v>434.44223114855987</v>
      </c>
      <c r="AD63" s="5">
        <f t="shared" si="58"/>
        <v>651.66334672283983</v>
      </c>
      <c r="AE63" s="5">
        <f t="shared" si="59"/>
        <v>19.549900401685196</v>
      </c>
      <c r="AF63" s="5">
        <f t="shared" si="60"/>
        <v>48.874751004212989</v>
      </c>
      <c r="AG63" s="5">
        <f t="shared" si="61"/>
        <v>97.749502008425978</v>
      </c>
      <c r="AH63" s="5">
        <f t="shared" si="62"/>
        <v>97.749502008425978</v>
      </c>
      <c r="AI63" s="5">
        <f t="shared" si="63"/>
        <v>2311.232669710339</v>
      </c>
      <c r="AJ63" s="5">
        <f t="shared" si="64"/>
        <v>1452.7748209607844</v>
      </c>
      <c r="AK63" s="5">
        <f t="shared" si="29"/>
        <v>11261.394294717396</v>
      </c>
      <c r="AL63">
        <f t="shared" si="30"/>
        <v>70.383714341983733</v>
      </c>
      <c r="AM63" s="9">
        <f t="shared" si="31"/>
        <v>3671.0368532053308</v>
      </c>
      <c r="AN63" s="5">
        <f t="shared" si="32"/>
        <v>4679.5944928167137</v>
      </c>
      <c r="AO63" s="5">
        <f t="shared" si="33"/>
        <v>2693.5418331210712</v>
      </c>
      <c r="AP63">
        <f t="shared" si="34"/>
        <v>22.943980332533318</v>
      </c>
      <c r="AQ63">
        <f t="shared" si="35"/>
        <v>29.247465580104461</v>
      </c>
      <c r="AR63">
        <f t="shared" si="36"/>
        <v>16.834636457006695</v>
      </c>
    </row>
    <row r="64" spans="1:44" x14ac:dyDescent="0.3">
      <c r="A64" t="s">
        <v>34</v>
      </c>
      <c r="B64" s="7" t="s">
        <v>75</v>
      </c>
      <c r="C64">
        <v>2024</v>
      </c>
      <c r="D64">
        <v>1701.372817614222</v>
      </c>
      <c r="E64" t="s">
        <v>44</v>
      </c>
      <c r="F64" t="s">
        <v>45</v>
      </c>
      <c r="G64" s="1">
        <v>45352</v>
      </c>
      <c r="H64" s="5">
        <f t="shared" si="27"/>
        <v>1469.9861144186877</v>
      </c>
      <c r="I64" s="5">
        <f t="shared" si="37"/>
        <v>1249.4881972558846</v>
      </c>
      <c r="J64" s="5">
        <f t="shared" si="38"/>
        <v>220.49791716280316</v>
      </c>
      <c r="K64" s="5">
        <f t="shared" si="39"/>
        <v>4409.958343256063</v>
      </c>
      <c r="L64" s="5">
        <f t="shared" si="40"/>
        <v>1469.9861144186877</v>
      </c>
      <c r="M64" s="5">
        <f t="shared" si="41"/>
        <v>4409.958343256063</v>
      </c>
      <c r="N64" s="5">
        <f t="shared" si="42"/>
        <v>5879.944457674751</v>
      </c>
      <c r="O64" s="5">
        <f t="shared" si="43"/>
        <v>1469.9861144186877</v>
      </c>
      <c r="P64" s="5">
        <f t="shared" si="44"/>
        <v>1469.9861144186877</v>
      </c>
      <c r="Q64" s="5">
        <f t="shared" si="45"/>
        <v>1102.4895858140158</v>
      </c>
      <c r="R64" s="5">
        <f t="shared" si="46"/>
        <v>66.149375148840946</v>
      </c>
      <c r="S64" s="5">
        <f t="shared" si="47"/>
        <v>220.49791716280316</v>
      </c>
      <c r="T64" s="5">
        <f t="shared" si="48"/>
        <v>440.99583432560632</v>
      </c>
      <c r="U64" s="5">
        <f t="shared" si="49"/>
        <v>220.49791716280316</v>
      </c>
      <c r="V64" s="5">
        <f t="shared" si="50"/>
        <v>823.19222407446523</v>
      </c>
      <c r="W64" s="5">
        <f t="shared" si="51"/>
        <v>646.79389034422263</v>
      </c>
      <c r="X64" s="5">
        <f t="shared" si="52"/>
        <v>2939.972228837375</v>
      </c>
      <c r="Y64" s="5">
        <f t="shared" si="53"/>
        <v>489.99537147289595</v>
      </c>
      <c r="Z64" s="5">
        <f t="shared" si="54"/>
        <v>2939.972228837375</v>
      </c>
      <c r="AA64" s="5">
        <f t="shared" si="55"/>
        <v>195.99814858915838</v>
      </c>
      <c r="AB64" s="5">
        <f t="shared" si="56"/>
        <v>367.49652860467194</v>
      </c>
      <c r="AC64" s="5">
        <f t="shared" si="57"/>
        <v>489.99537147289595</v>
      </c>
      <c r="AD64" s="5">
        <f t="shared" si="58"/>
        <v>734.99305720934376</v>
      </c>
      <c r="AE64" s="5">
        <f t="shared" si="59"/>
        <v>22.049791716280314</v>
      </c>
      <c r="AF64" s="5">
        <f t="shared" si="60"/>
        <v>55.124479290700791</v>
      </c>
      <c r="AG64" s="5">
        <f t="shared" si="61"/>
        <v>110.24895858140158</v>
      </c>
      <c r="AH64" s="5">
        <f t="shared" si="62"/>
        <v>110.24895858140158</v>
      </c>
      <c r="AI64" s="5">
        <f t="shared" si="63"/>
        <v>2606.7753762358066</v>
      </c>
      <c r="AJ64" s="5">
        <f t="shared" si="64"/>
        <v>1638.544522205364</v>
      </c>
      <c r="AK64" s="5">
        <f t="shared" si="29"/>
        <v>12701.415021634672</v>
      </c>
      <c r="AL64">
        <f t="shared" si="30"/>
        <v>79.383843885216692</v>
      </c>
      <c r="AM64" s="9">
        <f t="shared" si="31"/>
        <v>4140.4608889459705</v>
      </c>
      <c r="AN64" s="5">
        <f t="shared" si="32"/>
        <v>5277.9851438202986</v>
      </c>
      <c r="AO64" s="5">
        <f t="shared" si="33"/>
        <v>3037.9713031319543</v>
      </c>
      <c r="AP64">
        <f t="shared" si="34"/>
        <v>25.877880555912316</v>
      </c>
      <c r="AQ64">
        <f t="shared" si="35"/>
        <v>32.987407148876869</v>
      </c>
      <c r="AR64">
        <f t="shared" si="36"/>
        <v>18.987320644574716</v>
      </c>
    </row>
    <row r="65" spans="1:44" x14ac:dyDescent="0.3">
      <c r="A65" t="s">
        <v>35</v>
      </c>
      <c r="B65" s="7" t="s">
        <v>75</v>
      </c>
      <c r="C65">
        <v>2024</v>
      </c>
      <c r="D65">
        <v>1639.6235902975959</v>
      </c>
      <c r="E65" t="s">
        <v>44</v>
      </c>
      <c r="F65" t="s">
        <v>45</v>
      </c>
      <c r="G65" s="1">
        <v>45383</v>
      </c>
      <c r="H65" s="5">
        <f t="shared" si="27"/>
        <v>1416.6347820171229</v>
      </c>
      <c r="I65" s="5">
        <f t="shared" si="37"/>
        <v>1204.1395647145544</v>
      </c>
      <c r="J65" s="5">
        <f t="shared" si="38"/>
        <v>212.49521730256842</v>
      </c>
      <c r="K65" s="5">
        <f t="shared" si="39"/>
        <v>4249.9043460513685</v>
      </c>
      <c r="L65" s="5">
        <f t="shared" si="40"/>
        <v>1416.6347820171229</v>
      </c>
      <c r="M65" s="5">
        <f t="shared" si="41"/>
        <v>4249.9043460513685</v>
      </c>
      <c r="N65" s="5">
        <f t="shared" si="42"/>
        <v>5666.5391280684917</v>
      </c>
      <c r="O65" s="5">
        <f t="shared" si="43"/>
        <v>1416.6347820171229</v>
      </c>
      <c r="P65" s="5">
        <f t="shared" si="44"/>
        <v>1416.6347820171229</v>
      </c>
      <c r="Q65" s="5">
        <f t="shared" si="45"/>
        <v>1062.4760865128421</v>
      </c>
      <c r="R65" s="5">
        <f t="shared" si="46"/>
        <v>63.74856519077052</v>
      </c>
      <c r="S65" s="5">
        <f t="shared" si="47"/>
        <v>212.49521730256842</v>
      </c>
      <c r="T65" s="5">
        <f t="shared" si="48"/>
        <v>424.99043460513684</v>
      </c>
      <c r="U65" s="5">
        <f t="shared" si="49"/>
        <v>212.49521730256842</v>
      </c>
      <c r="V65" s="5">
        <f t="shared" si="50"/>
        <v>793.31547792958895</v>
      </c>
      <c r="W65" s="5">
        <f t="shared" si="51"/>
        <v>623.31930408753408</v>
      </c>
      <c r="X65" s="5">
        <f t="shared" si="52"/>
        <v>2833.2695640342454</v>
      </c>
      <c r="Y65" s="5">
        <f t="shared" si="53"/>
        <v>472.21159400570764</v>
      </c>
      <c r="Z65" s="5">
        <f t="shared" si="54"/>
        <v>2833.2695640342454</v>
      </c>
      <c r="AA65" s="5">
        <f t="shared" si="55"/>
        <v>188.88463760228302</v>
      </c>
      <c r="AB65" s="5">
        <f t="shared" si="56"/>
        <v>354.15869550428073</v>
      </c>
      <c r="AC65" s="5">
        <f t="shared" si="57"/>
        <v>472.21159400570764</v>
      </c>
      <c r="AD65" s="5">
        <f t="shared" si="58"/>
        <v>708.31739100856134</v>
      </c>
      <c r="AE65" s="5">
        <f t="shared" si="59"/>
        <v>21.249521730256841</v>
      </c>
      <c r="AF65" s="5">
        <f t="shared" si="60"/>
        <v>53.123804325642105</v>
      </c>
      <c r="AG65" s="5">
        <f t="shared" si="61"/>
        <v>106.24760865128421</v>
      </c>
      <c r="AH65" s="5">
        <f t="shared" si="62"/>
        <v>106.24760865128421</v>
      </c>
      <c r="AI65" s="5">
        <f t="shared" si="63"/>
        <v>2512.165680110365</v>
      </c>
      <c r="AJ65" s="5">
        <f t="shared" si="64"/>
        <v>1579.0755703550863</v>
      </c>
      <c r="AK65" s="5">
        <f t="shared" si="29"/>
        <v>12240.432834018948</v>
      </c>
      <c r="AL65">
        <f t="shared" si="30"/>
        <v>76.502705212618423</v>
      </c>
      <c r="AM65" s="9">
        <f t="shared" si="31"/>
        <v>3990.1879693482292</v>
      </c>
      <c r="AN65" s="5">
        <f t="shared" si="32"/>
        <v>5086.4271848324797</v>
      </c>
      <c r="AO65" s="5">
        <f t="shared" si="33"/>
        <v>2927.7118828353869</v>
      </c>
      <c r="AP65">
        <f t="shared" si="34"/>
        <v>24.938674808426434</v>
      </c>
      <c r="AQ65">
        <f t="shared" si="35"/>
        <v>31.790169905202998</v>
      </c>
      <c r="AR65">
        <f t="shared" si="36"/>
        <v>18.298199267721166</v>
      </c>
    </row>
    <row r="66" spans="1:44" x14ac:dyDescent="0.3">
      <c r="A66" t="s">
        <v>36</v>
      </c>
      <c r="B66" s="7" t="s">
        <v>75</v>
      </c>
      <c r="C66">
        <v>2024</v>
      </c>
      <c r="D66">
        <v>1647.9885036184451</v>
      </c>
      <c r="E66" t="s">
        <v>44</v>
      </c>
      <c r="F66" t="s">
        <v>45</v>
      </c>
      <c r="G66" s="1">
        <v>45413</v>
      </c>
      <c r="H66" s="5">
        <f t="shared" si="27"/>
        <v>1423.8620671263366</v>
      </c>
      <c r="I66" s="5">
        <f t="shared" ref="I66:I97" si="65">H66*0.85</f>
        <v>1210.2827570573861</v>
      </c>
      <c r="J66" s="5">
        <f t="shared" ref="J66:J97" si="66">H66*0.15</f>
        <v>213.57931006895049</v>
      </c>
      <c r="K66" s="5">
        <f t="shared" ref="K66:K97" si="67">H66*3</f>
        <v>4271.5862013790102</v>
      </c>
      <c r="L66" s="5">
        <f t="shared" ref="L66:L97" si="68">H66</f>
        <v>1423.8620671263366</v>
      </c>
      <c r="M66" s="5">
        <f t="shared" ref="M66:M97" si="69">H66*3</f>
        <v>4271.5862013790102</v>
      </c>
      <c r="N66" s="5">
        <f t="shared" ref="N66:N97" si="70">H66*4</f>
        <v>5695.4482685053463</v>
      </c>
      <c r="O66" s="5">
        <f t="shared" ref="O66:O97" si="71">H66</f>
        <v>1423.8620671263366</v>
      </c>
      <c r="P66" s="5">
        <f t="shared" ref="P66:P97" si="72">H66</f>
        <v>1423.8620671263366</v>
      </c>
      <c r="Q66" s="5">
        <f t="shared" ref="Q66:Q97" si="73">5 * J66</f>
        <v>1067.8965503447525</v>
      </c>
      <c r="R66" s="5">
        <f t="shared" ref="R66:R97" si="74">0.3*J66</f>
        <v>64.073793020685144</v>
      </c>
      <c r="S66" s="5">
        <f t="shared" ref="S66:S97" si="75">J66</f>
        <v>213.57931006895049</v>
      </c>
      <c r="T66" s="5">
        <f t="shared" ref="T66:T97" si="76">2*J66</f>
        <v>427.15862013790098</v>
      </c>
      <c r="U66" s="5">
        <f t="shared" ref="U66:U97" si="77">J66</f>
        <v>213.57931006895049</v>
      </c>
      <c r="V66" s="5">
        <f t="shared" ref="V66:V97" si="78">0.56*H66</f>
        <v>797.36275759074852</v>
      </c>
      <c r="W66" s="5">
        <f t="shared" ref="W66:W97" si="79">0.44*H66</f>
        <v>626.49930953558805</v>
      </c>
      <c r="X66" s="5">
        <f t="shared" ref="X66:X97" si="80">(K66*40)/60</f>
        <v>2847.7241342526736</v>
      </c>
      <c r="Y66" s="5">
        <f t="shared" ref="Y66:Y97" si="81">(L66*20)/60</f>
        <v>474.62068904211213</v>
      </c>
      <c r="Z66" s="5">
        <f t="shared" ref="Z66:Z97" si="82">(M66*40)/60</f>
        <v>2847.7241342526736</v>
      </c>
      <c r="AA66" s="5">
        <f t="shared" ref="AA66:AA97" si="83">((N66/10) * 20)/60</f>
        <v>189.84827561684489</v>
      </c>
      <c r="AB66" s="5">
        <f t="shared" ref="AB66:AB97" si="84">(15 * O66)/60</f>
        <v>355.96551678158414</v>
      </c>
      <c r="AC66" s="5">
        <f t="shared" ref="AC66:AC97" si="85">(20 * P66)/60</f>
        <v>474.62068904211213</v>
      </c>
      <c r="AD66" s="5">
        <f t="shared" ref="AD66:AD97" si="86">(Q66*40)/60</f>
        <v>711.9310335631684</v>
      </c>
      <c r="AE66" s="5">
        <f t="shared" ref="AE66:AE97" si="87">(R66*20)/60</f>
        <v>21.357931006895047</v>
      </c>
      <c r="AF66" s="5">
        <f t="shared" ref="AF66:AF97" si="88">(S66*15)/60</f>
        <v>53.394827517237623</v>
      </c>
      <c r="AG66" s="5">
        <f t="shared" ref="AG66:AG97" si="89">(T66*15)/60</f>
        <v>106.78965503447525</v>
      </c>
      <c r="AH66" s="5">
        <f t="shared" ref="AH66:AH97" si="90">(20 * U66)/40</f>
        <v>106.78965503447526</v>
      </c>
      <c r="AI66" s="5">
        <f t="shared" ref="AI66:AI97" si="91">(190 * V66)/60</f>
        <v>2524.9820657040373</v>
      </c>
      <c r="AJ66" s="5">
        <f t="shared" ref="AJ66:AJ97" si="92">(152 * W66)/60</f>
        <v>1587.1315841568232</v>
      </c>
      <c r="AK66" s="5">
        <f t="shared" si="29"/>
        <v>12302.880191005112</v>
      </c>
      <c r="AL66">
        <f t="shared" si="30"/>
        <v>76.893001193781942</v>
      </c>
      <c r="AM66" s="9">
        <f t="shared" si="31"/>
        <v>4010.5448224058482</v>
      </c>
      <c r="AN66" s="5">
        <f t="shared" si="32"/>
        <v>5112.3767520171123</v>
      </c>
      <c r="AO66" s="5">
        <f t="shared" si="33"/>
        <v>2942.6482720610961</v>
      </c>
      <c r="AP66">
        <f t="shared" si="34"/>
        <v>25.065905140036552</v>
      </c>
      <c r="AQ66">
        <f t="shared" si="35"/>
        <v>31.952354700106952</v>
      </c>
      <c r="AR66">
        <f t="shared" si="36"/>
        <v>18.39155170038185</v>
      </c>
    </row>
    <row r="67" spans="1:44" x14ac:dyDescent="0.3">
      <c r="A67" t="s">
        <v>37</v>
      </c>
      <c r="B67" s="7" t="s">
        <v>75</v>
      </c>
      <c r="C67">
        <v>2024</v>
      </c>
      <c r="D67">
        <v>1506.1758056167289</v>
      </c>
      <c r="E67" t="s">
        <v>44</v>
      </c>
      <c r="F67" t="s">
        <v>45</v>
      </c>
      <c r="G67" s="1">
        <v>45444</v>
      </c>
      <c r="H67" s="5">
        <f t="shared" ref="H67:H73" si="93">D67*0.864</f>
        <v>1301.3358960528537</v>
      </c>
      <c r="I67" s="5">
        <f t="shared" si="65"/>
        <v>1106.1355116449256</v>
      </c>
      <c r="J67" s="5">
        <f t="shared" si="66"/>
        <v>195.20038440792806</v>
      </c>
      <c r="K67" s="5">
        <f t="shared" si="67"/>
        <v>3904.007688158561</v>
      </c>
      <c r="L67" s="5">
        <f t="shared" si="68"/>
        <v>1301.3358960528537</v>
      </c>
      <c r="M67" s="5">
        <f t="shared" si="69"/>
        <v>3904.007688158561</v>
      </c>
      <c r="N67" s="5">
        <f t="shared" si="70"/>
        <v>5205.343584211415</v>
      </c>
      <c r="O67" s="5">
        <f t="shared" si="71"/>
        <v>1301.3358960528537</v>
      </c>
      <c r="P67" s="5">
        <f t="shared" si="72"/>
        <v>1301.3358960528537</v>
      </c>
      <c r="Q67" s="5">
        <f t="shared" si="73"/>
        <v>976.00192203964025</v>
      </c>
      <c r="R67" s="5">
        <f t="shared" si="74"/>
        <v>58.560115322378415</v>
      </c>
      <c r="S67" s="5">
        <f t="shared" si="75"/>
        <v>195.20038440792806</v>
      </c>
      <c r="T67" s="5">
        <f t="shared" si="76"/>
        <v>390.40076881585611</v>
      </c>
      <c r="U67" s="5">
        <f t="shared" si="77"/>
        <v>195.20038440792806</v>
      </c>
      <c r="V67" s="5">
        <f t="shared" si="78"/>
        <v>728.74810178959819</v>
      </c>
      <c r="W67" s="5">
        <f t="shared" si="79"/>
        <v>572.58779426325566</v>
      </c>
      <c r="X67" s="5">
        <f t="shared" si="80"/>
        <v>2602.6717921057075</v>
      </c>
      <c r="Y67" s="5">
        <f t="shared" si="81"/>
        <v>433.77863201761795</v>
      </c>
      <c r="Z67" s="5">
        <f t="shared" si="82"/>
        <v>2602.6717921057075</v>
      </c>
      <c r="AA67" s="5">
        <f t="shared" si="83"/>
        <v>173.51145280704716</v>
      </c>
      <c r="AB67" s="5">
        <f t="shared" si="84"/>
        <v>325.33397401321344</v>
      </c>
      <c r="AC67" s="5">
        <f t="shared" si="85"/>
        <v>433.77863201761795</v>
      </c>
      <c r="AD67" s="5">
        <f t="shared" si="86"/>
        <v>650.66794802642687</v>
      </c>
      <c r="AE67" s="5">
        <f t="shared" si="87"/>
        <v>19.520038440792806</v>
      </c>
      <c r="AF67" s="5">
        <f t="shared" si="88"/>
        <v>48.800096101982014</v>
      </c>
      <c r="AG67" s="5">
        <f t="shared" si="89"/>
        <v>97.600192203964028</v>
      </c>
      <c r="AH67" s="5">
        <f t="shared" si="90"/>
        <v>97.600192203964028</v>
      </c>
      <c r="AI67" s="5">
        <f t="shared" si="91"/>
        <v>2307.7023223337278</v>
      </c>
      <c r="AJ67" s="5">
        <f t="shared" si="92"/>
        <v>1450.5557454669142</v>
      </c>
      <c r="AK67" s="5">
        <f t="shared" ref="AK67:AK130" si="94">SUM(X67:AJ67)</f>
        <v>11244.192809844682</v>
      </c>
      <c r="AL67">
        <f t="shared" ref="AL67:AL130" si="95">AK67/160</f>
        <v>70.276205061529268</v>
      </c>
      <c r="AM67" s="9">
        <f t="shared" ref="AM67:AM130" si="96">(X67) + (0.5 * Y67) + (0.5 *AA67) +AC67 +AB67</f>
        <v>3665.4294405488713</v>
      </c>
      <c r="AN67" s="5">
        <f t="shared" ref="AN67:AN130" si="97">AD67+AE67+AF67+AG67+AH67+AI67+AJ67</f>
        <v>4672.4465347777714</v>
      </c>
      <c r="AO67" s="5">
        <f t="shared" ref="AO67:AO130" si="98">Z67+(0.5*AA67)</f>
        <v>2689.427518509231</v>
      </c>
      <c r="AP67">
        <f t="shared" ref="AP67:AP130" si="99">AM67/160</f>
        <v>22.908934003430446</v>
      </c>
      <c r="AQ67">
        <f t="shared" ref="AQ67:AQ130" si="100">AN67/160</f>
        <v>29.202790842361072</v>
      </c>
      <c r="AR67">
        <f t="shared" ref="AR67:AR130" si="101">AO67/160</f>
        <v>16.808921990682695</v>
      </c>
    </row>
    <row r="68" spans="1:44" x14ac:dyDescent="0.3">
      <c r="A68" t="s">
        <v>38</v>
      </c>
      <c r="B68" s="7" t="s">
        <v>78</v>
      </c>
      <c r="C68">
        <v>2024</v>
      </c>
      <c r="D68">
        <v>1514.5007472903831</v>
      </c>
      <c r="E68" t="s">
        <v>44</v>
      </c>
      <c r="F68" t="s">
        <v>45</v>
      </c>
      <c r="G68" s="1">
        <v>45474</v>
      </c>
      <c r="H68" s="5">
        <f t="shared" si="93"/>
        <v>1308.528645658891</v>
      </c>
      <c r="I68" s="5">
        <f t="shared" si="65"/>
        <v>1112.2493488100574</v>
      </c>
      <c r="J68" s="5">
        <f t="shared" si="66"/>
        <v>196.27929684883364</v>
      </c>
      <c r="K68" s="5">
        <f t="shared" si="67"/>
        <v>3925.5859369766731</v>
      </c>
      <c r="L68" s="5">
        <f t="shared" si="68"/>
        <v>1308.528645658891</v>
      </c>
      <c r="M68" s="5">
        <f t="shared" si="69"/>
        <v>3925.5859369766731</v>
      </c>
      <c r="N68" s="5">
        <f t="shared" si="70"/>
        <v>5234.1145826355641</v>
      </c>
      <c r="O68" s="5">
        <f t="shared" si="71"/>
        <v>1308.528645658891</v>
      </c>
      <c r="P68" s="5">
        <f t="shared" si="72"/>
        <v>1308.528645658891</v>
      </c>
      <c r="Q68" s="5">
        <f t="shared" si="73"/>
        <v>981.39648424416816</v>
      </c>
      <c r="R68" s="5">
        <f t="shared" si="74"/>
        <v>58.883789054650087</v>
      </c>
      <c r="S68" s="5">
        <f t="shared" si="75"/>
        <v>196.27929684883364</v>
      </c>
      <c r="T68" s="5">
        <f t="shared" si="76"/>
        <v>392.55859369766728</v>
      </c>
      <c r="U68" s="5">
        <f t="shared" si="77"/>
        <v>196.27929684883364</v>
      </c>
      <c r="V68" s="5">
        <f t="shared" si="78"/>
        <v>732.77604156897905</v>
      </c>
      <c r="W68" s="5">
        <f t="shared" si="79"/>
        <v>575.7526040899121</v>
      </c>
      <c r="X68" s="5">
        <f t="shared" si="80"/>
        <v>2617.0572913177821</v>
      </c>
      <c r="Y68" s="5">
        <f t="shared" si="81"/>
        <v>436.17621521963036</v>
      </c>
      <c r="Z68" s="5">
        <f t="shared" si="82"/>
        <v>2617.0572913177821</v>
      </c>
      <c r="AA68" s="5">
        <f t="shared" si="83"/>
        <v>174.47048608785215</v>
      </c>
      <c r="AB68" s="5">
        <f t="shared" si="84"/>
        <v>327.13216141472276</v>
      </c>
      <c r="AC68" s="5">
        <f t="shared" si="85"/>
        <v>436.17621521963036</v>
      </c>
      <c r="AD68" s="5">
        <f t="shared" si="86"/>
        <v>654.2643228294454</v>
      </c>
      <c r="AE68" s="5">
        <f t="shared" si="87"/>
        <v>19.627929684883362</v>
      </c>
      <c r="AF68" s="5">
        <f t="shared" si="88"/>
        <v>49.06982421220841</v>
      </c>
      <c r="AG68" s="5">
        <f t="shared" si="89"/>
        <v>98.139648424416819</v>
      </c>
      <c r="AH68" s="5">
        <f t="shared" si="90"/>
        <v>98.139648424416819</v>
      </c>
      <c r="AI68" s="5">
        <f t="shared" si="91"/>
        <v>2320.4574649684337</v>
      </c>
      <c r="AJ68" s="5">
        <f t="shared" si="92"/>
        <v>1458.573263694444</v>
      </c>
      <c r="AK68" s="5">
        <f t="shared" si="94"/>
        <v>11306.341762815649</v>
      </c>
      <c r="AL68">
        <f t="shared" si="95"/>
        <v>70.664636017597815</v>
      </c>
      <c r="AM68" s="9">
        <f t="shared" si="96"/>
        <v>3685.6890186058763</v>
      </c>
      <c r="AN68" s="5">
        <f t="shared" si="97"/>
        <v>4698.2721022382484</v>
      </c>
      <c r="AO68" s="5">
        <f t="shared" si="98"/>
        <v>2704.292534361708</v>
      </c>
      <c r="AP68">
        <f t="shared" si="99"/>
        <v>23.035556366286727</v>
      </c>
      <c r="AQ68">
        <f t="shared" si="100"/>
        <v>29.364200638989054</v>
      </c>
      <c r="AR68">
        <f t="shared" si="101"/>
        <v>16.901828339760677</v>
      </c>
    </row>
    <row r="69" spans="1:44" x14ac:dyDescent="0.3">
      <c r="A69" t="s">
        <v>39</v>
      </c>
      <c r="B69" s="7" t="s">
        <v>78</v>
      </c>
      <c r="C69">
        <v>2024</v>
      </c>
      <c r="D69">
        <v>1470.644014594611</v>
      </c>
      <c r="E69" t="s">
        <v>44</v>
      </c>
      <c r="F69" t="s">
        <v>45</v>
      </c>
      <c r="G69" s="1">
        <v>45505</v>
      </c>
      <c r="H69" s="5">
        <f t="shared" si="93"/>
        <v>1270.6364286097439</v>
      </c>
      <c r="I69" s="5">
        <f t="shared" si="65"/>
        <v>1080.0409643182822</v>
      </c>
      <c r="J69" s="5">
        <f t="shared" si="66"/>
        <v>190.59546429146158</v>
      </c>
      <c r="K69" s="5">
        <f t="shared" si="67"/>
        <v>3811.9092858292315</v>
      </c>
      <c r="L69" s="5">
        <f t="shared" si="68"/>
        <v>1270.6364286097439</v>
      </c>
      <c r="M69" s="5">
        <f t="shared" si="69"/>
        <v>3811.9092858292315</v>
      </c>
      <c r="N69" s="5">
        <f t="shared" si="70"/>
        <v>5082.5457144389757</v>
      </c>
      <c r="O69" s="5">
        <f t="shared" si="71"/>
        <v>1270.6364286097439</v>
      </c>
      <c r="P69" s="5">
        <f t="shared" si="72"/>
        <v>1270.6364286097439</v>
      </c>
      <c r="Q69" s="5">
        <f t="shared" si="73"/>
        <v>952.97732145730788</v>
      </c>
      <c r="R69" s="5">
        <f t="shared" si="74"/>
        <v>57.178639287438472</v>
      </c>
      <c r="S69" s="5">
        <f t="shared" si="75"/>
        <v>190.59546429146158</v>
      </c>
      <c r="T69" s="5">
        <f t="shared" si="76"/>
        <v>381.19092858292316</v>
      </c>
      <c r="U69" s="5">
        <f t="shared" si="77"/>
        <v>190.59546429146158</v>
      </c>
      <c r="V69" s="5">
        <f t="shared" si="78"/>
        <v>711.55640002145662</v>
      </c>
      <c r="W69" s="5">
        <f t="shared" si="79"/>
        <v>559.08002858828729</v>
      </c>
      <c r="X69" s="5">
        <f t="shared" si="80"/>
        <v>2541.2728572194878</v>
      </c>
      <c r="Y69" s="5">
        <f t="shared" si="81"/>
        <v>423.54547620324797</v>
      </c>
      <c r="Z69" s="5">
        <f t="shared" si="82"/>
        <v>2541.2728572194878</v>
      </c>
      <c r="AA69" s="5">
        <f t="shared" si="83"/>
        <v>169.41819048129918</v>
      </c>
      <c r="AB69" s="5">
        <f t="shared" si="84"/>
        <v>317.65910715243598</v>
      </c>
      <c r="AC69" s="5">
        <f t="shared" si="85"/>
        <v>423.54547620324797</v>
      </c>
      <c r="AD69" s="5">
        <f t="shared" si="86"/>
        <v>635.31821430487196</v>
      </c>
      <c r="AE69" s="5">
        <f t="shared" si="87"/>
        <v>19.05954642914616</v>
      </c>
      <c r="AF69" s="5">
        <f t="shared" si="88"/>
        <v>47.648866072865395</v>
      </c>
      <c r="AG69" s="5">
        <f t="shared" si="89"/>
        <v>95.297732145730791</v>
      </c>
      <c r="AH69" s="5">
        <f t="shared" si="90"/>
        <v>95.297732145730791</v>
      </c>
      <c r="AI69" s="5">
        <f t="shared" si="91"/>
        <v>2253.2619334012793</v>
      </c>
      <c r="AJ69" s="5">
        <f t="shared" si="92"/>
        <v>1416.3360724236613</v>
      </c>
      <c r="AK69" s="5">
        <f t="shared" si="94"/>
        <v>10978.934061402493</v>
      </c>
      <c r="AL69">
        <f t="shared" si="95"/>
        <v>68.618337883765577</v>
      </c>
      <c r="AM69" s="9">
        <f t="shared" si="96"/>
        <v>3578.9592739174454</v>
      </c>
      <c r="AN69" s="5">
        <f t="shared" si="97"/>
        <v>4562.2200969232854</v>
      </c>
      <c r="AO69" s="5">
        <f t="shared" si="98"/>
        <v>2625.9819524601376</v>
      </c>
      <c r="AP69">
        <f t="shared" si="99"/>
        <v>22.368495461984033</v>
      </c>
      <c r="AQ69">
        <f t="shared" si="100"/>
        <v>28.513875605770533</v>
      </c>
      <c r="AR69">
        <f t="shared" si="101"/>
        <v>16.412387202875859</v>
      </c>
    </row>
    <row r="70" spans="1:44" x14ac:dyDescent="0.3">
      <c r="A70" t="s">
        <v>40</v>
      </c>
      <c r="B70" s="7" t="s">
        <v>78</v>
      </c>
      <c r="C70">
        <v>2024</v>
      </c>
      <c r="D70">
        <v>1500.5666556625549</v>
      </c>
      <c r="E70" t="s">
        <v>44</v>
      </c>
      <c r="F70" t="s">
        <v>45</v>
      </c>
      <c r="G70" s="1">
        <v>45536</v>
      </c>
      <c r="H70" s="5">
        <f t="shared" si="93"/>
        <v>1296.4895904924474</v>
      </c>
      <c r="I70" s="5">
        <f t="shared" si="65"/>
        <v>1102.0161519185804</v>
      </c>
      <c r="J70" s="5">
        <f t="shared" si="66"/>
        <v>194.4734385738671</v>
      </c>
      <c r="K70" s="5">
        <f t="shared" si="67"/>
        <v>3889.4687714773422</v>
      </c>
      <c r="L70" s="5">
        <f t="shared" si="68"/>
        <v>1296.4895904924474</v>
      </c>
      <c r="M70" s="5">
        <f t="shared" si="69"/>
        <v>3889.4687714773422</v>
      </c>
      <c r="N70" s="5">
        <f t="shared" si="70"/>
        <v>5185.9583619697896</v>
      </c>
      <c r="O70" s="5">
        <f t="shared" si="71"/>
        <v>1296.4895904924474</v>
      </c>
      <c r="P70" s="5">
        <f t="shared" si="72"/>
        <v>1296.4895904924474</v>
      </c>
      <c r="Q70" s="5">
        <f t="shared" si="73"/>
        <v>972.36719286933544</v>
      </c>
      <c r="R70" s="5">
        <f t="shared" si="74"/>
        <v>58.342031572160124</v>
      </c>
      <c r="S70" s="5">
        <f t="shared" si="75"/>
        <v>194.4734385738671</v>
      </c>
      <c r="T70" s="5">
        <f t="shared" si="76"/>
        <v>388.9468771477342</v>
      </c>
      <c r="U70" s="5">
        <f t="shared" si="77"/>
        <v>194.4734385738671</v>
      </c>
      <c r="V70" s="5">
        <f t="shared" si="78"/>
        <v>726.03417067577061</v>
      </c>
      <c r="W70" s="5">
        <f t="shared" si="79"/>
        <v>570.45541981667691</v>
      </c>
      <c r="X70" s="5">
        <f t="shared" si="80"/>
        <v>2592.9791809848948</v>
      </c>
      <c r="Y70" s="5">
        <f t="shared" si="81"/>
        <v>432.16319683081576</v>
      </c>
      <c r="Z70" s="5">
        <f t="shared" si="82"/>
        <v>2592.9791809848948</v>
      </c>
      <c r="AA70" s="5">
        <f t="shared" si="83"/>
        <v>172.86527873232632</v>
      </c>
      <c r="AB70" s="5">
        <f t="shared" si="84"/>
        <v>324.12239762311185</v>
      </c>
      <c r="AC70" s="5">
        <f t="shared" si="85"/>
        <v>432.16319683081576</v>
      </c>
      <c r="AD70" s="5">
        <f t="shared" si="86"/>
        <v>648.2447952462237</v>
      </c>
      <c r="AE70" s="5">
        <f t="shared" si="87"/>
        <v>19.447343857386709</v>
      </c>
      <c r="AF70" s="5">
        <f t="shared" si="88"/>
        <v>48.618359643466775</v>
      </c>
      <c r="AG70" s="5">
        <f t="shared" si="89"/>
        <v>97.23671928693355</v>
      </c>
      <c r="AH70" s="5">
        <f t="shared" si="90"/>
        <v>97.23671928693355</v>
      </c>
      <c r="AI70" s="5">
        <f t="shared" si="91"/>
        <v>2299.1082071399405</v>
      </c>
      <c r="AJ70" s="5">
        <f t="shared" si="92"/>
        <v>1445.1537302022482</v>
      </c>
      <c r="AK70" s="5">
        <f t="shared" si="94"/>
        <v>11202.318306649991</v>
      </c>
      <c r="AL70">
        <f t="shared" si="95"/>
        <v>70.014489416562441</v>
      </c>
      <c r="AM70" s="9">
        <f t="shared" si="96"/>
        <v>3651.7790132203932</v>
      </c>
      <c r="AN70" s="5">
        <f t="shared" si="97"/>
        <v>4655.045874663133</v>
      </c>
      <c r="AO70" s="5">
        <f t="shared" si="98"/>
        <v>2679.4118203510579</v>
      </c>
      <c r="AP70">
        <f t="shared" si="99"/>
        <v>22.823618832627456</v>
      </c>
      <c r="AQ70">
        <f t="shared" si="100"/>
        <v>29.094036716644581</v>
      </c>
      <c r="AR70">
        <f t="shared" si="101"/>
        <v>16.746323877194111</v>
      </c>
    </row>
    <row r="71" spans="1:44" x14ac:dyDescent="0.3">
      <c r="A71" t="s">
        <v>41</v>
      </c>
      <c r="B71" s="7" t="s">
        <v>78</v>
      </c>
      <c r="C71">
        <v>2024</v>
      </c>
      <c r="D71">
        <v>1482.193049771849</v>
      </c>
      <c r="E71" t="s">
        <v>44</v>
      </c>
      <c r="F71" t="s">
        <v>45</v>
      </c>
      <c r="G71" s="1">
        <v>45566</v>
      </c>
      <c r="H71" s="5">
        <f t="shared" si="93"/>
        <v>1280.6147950028776</v>
      </c>
      <c r="I71" s="5">
        <f t="shared" si="65"/>
        <v>1088.5225757524458</v>
      </c>
      <c r="J71" s="5">
        <f t="shared" si="66"/>
        <v>192.09221925043164</v>
      </c>
      <c r="K71" s="5">
        <f t="shared" si="67"/>
        <v>3841.8443850086328</v>
      </c>
      <c r="L71" s="5">
        <f t="shared" si="68"/>
        <v>1280.6147950028776</v>
      </c>
      <c r="M71" s="5">
        <f t="shared" si="69"/>
        <v>3841.8443850086328</v>
      </c>
      <c r="N71" s="5">
        <f t="shared" si="70"/>
        <v>5122.4591800115104</v>
      </c>
      <c r="O71" s="5">
        <f t="shared" si="71"/>
        <v>1280.6147950028776</v>
      </c>
      <c r="P71" s="5">
        <f t="shared" si="72"/>
        <v>1280.6147950028776</v>
      </c>
      <c r="Q71" s="5">
        <f t="shared" si="73"/>
        <v>960.4610962521582</v>
      </c>
      <c r="R71" s="5">
        <f t="shared" si="74"/>
        <v>57.627665775129486</v>
      </c>
      <c r="S71" s="5">
        <f t="shared" si="75"/>
        <v>192.09221925043164</v>
      </c>
      <c r="T71" s="5">
        <f t="shared" si="76"/>
        <v>384.18443850086328</v>
      </c>
      <c r="U71" s="5">
        <f t="shared" si="77"/>
        <v>192.09221925043164</v>
      </c>
      <c r="V71" s="5">
        <f t="shared" si="78"/>
        <v>717.14428520161152</v>
      </c>
      <c r="W71" s="5">
        <f t="shared" si="79"/>
        <v>563.47050980126619</v>
      </c>
      <c r="X71" s="5">
        <f t="shared" si="80"/>
        <v>2561.2295900057552</v>
      </c>
      <c r="Y71" s="5">
        <f t="shared" si="81"/>
        <v>426.87159833429251</v>
      </c>
      <c r="Z71" s="5">
        <f t="shared" si="82"/>
        <v>2561.2295900057552</v>
      </c>
      <c r="AA71" s="5">
        <f t="shared" si="83"/>
        <v>170.74863933371702</v>
      </c>
      <c r="AB71" s="5">
        <f t="shared" si="84"/>
        <v>320.1536987507194</v>
      </c>
      <c r="AC71" s="5">
        <f t="shared" si="85"/>
        <v>426.87159833429251</v>
      </c>
      <c r="AD71" s="5">
        <f t="shared" si="86"/>
        <v>640.3073975014388</v>
      </c>
      <c r="AE71" s="5">
        <f t="shared" si="87"/>
        <v>19.20922192504316</v>
      </c>
      <c r="AF71" s="5">
        <f t="shared" si="88"/>
        <v>48.02305481260791</v>
      </c>
      <c r="AG71" s="5">
        <f t="shared" si="89"/>
        <v>96.04610962521582</v>
      </c>
      <c r="AH71" s="5">
        <f t="shared" si="90"/>
        <v>96.04610962521582</v>
      </c>
      <c r="AI71" s="5">
        <f t="shared" si="91"/>
        <v>2270.9569031384367</v>
      </c>
      <c r="AJ71" s="5">
        <f t="shared" si="92"/>
        <v>1427.4586248298742</v>
      </c>
      <c r="AK71" s="5">
        <f t="shared" si="94"/>
        <v>11065.152136222365</v>
      </c>
      <c r="AL71">
        <f t="shared" si="95"/>
        <v>69.157200851389774</v>
      </c>
      <c r="AM71" s="9">
        <f t="shared" si="96"/>
        <v>3607.0650059247719</v>
      </c>
      <c r="AN71" s="5">
        <f t="shared" si="97"/>
        <v>4598.0474214578326</v>
      </c>
      <c r="AO71" s="5">
        <f t="shared" si="98"/>
        <v>2646.6039096726136</v>
      </c>
      <c r="AP71">
        <f t="shared" si="99"/>
        <v>22.544156287029825</v>
      </c>
      <c r="AQ71">
        <f t="shared" si="100"/>
        <v>28.737796384111455</v>
      </c>
      <c r="AR71">
        <f t="shared" si="101"/>
        <v>16.541274435453836</v>
      </c>
    </row>
    <row r="72" spans="1:44" x14ac:dyDescent="0.3">
      <c r="A72" t="s">
        <v>42</v>
      </c>
      <c r="B72" s="7" t="s">
        <v>78</v>
      </c>
      <c r="C72">
        <v>2024</v>
      </c>
      <c r="D72">
        <v>1415.7180563307099</v>
      </c>
      <c r="E72" t="s">
        <v>44</v>
      </c>
      <c r="F72" t="s">
        <v>45</v>
      </c>
      <c r="G72" s="1">
        <v>45597</v>
      </c>
      <c r="H72" s="5">
        <f t="shared" si="93"/>
        <v>1223.1804006697334</v>
      </c>
      <c r="I72" s="5">
        <f t="shared" si="65"/>
        <v>1039.7033405692735</v>
      </c>
      <c r="J72" s="5">
        <f t="shared" si="66"/>
        <v>183.47706010046002</v>
      </c>
      <c r="K72" s="5">
        <f t="shared" si="67"/>
        <v>3669.5412020092003</v>
      </c>
      <c r="L72" s="5">
        <f t="shared" si="68"/>
        <v>1223.1804006697334</v>
      </c>
      <c r="M72" s="5">
        <f t="shared" si="69"/>
        <v>3669.5412020092003</v>
      </c>
      <c r="N72" s="5">
        <f t="shared" si="70"/>
        <v>4892.7216026789338</v>
      </c>
      <c r="O72" s="5">
        <f t="shared" si="71"/>
        <v>1223.1804006697334</v>
      </c>
      <c r="P72" s="5">
        <f t="shared" si="72"/>
        <v>1223.1804006697334</v>
      </c>
      <c r="Q72" s="5">
        <f t="shared" si="73"/>
        <v>917.38530050230008</v>
      </c>
      <c r="R72" s="5">
        <f t="shared" si="74"/>
        <v>55.043118030138004</v>
      </c>
      <c r="S72" s="5">
        <f t="shared" si="75"/>
        <v>183.47706010046002</v>
      </c>
      <c r="T72" s="5">
        <f t="shared" si="76"/>
        <v>366.95412020092004</v>
      </c>
      <c r="U72" s="5">
        <f t="shared" si="77"/>
        <v>183.47706010046002</v>
      </c>
      <c r="V72" s="5">
        <f t="shared" si="78"/>
        <v>684.98102437505077</v>
      </c>
      <c r="W72" s="5">
        <f t="shared" si="79"/>
        <v>538.19937629468268</v>
      </c>
      <c r="X72" s="5">
        <f t="shared" si="80"/>
        <v>2446.3608013394669</v>
      </c>
      <c r="Y72" s="5">
        <f t="shared" si="81"/>
        <v>407.72680022324442</v>
      </c>
      <c r="Z72" s="5">
        <f t="shared" si="82"/>
        <v>2446.3608013394669</v>
      </c>
      <c r="AA72" s="5">
        <f t="shared" si="83"/>
        <v>163.0907200892978</v>
      </c>
      <c r="AB72" s="5">
        <f t="shared" si="84"/>
        <v>305.79510016743336</v>
      </c>
      <c r="AC72" s="5">
        <f t="shared" si="85"/>
        <v>407.72680022324442</v>
      </c>
      <c r="AD72" s="5">
        <f t="shared" si="86"/>
        <v>611.59020033486672</v>
      </c>
      <c r="AE72" s="5">
        <f t="shared" si="87"/>
        <v>18.347706010046</v>
      </c>
      <c r="AF72" s="5">
        <f t="shared" si="88"/>
        <v>45.869265025115006</v>
      </c>
      <c r="AG72" s="5">
        <f t="shared" si="89"/>
        <v>91.738530050230011</v>
      </c>
      <c r="AH72" s="5">
        <f t="shared" si="90"/>
        <v>91.738530050230011</v>
      </c>
      <c r="AI72" s="5">
        <f t="shared" si="91"/>
        <v>2169.1065771876606</v>
      </c>
      <c r="AJ72" s="5">
        <f t="shared" si="92"/>
        <v>1363.4384199465296</v>
      </c>
      <c r="AK72" s="5">
        <f t="shared" si="94"/>
        <v>10568.890251986832</v>
      </c>
      <c r="AL72">
        <f t="shared" si="95"/>
        <v>66.055564074917697</v>
      </c>
      <c r="AM72" s="9">
        <f t="shared" si="96"/>
        <v>3445.2914618864156</v>
      </c>
      <c r="AN72" s="5">
        <f t="shared" si="97"/>
        <v>4391.8292286046781</v>
      </c>
      <c r="AO72" s="5">
        <f t="shared" si="98"/>
        <v>2527.9061613841159</v>
      </c>
      <c r="AP72">
        <f t="shared" si="99"/>
        <v>21.533071636790098</v>
      </c>
      <c r="AQ72">
        <f t="shared" si="100"/>
        <v>27.448932678779236</v>
      </c>
      <c r="AR72">
        <f t="shared" si="101"/>
        <v>15.799413508650725</v>
      </c>
    </row>
    <row r="73" spans="1:44" x14ac:dyDescent="0.3">
      <c r="A73" t="s">
        <v>43</v>
      </c>
      <c r="B73" s="7" t="s">
        <v>78</v>
      </c>
      <c r="C73">
        <v>2024</v>
      </c>
      <c r="D73">
        <v>1443.6935050160471</v>
      </c>
      <c r="E73" t="s">
        <v>44</v>
      </c>
      <c r="F73" t="s">
        <v>45</v>
      </c>
      <c r="G73" s="1">
        <v>45627</v>
      </c>
      <c r="H73" s="5">
        <f t="shared" si="93"/>
        <v>1247.3511883338647</v>
      </c>
      <c r="I73" s="5">
        <f t="shared" si="65"/>
        <v>1060.248510083785</v>
      </c>
      <c r="J73" s="5">
        <f t="shared" si="66"/>
        <v>187.10267825007969</v>
      </c>
      <c r="K73" s="5">
        <f t="shared" si="67"/>
        <v>3742.0535650015941</v>
      </c>
      <c r="L73" s="5">
        <f t="shared" si="68"/>
        <v>1247.3511883338647</v>
      </c>
      <c r="M73" s="5">
        <f t="shared" si="69"/>
        <v>3742.0535650015941</v>
      </c>
      <c r="N73" s="5">
        <f t="shared" si="70"/>
        <v>4989.4047533354587</v>
      </c>
      <c r="O73" s="5">
        <f t="shared" si="71"/>
        <v>1247.3511883338647</v>
      </c>
      <c r="P73" s="5">
        <f t="shared" si="72"/>
        <v>1247.3511883338647</v>
      </c>
      <c r="Q73" s="5">
        <f t="shared" si="73"/>
        <v>935.5133912503984</v>
      </c>
      <c r="R73" s="5">
        <f t="shared" si="74"/>
        <v>56.130803475023903</v>
      </c>
      <c r="S73" s="5">
        <f t="shared" si="75"/>
        <v>187.10267825007969</v>
      </c>
      <c r="T73" s="5">
        <f t="shared" si="76"/>
        <v>374.20535650015938</v>
      </c>
      <c r="U73" s="5">
        <f t="shared" si="77"/>
        <v>187.10267825007969</v>
      </c>
      <c r="V73" s="5">
        <f t="shared" si="78"/>
        <v>698.51666546696424</v>
      </c>
      <c r="W73" s="5">
        <f t="shared" si="79"/>
        <v>548.83452286690044</v>
      </c>
      <c r="X73" s="5">
        <f t="shared" si="80"/>
        <v>2494.7023766677294</v>
      </c>
      <c r="Y73" s="5">
        <f t="shared" si="81"/>
        <v>415.7837294446216</v>
      </c>
      <c r="Z73" s="5">
        <f t="shared" si="82"/>
        <v>2494.7023766677294</v>
      </c>
      <c r="AA73" s="5">
        <f t="shared" si="83"/>
        <v>166.31349177784861</v>
      </c>
      <c r="AB73" s="5">
        <f t="shared" si="84"/>
        <v>311.83779708346617</v>
      </c>
      <c r="AC73" s="5">
        <f t="shared" si="85"/>
        <v>415.7837294446216</v>
      </c>
      <c r="AD73" s="5">
        <f t="shared" si="86"/>
        <v>623.67559416693234</v>
      </c>
      <c r="AE73" s="5">
        <f t="shared" si="87"/>
        <v>18.710267825007968</v>
      </c>
      <c r="AF73" s="5">
        <f t="shared" si="88"/>
        <v>46.775669562519923</v>
      </c>
      <c r="AG73" s="5">
        <f t="shared" si="89"/>
        <v>93.551339125039846</v>
      </c>
      <c r="AH73" s="5">
        <f t="shared" si="90"/>
        <v>93.551339125039846</v>
      </c>
      <c r="AI73" s="5">
        <f t="shared" si="91"/>
        <v>2211.9694406453868</v>
      </c>
      <c r="AJ73" s="5">
        <f t="shared" si="92"/>
        <v>1390.3807912628145</v>
      </c>
      <c r="AK73" s="5">
        <f t="shared" si="94"/>
        <v>10777.737942798758</v>
      </c>
      <c r="AL73">
        <f t="shared" si="95"/>
        <v>67.360862142492238</v>
      </c>
      <c r="AM73" s="9">
        <f t="shared" si="96"/>
        <v>3513.3725138070527</v>
      </c>
      <c r="AN73" s="5">
        <f t="shared" si="97"/>
        <v>4478.6144417127416</v>
      </c>
      <c r="AO73" s="5">
        <f t="shared" si="98"/>
        <v>2577.8591225566538</v>
      </c>
      <c r="AP73">
        <f t="shared" si="99"/>
        <v>21.958578211294078</v>
      </c>
      <c r="AQ73">
        <f t="shared" si="100"/>
        <v>27.991340260704636</v>
      </c>
      <c r="AR73">
        <f t="shared" si="101"/>
        <v>16.111619515979086</v>
      </c>
    </row>
    <row r="74" spans="1:44" x14ac:dyDescent="0.3">
      <c r="A74" t="s">
        <v>8</v>
      </c>
      <c r="B74" s="7" t="s">
        <v>73</v>
      </c>
      <c r="C74">
        <v>2022</v>
      </c>
      <c r="D74">
        <v>2422.9397784466528</v>
      </c>
      <c r="E74" t="s">
        <v>6</v>
      </c>
      <c r="F74" t="s">
        <v>82</v>
      </c>
      <c r="G74" s="1">
        <v>44562</v>
      </c>
      <c r="H74" s="5">
        <f>D74*0.567</f>
        <v>1373.8068543792519</v>
      </c>
      <c r="I74" s="5">
        <f t="shared" si="65"/>
        <v>1167.735826222364</v>
      </c>
      <c r="J74" s="5">
        <f t="shared" si="66"/>
        <v>206.07102815688779</v>
      </c>
      <c r="K74" s="5">
        <f t="shared" si="67"/>
        <v>4121.4205631377554</v>
      </c>
      <c r="L74" s="5">
        <f t="shared" si="68"/>
        <v>1373.8068543792519</v>
      </c>
      <c r="M74" s="5">
        <f t="shared" si="69"/>
        <v>4121.4205631377554</v>
      </c>
      <c r="N74" s="5">
        <f t="shared" si="70"/>
        <v>5495.2274175170078</v>
      </c>
      <c r="O74" s="5">
        <f t="shared" si="71"/>
        <v>1373.8068543792519</v>
      </c>
      <c r="P74" s="5">
        <f t="shared" si="72"/>
        <v>1373.8068543792519</v>
      </c>
      <c r="Q74" s="5">
        <f t="shared" si="73"/>
        <v>1030.3551407844388</v>
      </c>
      <c r="R74" s="5">
        <f t="shared" si="74"/>
        <v>61.821308447066336</v>
      </c>
      <c r="S74" s="5">
        <f t="shared" si="75"/>
        <v>206.07102815688779</v>
      </c>
      <c r="T74" s="5">
        <f t="shared" si="76"/>
        <v>412.14205631377558</v>
      </c>
      <c r="U74" s="5">
        <f t="shared" si="77"/>
        <v>206.07102815688779</v>
      </c>
      <c r="V74" s="5">
        <f t="shared" si="78"/>
        <v>769.33183845238113</v>
      </c>
      <c r="W74" s="5">
        <f t="shared" si="79"/>
        <v>604.47501592687081</v>
      </c>
      <c r="X74" s="5">
        <f t="shared" si="80"/>
        <v>2747.6137087585034</v>
      </c>
      <c r="Y74" s="5">
        <f t="shared" si="81"/>
        <v>457.93561812641735</v>
      </c>
      <c r="Z74" s="5">
        <f t="shared" si="82"/>
        <v>2747.6137087585034</v>
      </c>
      <c r="AA74" s="5">
        <f t="shared" si="83"/>
        <v>183.17424725056694</v>
      </c>
      <c r="AB74" s="5">
        <f t="shared" si="84"/>
        <v>343.45171359481299</v>
      </c>
      <c r="AC74" s="5">
        <f t="shared" si="85"/>
        <v>457.93561812641735</v>
      </c>
      <c r="AD74" s="5">
        <f t="shared" si="86"/>
        <v>686.90342718962586</v>
      </c>
      <c r="AE74" s="5">
        <f t="shared" si="87"/>
        <v>20.60710281568878</v>
      </c>
      <c r="AF74" s="5">
        <f t="shared" si="88"/>
        <v>51.517757039221948</v>
      </c>
      <c r="AG74" s="5">
        <f t="shared" si="89"/>
        <v>103.0355140784439</v>
      </c>
      <c r="AH74" s="5">
        <f t="shared" si="90"/>
        <v>103.03551407844388</v>
      </c>
      <c r="AI74" s="5">
        <f t="shared" si="91"/>
        <v>2436.2174884325404</v>
      </c>
      <c r="AJ74" s="5">
        <f t="shared" si="92"/>
        <v>1531.3367070147394</v>
      </c>
      <c r="AK74" s="5">
        <f t="shared" si="94"/>
        <v>11870.378125263926</v>
      </c>
      <c r="AL74">
        <f t="shared" si="95"/>
        <v>74.189863282899537</v>
      </c>
      <c r="AM74" s="9">
        <f t="shared" si="96"/>
        <v>3869.555973168226</v>
      </c>
      <c r="AN74" s="5">
        <f t="shared" si="97"/>
        <v>4932.6535106487045</v>
      </c>
      <c r="AO74" s="5">
        <f t="shared" si="98"/>
        <v>2839.2008323837867</v>
      </c>
      <c r="AP74">
        <f t="shared" si="99"/>
        <v>24.184724832301413</v>
      </c>
      <c r="AQ74">
        <f t="shared" si="100"/>
        <v>30.829084441554404</v>
      </c>
      <c r="AR74">
        <f t="shared" si="101"/>
        <v>17.745005202398666</v>
      </c>
    </row>
    <row r="75" spans="1:44" x14ac:dyDescent="0.3">
      <c r="A75" t="s">
        <v>9</v>
      </c>
      <c r="B75" s="7" t="s">
        <v>73</v>
      </c>
      <c r="C75">
        <v>2022</v>
      </c>
      <c r="D75">
        <v>2328.3997505136308</v>
      </c>
      <c r="E75" t="s">
        <v>6</v>
      </c>
      <c r="F75" t="s">
        <v>82</v>
      </c>
      <c r="G75" s="1">
        <v>44593</v>
      </c>
      <c r="H75" s="5">
        <f>D75*0.567</f>
        <v>1320.2026585412286</v>
      </c>
      <c r="I75" s="5">
        <f t="shared" si="65"/>
        <v>1122.1722597600442</v>
      </c>
      <c r="J75" s="5">
        <f t="shared" si="66"/>
        <v>198.03039878118429</v>
      </c>
      <c r="K75" s="5">
        <f t="shared" si="67"/>
        <v>3960.6079756236859</v>
      </c>
      <c r="L75" s="5">
        <f t="shared" si="68"/>
        <v>1320.2026585412286</v>
      </c>
      <c r="M75" s="5">
        <f t="shared" si="69"/>
        <v>3960.6079756236859</v>
      </c>
      <c r="N75" s="5">
        <f t="shared" si="70"/>
        <v>5280.8106341649145</v>
      </c>
      <c r="O75" s="5">
        <f t="shared" si="71"/>
        <v>1320.2026585412286</v>
      </c>
      <c r="P75" s="5">
        <f t="shared" si="72"/>
        <v>1320.2026585412286</v>
      </c>
      <c r="Q75" s="5">
        <f t="shared" si="73"/>
        <v>990.15199390592147</v>
      </c>
      <c r="R75" s="5">
        <f t="shared" si="74"/>
        <v>59.409119634355285</v>
      </c>
      <c r="S75" s="5">
        <f t="shared" si="75"/>
        <v>198.03039878118429</v>
      </c>
      <c r="T75" s="5">
        <f t="shared" si="76"/>
        <v>396.06079756236858</v>
      </c>
      <c r="U75" s="5">
        <f t="shared" si="77"/>
        <v>198.03039878118429</v>
      </c>
      <c r="V75" s="5">
        <f t="shared" si="78"/>
        <v>739.31348878308813</v>
      </c>
      <c r="W75" s="5">
        <f t="shared" si="79"/>
        <v>580.88916975814061</v>
      </c>
      <c r="X75" s="5">
        <f t="shared" si="80"/>
        <v>2640.4053170824573</v>
      </c>
      <c r="Y75" s="5">
        <f t="shared" si="81"/>
        <v>440.06755284707623</v>
      </c>
      <c r="Z75" s="5">
        <f t="shared" si="82"/>
        <v>2640.4053170824573</v>
      </c>
      <c r="AA75" s="5">
        <f t="shared" si="83"/>
        <v>176.02702113883049</v>
      </c>
      <c r="AB75" s="5">
        <f t="shared" si="84"/>
        <v>330.05066463530716</v>
      </c>
      <c r="AC75" s="5">
        <f t="shared" si="85"/>
        <v>440.06755284707623</v>
      </c>
      <c r="AD75" s="5">
        <f t="shared" si="86"/>
        <v>660.10132927061431</v>
      </c>
      <c r="AE75" s="5">
        <f t="shared" si="87"/>
        <v>19.80303987811843</v>
      </c>
      <c r="AF75" s="5">
        <f t="shared" si="88"/>
        <v>49.507599695296072</v>
      </c>
      <c r="AG75" s="5">
        <f t="shared" si="89"/>
        <v>99.015199390592144</v>
      </c>
      <c r="AH75" s="5">
        <f t="shared" si="90"/>
        <v>99.015199390592144</v>
      </c>
      <c r="AI75" s="5">
        <f t="shared" si="91"/>
        <v>2341.1593811464459</v>
      </c>
      <c r="AJ75" s="5">
        <f t="shared" si="92"/>
        <v>1471.5858967206229</v>
      </c>
      <c r="AK75" s="5">
        <f t="shared" si="94"/>
        <v>11407.211071125486</v>
      </c>
      <c r="AL75">
        <f t="shared" si="95"/>
        <v>71.295069194534292</v>
      </c>
      <c r="AM75" s="9">
        <f t="shared" si="96"/>
        <v>3718.5708215577943</v>
      </c>
      <c r="AN75" s="5">
        <f t="shared" si="97"/>
        <v>4740.1876454922822</v>
      </c>
      <c r="AO75" s="5">
        <f t="shared" si="98"/>
        <v>2728.4188276518726</v>
      </c>
      <c r="AP75">
        <f t="shared" si="99"/>
        <v>23.241067634736215</v>
      </c>
      <c r="AQ75">
        <f t="shared" si="100"/>
        <v>29.626172784326762</v>
      </c>
      <c r="AR75">
        <f t="shared" si="101"/>
        <v>17.052617672824205</v>
      </c>
    </row>
    <row r="76" spans="1:44" x14ac:dyDescent="0.3">
      <c r="A76" t="s">
        <v>10</v>
      </c>
      <c r="B76" s="7" t="s">
        <v>73</v>
      </c>
      <c r="C76">
        <v>2022</v>
      </c>
      <c r="D76">
        <v>2677.8889994144811</v>
      </c>
      <c r="E76" t="s">
        <v>6</v>
      </c>
      <c r="F76" t="s">
        <v>82</v>
      </c>
      <c r="G76" s="1">
        <v>44621</v>
      </c>
      <c r="H76" s="5">
        <f t="shared" ref="H76:H109" si="102">D76*0.567</f>
        <v>1518.3630626680106</v>
      </c>
      <c r="I76" s="5">
        <f t="shared" si="65"/>
        <v>1290.608603267809</v>
      </c>
      <c r="J76" s="5">
        <f t="shared" si="66"/>
        <v>227.75445940020157</v>
      </c>
      <c r="K76" s="5">
        <f t="shared" si="67"/>
        <v>4555.0891880040317</v>
      </c>
      <c r="L76" s="5">
        <f t="shared" si="68"/>
        <v>1518.3630626680106</v>
      </c>
      <c r="M76" s="5">
        <f t="shared" si="69"/>
        <v>4555.0891880040317</v>
      </c>
      <c r="N76" s="5">
        <f t="shared" si="70"/>
        <v>6073.4522506720423</v>
      </c>
      <c r="O76" s="5">
        <f t="shared" si="71"/>
        <v>1518.3630626680106</v>
      </c>
      <c r="P76" s="5">
        <f t="shared" si="72"/>
        <v>1518.3630626680106</v>
      </c>
      <c r="Q76" s="5">
        <f t="shared" si="73"/>
        <v>1138.7722970010079</v>
      </c>
      <c r="R76" s="5">
        <f t="shared" si="74"/>
        <v>68.326337820060473</v>
      </c>
      <c r="S76" s="5">
        <f t="shared" si="75"/>
        <v>227.75445940020157</v>
      </c>
      <c r="T76" s="5">
        <f t="shared" si="76"/>
        <v>455.50891880040314</v>
      </c>
      <c r="U76" s="5">
        <f t="shared" si="77"/>
        <v>227.75445940020157</v>
      </c>
      <c r="V76" s="5">
        <f t="shared" si="78"/>
        <v>850.28331509408599</v>
      </c>
      <c r="W76" s="5">
        <f t="shared" si="79"/>
        <v>668.07974757392469</v>
      </c>
      <c r="X76" s="5">
        <f t="shared" si="80"/>
        <v>3036.7261253360211</v>
      </c>
      <c r="Y76" s="5">
        <f t="shared" si="81"/>
        <v>506.12102088933688</v>
      </c>
      <c r="Z76" s="5">
        <f t="shared" si="82"/>
        <v>3036.7261253360211</v>
      </c>
      <c r="AA76" s="5">
        <f t="shared" si="83"/>
        <v>202.44840835573476</v>
      </c>
      <c r="AB76" s="5">
        <f t="shared" si="84"/>
        <v>379.59076566700264</v>
      </c>
      <c r="AC76" s="5">
        <f t="shared" si="85"/>
        <v>506.12102088933688</v>
      </c>
      <c r="AD76" s="5">
        <f t="shared" si="86"/>
        <v>759.18153133400529</v>
      </c>
      <c r="AE76" s="5">
        <f t="shared" si="87"/>
        <v>22.775445940020159</v>
      </c>
      <c r="AF76" s="5">
        <f t="shared" si="88"/>
        <v>56.938614850050392</v>
      </c>
      <c r="AG76" s="5">
        <f t="shared" si="89"/>
        <v>113.87722970010078</v>
      </c>
      <c r="AH76" s="5">
        <f t="shared" si="90"/>
        <v>113.8772297001008</v>
      </c>
      <c r="AI76" s="5">
        <f t="shared" si="91"/>
        <v>2692.5638311312723</v>
      </c>
      <c r="AJ76" s="5">
        <f t="shared" si="92"/>
        <v>1692.4686938539426</v>
      </c>
      <c r="AK76" s="5">
        <f t="shared" si="94"/>
        <v>13119.416042982946</v>
      </c>
      <c r="AL76">
        <f t="shared" si="95"/>
        <v>81.996350268643411</v>
      </c>
      <c r="AM76" s="9">
        <f t="shared" si="96"/>
        <v>4276.7226265148965</v>
      </c>
      <c r="AN76" s="5">
        <f t="shared" si="97"/>
        <v>5451.6825765094927</v>
      </c>
      <c r="AO76" s="5">
        <f t="shared" si="98"/>
        <v>3137.9503295138884</v>
      </c>
      <c r="AP76">
        <f t="shared" si="99"/>
        <v>26.729516415718102</v>
      </c>
      <c r="AQ76">
        <f t="shared" si="100"/>
        <v>34.073016103184329</v>
      </c>
      <c r="AR76">
        <f t="shared" si="101"/>
        <v>19.612189559461804</v>
      </c>
    </row>
    <row r="77" spans="1:44" x14ac:dyDescent="0.3">
      <c r="A77" t="s">
        <v>11</v>
      </c>
      <c r="B77" s="7" t="s">
        <v>73</v>
      </c>
      <c r="C77">
        <v>2022</v>
      </c>
      <c r="D77">
        <v>2596.6416935251091</v>
      </c>
      <c r="E77" t="s">
        <v>6</v>
      </c>
      <c r="F77" t="s">
        <v>82</v>
      </c>
      <c r="G77" s="1">
        <v>44652</v>
      </c>
      <c r="H77" s="5">
        <f t="shared" si="102"/>
        <v>1472.2958402287368</v>
      </c>
      <c r="I77" s="5">
        <f t="shared" si="65"/>
        <v>1251.4514641944263</v>
      </c>
      <c r="J77" s="5">
        <f t="shared" si="66"/>
        <v>220.8443760343105</v>
      </c>
      <c r="K77" s="5">
        <f t="shared" si="67"/>
        <v>4416.8875206862103</v>
      </c>
      <c r="L77" s="5">
        <f t="shared" si="68"/>
        <v>1472.2958402287368</v>
      </c>
      <c r="M77" s="5">
        <f t="shared" si="69"/>
        <v>4416.8875206862103</v>
      </c>
      <c r="N77" s="5">
        <f t="shared" si="70"/>
        <v>5889.1833609149471</v>
      </c>
      <c r="O77" s="5">
        <f t="shared" si="71"/>
        <v>1472.2958402287368</v>
      </c>
      <c r="P77" s="5">
        <f t="shared" si="72"/>
        <v>1472.2958402287368</v>
      </c>
      <c r="Q77" s="5">
        <f t="shared" si="73"/>
        <v>1104.2218801715526</v>
      </c>
      <c r="R77" s="5">
        <f t="shared" si="74"/>
        <v>66.253312810293153</v>
      </c>
      <c r="S77" s="5">
        <f t="shared" si="75"/>
        <v>220.8443760343105</v>
      </c>
      <c r="T77" s="5">
        <f t="shared" si="76"/>
        <v>441.688752068621</v>
      </c>
      <c r="U77" s="5">
        <f t="shared" si="77"/>
        <v>220.8443760343105</v>
      </c>
      <c r="V77" s="5">
        <f t="shared" si="78"/>
        <v>824.48567052809267</v>
      </c>
      <c r="W77" s="5">
        <f t="shared" si="79"/>
        <v>647.81016970064422</v>
      </c>
      <c r="X77" s="5">
        <f t="shared" si="80"/>
        <v>2944.5916804574736</v>
      </c>
      <c r="Y77" s="5">
        <f t="shared" si="81"/>
        <v>490.76528007624557</v>
      </c>
      <c r="Z77" s="5">
        <f t="shared" si="82"/>
        <v>2944.5916804574736</v>
      </c>
      <c r="AA77" s="5">
        <f t="shared" si="83"/>
        <v>196.30611203049824</v>
      </c>
      <c r="AB77" s="5">
        <f t="shared" si="84"/>
        <v>368.07396005718419</v>
      </c>
      <c r="AC77" s="5">
        <f t="shared" si="85"/>
        <v>490.76528007624557</v>
      </c>
      <c r="AD77" s="5">
        <f t="shared" si="86"/>
        <v>736.14792011436839</v>
      </c>
      <c r="AE77" s="5">
        <f t="shared" si="87"/>
        <v>22.084437603431052</v>
      </c>
      <c r="AF77" s="5">
        <f t="shared" si="88"/>
        <v>55.211094008577625</v>
      </c>
      <c r="AG77" s="5">
        <f t="shared" si="89"/>
        <v>110.42218801715525</v>
      </c>
      <c r="AH77" s="5">
        <f t="shared" si="90"/>
        <v>110.42218801715526</v>
      </c>
      <c r="AI77" s="5">
        <f t="shared" si="91"/>
        <v>2610.8712900056266</v>
      </c>
      <c r="AJ77" s="5">
        <f t="shared" si="92"/>
        <v>1641.1190965749654</v>
      </c>
      <c r="AK77" s="5">
        <f t="shared" si="94"/>
        <v>12721.372207496399</v>
      </c>
      <c r="AL77">
        <f t="shared" si="95"/>
        <v>79.508576296852496</v>
      </c>
      <c r="AM77" s="9">
        <f t="shared" si="96"/>
        <v>4146.9666166442748</v>
      </c>
      <c r="AN77" s="5">
        <f t="shared" si="97"/>
        <v>5286.2782143412796</v>
      </c>
      <c r="AO77" s="5">
        <f t="shared" si="98"/>
        <v>3042.7447364727227</v>
      </c>
      <c r="AP77">
        <f t="shared" si="99"/>
        <v>25.918541354026718</v>
      </c>
      <c r="AQ77">
        <f t="shared" si="100"/>
        <v>33.039238839633001</v>
      </c>
      <c r="AR77">
        <f t="shared" si="101"/>
        <v>19.017154602954516</v>
      </c>
    </row>
    <row r="78" spans="1:44" x14ac:dyDescent="0.3">
      <c r="A78" t="s">
        <v>12</v>
      </c>
      <c r="B78" s="7" t="s">
        <v>73</v>
      </c>
      <c r="C78">
        <v>2022</v>
      </c>
      <c r="D78">
        <v>2570.7830179148741</v>
      </c>
      <c r="E78" t="s">
        <v>6</v>
      </c>
      <c r="F78" t="s">
        <v>82</v>
      </c>
      <c r="G78" s="1">
        <v>44682</v>
      </c>
      <c r="H78" s="5">
        <f t="shared" si="102"/>
        <v>1457.6339711577334</v>
      </c>
      <c r="I78" s="5">
        <f t="shared" si="65"/>
        <v>1238.9888754840733</v>
      </c>
      <c r="J78" s="5">
        <f t="shared" si="66"/>
        <v>218.64509567365999</v>
      </c>
      <c r="K78" s="5">
        <f t="shared" si="67"/>
        <v>4372.9019134732007</v>
      </c>
      <c r="L78" s="5">
        <f t="shared" si="68"/>
        <v>1457.6339711577334</v>
      </c>
      <c r="M78" s="5">
        <f t="shared" si="69"/>
        <v>4372.9019134732007</v>
      </c>
      <c r="N78" s="5">
        <f t="shared" si="70"/>
        <v>5830.5358846309337</v>
      </c>
      <c r="O78" s="5">
        <f t="shared" si="71"/>
        <v>1457.6339711577334</v>
      </c>
      <c r="P78" s="5">
        <f t="shared" si="72"/>
        <v>1457.6339711577334</v>
      </c>
      <c r="Q78" s="5">
        <f t="shared" si="73"/>
        <v>1093.2254783682999</v>
      </c>
      <c r="R78" s="5">
        <f t="shared" si="74"/>
        <v>65.593528702097998</v>
      </c>
      <c r="S78" s="5">
        <f t="shared" si="75"/>
        <v>218.64509567365999</v>
      </c>
      <c r="T78" s="5">
        <f t="shared" si="76"/>
        <v>437.29019134731999</v>
      </c>
      <c r="U78" s="5">
        <f t="shared" si="77"/>
        <v>218.64509567365999</v>
      </c>
      <c r="V78" s="5">
        <f t="shared" si="78"/>
        <v>816.27502384833076</v>
      </c>
      <c r="W78" s="5">
        <f t="shared" si="79"/>
        <v>641.35894730940265</v>
      </c>
      <c r="X78" s="5">
        <f t="shared" si="80"/>
        <v>2915.2679423154673</v>
      </c>
      <c r="Y78" s="5">
        <f t="shared" si="81"/>
        <v>485.87799038591112</v>
      </c>
      <c r="Z78" s="5">
        <f t="shared" si="82"/>
        <v>2915.2679423154673</v>
      </c>
      <c r="AA78" s="5">
        <f t="shared" si="83"/>
        <v>194.35119615436446</v>
      </c>
      <c r="AB78" s="5">
        <f t="shared" si="84"/>
        <v>364.40849278943335</v>
      </c>
      <c r="AC78" s="5">
        <f t="shared" si="85"/>
        <v>485.87799038591112</v>
      </c>
      <c r="AD78" s="5">
        <f t="shared" si="86"/>
        <v>728.81698557886671</v>
      </c>
      <c r="AE78" s="5">
        <f t="shared" si="87"/>
        <v>21.864509567365999</v>
      </c>
      <c r="AF78" s="5">
        <f t="shared" si="88"/>
        <v>54.661273918414999</v>
      </c>
      <c r="AG78" s="5">
        <f t="shared" si="89"/>
        <v>109.32254783683</v>
      </c>
      <c r="AH78" s="5">
        <f t="shared" si="90"/>
        <v>109.32254783683</v>
      </c>
      <c r="AI78" s="5">
        <f t="shared" si="91"/>
        <v>2584.8709088530472</v>
      </c>
      <c r="AJ78" s="5">
        <f t="shared" si="92"/>
        <v>1624.7759998504869</v>
      </c>
      <c r="AK78" s="5">
        <f t="shared" si="94"/>
        <v>12594.686327788395</v>
      </c>
      <c r="AL78">
        <f t="shared" si="95"/>
        <v>78.716789548677468</v>
      </c>
      <c r="AM78" s="9">
        <f t="shared" si="96"/>
        <v>4105.6690187609502</v>
      </c>
      <c r="AN78" s="5">
        <f t="shared" si="97"/>
        <v>5233.6347734418423</v>
      </c>
      <c r="AO78" s="5">
        <f t="shared" si="98"/>
        <v>3012.4435403926495</v>
      </c>
      <c r="AP78">
        <f t="shared" si="99"/>
        <v>25.660431367255939</v>
      </c>
      <c r="AQ78">
        <f t="shared" si="100"/>
        <v>32.710217334011517</v>
      </c>
      <c r="AR78">
        <f t="shared" si="101"/>
        <v>18.827772127454061</v>
      </c>
    </row>
    <row r="79" spans="1:44" x14ac:dyDescent="0.3">
      <c r="A79" t="s">
        <v>13</v>
      </c>
      <c r="B79" s="7" t="s">
        <v>73</v>
      </c>
      <c r="C79">
        <v>2022</v>
      </c>
      <c r="D79">
        <v>2357.5230998285042</v>
      </c>
      <c r="E79" t="s">
        <v>6</v>
      </c>
      <c r="F79" t="s">
        <v>82</v>
      </c>
      <c r="G79" s="1">
        <v>44713</v>
      </c>
      <c r="H79" s="5">
        <f t="shared" si="102"/>
        <v>1336.7155976027618</v>
      </c>
      <c r="I79" s="5">
        <f t="shared" si="65"/>
        <v>1136.2082579623475</v>
      </c>
      <c r="J79" s="5">
        <f t="shared" si="66"/>
        <v>200.50733964041427</v>
      </c>
      <c r="K79" s="5">
        <f t="shared" si="67"/>
        <v>4010.1467928082857</v>
      </c>
      <c r="L79" s="5">
        <f t="shared" si="68"/>
        <v>1336.7155976027618</v>
      </c>
      <c r="M79" s="5">
        <f t="shared" si="69"/>
        <v>4010.1467928082857</v>
      </c>
      <c r="N79" s="5">
        <f t="shared" si="70"/>
        <v>5346.8623904110473</v>
      </c>
      <c r="O79" s="5">
        <f t="shared" si="71"/>
        <v>1336.7155976027618</v>
      </c>
      <c r="P79" s="5">
        <f t="shared" si="72"/>
        <v>1336.7155976027618</v>
      </c>
      <c r="Q79" s="5">
        <f t="shared" si="73"/>
        <v>1002.5366982020714</v>
      </c>
      <c r="R79" s="5">
        <f t="shared" si="74"/>
        <v>60.152201892124282</v>
      </c>
      <c r="S79" s="5">
        <f t="shared" si="75"/>
        <v>200.50733964041427</v>
      </c>
      <c r="T79" s="5">
        <f t="shared" si="76"/>
        <v>401.01467928082855</v>
      </c>
      <c r="U79" s="5">
        <f t="shared" si="77"/>
        <v>200.50733964041427</v>
      </c>
      <c r="V79" s="5">
        <f t="shared" si="78"/>
        <v>748.56073465754673</v>
      </c>
      <c r="W79" s="5">
        <f t="shared" si="79"/>
        <v>588.1548629452152</v>
      </c>
      <c r="X79" s="5">
        <f t="shared" si="80"/>
        <v>2673.4311952055236</v>
      </c>
      <c r="Y79" s="5">
        <f t="shared" si="81"/>
        <v>445.57186586758723</v>
      </c>
      <c r="Z79" s="5">
        <f t="shared" si="82"/>
        <v>2673.4311952055236</v>
      </c>
      <c r="AA79" s="5">
        <f t="shared" si="83"/>
        <v>178.2287463470349</v>
      </c>
      <c r="AB79" s="5">
        <f t="shared" si="84"/>
        <v>334.17889940069045</v>
      </c>
      <c r="AC79" s="5">
        <f t="shared" si="85"/>
        <v>445.57186586758723</v>
      </c>
      <c r="AD79" s="5">
        <f t="shared" si="86"/>
        <v>668.35779880138091</v>
      </c>
      <c r="AE79" s="5">
        <f t="shared" si="87"/>
        <v>20.050733964041424</v>
      </c>
      <c r="AF79" s="5">
        <f t="shared" si="88"/>
        <v>50.126834910103568</v>
      </c>
      <c r="AG79" s="5">
        <f t="shared" si="89"/>
        <v>100.25366982020714</v>
      </c>
      <c r="AH79" s="5">
        <f t="shared" si="90"/>
        <v>100.25366982020714</v>
      </c>
      <c r="AI79" s="5">
        <f t="shared" si="91"/>
        <v>2370.4423264155644</v>
      </c>
      <c r="AJ79" s="5">
        <f t="shared" si="92"/>
        <v>1489.992319461212</v>
      </c>
      <c r="AK79" s="5">
        <f t="shared" si="94"/>
        <v>11549.891121086664</v>
      </c>
      <c r="AL79">
        <f t="shared" si="95"/>
        <v>72.18681950679165</v>
      </c>
      <c r="AM79" s="9">
        <f t="shared" si="96"/>
        <v>3765.0822665811124</v>
      </c>
      <c r="AN79" s="5">
        <f t="shared" si="97"/>
        <v>4799.4773531927167</v>
      </c>
      <c r="AO79" s="5">
        <f t="shared" si="98"/>
        <v>2762.545568379041</v>
      </c>
      <c r="AP79">
        <f t="shared" si="99"/>
        <v>23.531764166131953</v>
      </c>
      <c r="AQ79">
        <f t="shared" si="100"/>
        <v>29.996733457454479</v>
      </c>
      <c r="AR79">
        <f t="shared" si="101"/>
        <v>17.265909802369006</v>
      </c>
    </row>
    <row r="80" spans="1:44" x14ac:dyDescent="0.3">
      <c r="A80" t="s">
        <v>14</v>
      </c>
      <c r="B80" s="7" t="s">
        <v>76</v>
      </c>
      <c r="C80">
        <v>2022</v>
      </c>
      <c r="D80">
        <v>2392.874344676929</v>
      </c>
      <c r="E80" t="s">
        <v>6</v>
      </c>
      <c r="F80" t="s">
        <v>82</v>
      </c>
      <c r="G80" s="1">
        <v>44743</v>
      </c>
      <c r="H80" s="5">
        <f t="shared" si="102"/>
        <v>1356.7597534318186</v>
      </c>
      <c r="I80" s="5">
        <f t="shared" si="65"/>
        <v>1153.2457904170458</v>
      </c>
      <c r="J80" s="5">
        <f t="shared" si="66"/>
        <v>203.51396301477277</v>
      </c>
      <c r="K80" s="5">
        <f t="shared" si="67"/>
        <v>4070.279260295456</v>
      </c>
      <c r="L80" s="5">
        <f t="shared" si="68"/>
        <v>1356.7597534318186</v>
      </c>
      <c r="M80" s="5">
        <f t="shared" si="69"/>
        <v>4070.279260295456</v>
      </c>
      <c r="N80" s="5">
        <f t="shared" si="70"/>
        <v>5427.0390137272743</v>
      </c>
      <c r="O80" s="5">
        <f t="shared" si="71"/>
        <v>1356.7597534318186</v>
      </c>
      <c r="P80" s="5">
        <f t="shared" si="72"/>
        <v>1356.7597534318186</v>
      </c>
      <c r="Q80" s="5">
        <f t="shared" si="73"/>
        <v>1017.5698150738639</v>
      </c>
      <c r="R80" s="5">
        <f t="shared" si="74"/>
        <v>61.054188904431825</v>
      </c>
      <c r="S80" s="5">
        <f t="shared" si="75"/>
        <v>203.51396301477277</v>
      </c>
      <c r="T80" s="5">
        <f t="shared" si="76"/>
        <v>407.02792602954554</v>
      </c>
      <c r="U80" s="5">
        <f t="shared" si="77"/>
        <v>203.51396301477277</v>
      </c>
      <c r="V80" s="5">
        <f t="shared" si="78"/>
        <v>759.78546192181852</v>
      </c>
      <c r="W80" s="5">
        <f t="shared" si="79"/>
        <v>596.97429151000017</v>
      </c>
      <c r="X80" s="5">
        <f t="shared" si="80"/>
        <v>2713.5195068636376</v>
      </c>
      <c r="Y80" s="5">
        <f t="shared" si="81"/>
        <v>452.25325114393951</v>
      </c>
      <c r="Z80" s="5">
        <f t="shared" si="82"/>
        <v>2713.5195068636376</v>
      </c>
      <c r="AA80" s="5">
        <f t="shared" si="83"/>
        <v>180.90130045757579</v>
      </c>
      <c r="AB80" s="5">
        <f t="shared" si="84"/>
        <v>339.18993835795465</v>
      </c>
      <c r="AC80" s="5">
        <f t="shared" si="85"/>
        <v>452.25325114393951</v>
      </c>
      <c r="AD80" s="5">
        <f t="shared" si="86"/>
        <v>678.37987671590929</v>
      </c>
      <c r="AE80" s="5">
        <f t="shared" si="87"/>
        <v>20.351396301477276</v>
      </c>
      <c r="AF80" s="5">
        <f t="shared" si="88"/>
        <v>50.878490753693193</v>
      </c>
      <c r="AG80" s="5">
        <f t="shared" si="89"/>
        <v>101.75698150738639</v>
      </c>
      <c r="AH80" s="5">
        <f t="shared" si="90"/>
        <v>101.75698150738639</v>
      </c>
      <c r="AI80" s="5">
        <f t="shared" si="91"/>
        <v>2405.9872960857588</v>
      </c>
      <c r="AJ80" s="5">
        <f t="shared" si="92"/>
        <v>1512.3348718253337</v>
      </c>
      <c r="AK80" s="5">
        <f t="shared" si="94"/>
        <v>11723.082649527631</v>
      </c>
      <c r="AL80">
        <f t="shared" si="95"/>
        <v>73.269266559547688</v>
      </c>
      <c r="AM80" s="9">
        <f t="shared" si="96"/>
        <v>3821.5399721662893</v>
      </c>
      <c r="AN80" s="5">
        <f t="shared" si="97"/>
        <v>4871.4458946969453</v>
      </c>
      <c r="AO80" s="5">
        <f t="shared" si="98"/>
        <v>2803.9701570924253</v>
      </c>
      <c r="AP80">
        <f t="shared" si="99"/>
        <v>23.884624826039307</v>
      </c>
      <c r="AQ80">
        <f t="shared" si="100"/>
        <v>30.446536841855909</v>
      </c>
      <c r="AR80">
        <f t="shared" si="101"/>
        <v>17.524813481827657</v>
      </c>
    </row>
    <row r="81" spans="1:44" x14ac:dyDescent="0.3">
      <c r="A81" t="s">
        <v>15</v>
      </c>
      <c r="B81" s="7" t="s">
        <v>76</v>
      </c>
      <c r="C81">
        <v>2022</v>
      </c>
      <c r="D81">
        <v>2328.3098463795031</v>
      </c>
      <c r="E81" t="s">
        <v>6</v>
      </c>
      <c r="F81" t="s">
        <v>82</v>
      </c>
      <c r="G81" s="1">
        <v>44774</v>
      </c>
      <c r="H81" s="5">
        <f t="shared" si="102"/>
        <v>1320.1516828971783</v>
      </c>
      <c r="I81" s="5">
        <f t="shared" si="65"/>
        <v>1122.1289304626016</v>
      </c>
      <c r="J81" s="5">
        <f t="shared" si="66"/>
        <v>198.02275243457674</v>
      </c>
      <c r="K81" s="5">
        <f t="shared" si="67"/>
        <v>3960.455048691535</v>
      </c>
      <c r="L81" s="5">
        <f t="shared" si="68"/>
        <v>1320.1516828971783</v>
      </c>
      <c r="M81" s="5">
        <f t="shared" si="69"/>
        <v>3960.455048691535</v>
      </c>
      <c r="N81" s="5">
        <f t="shared" si="70"/>
        <v>5280.606731588713</v>
      </c>
      <c r="O81" s="5">
        <f t="shared" si="71"/>
        <v>1320.1516828971783</v>
      </c>
      <c r="P81" s="5">
        <f t="shared" si="72"/>
        <v>1320.1516828971783</v>
      </c>
      <c r="Q81" s="5">
        <f t="shared" si="73"/>
        <v>990.11376217288375</v>
      </c>
      <c r="R81" s="5">
        <f t="shared" si="74"/>
        <v>59.406825730373022</v>
      </c>
      <c r="S81" s="5">
        <f t="shared" si="75"/>
        <v>198.02275243457674</v>
      </c>
      <c r="T81" s="5">
        <f t="shared" si="76"/>
        <v>396.04550486915349</v>
      </c>
      <c r="U81" s="5">
        <f t="shared" si="77"/>
        <v>198.02275243457674</v>
      </c>
      <c r="V81" s="5">
        <f t="shared" si="78"/>
        <v>739.28494242241993</v>
      </c>
      <c r="W81" s="5">
        <f t="shared" si="79"/>
        <v>580.86674047475844</v>
      </c>
      <c r="X81" s="5">
        <f t="shared" si="80"/>
        <v>2640.303365794357</v>
      </c>
      <c r="Y81" s="5">
        <f t="shared" si="81"/>
        <v>440.05056096572605</v>
      </c>
      <c r="Z81" s="5">
        <f t="shared" si="82"/>
        <v>2640.303365794357</v>
      </c>
      <c r="AA81" s="5">
        <f t="shared" si="83"/>
        <v>176.02022438629044</v>
      </c>
      <c r="AB81" s="5">
        <f t="shared" si="84"/>
        <v>330.03792072429457</v>
      </c>
      <c r="AC81" s="5">
        <f t="shared" si="85"/>
        <v>440.05056096572605</v>
      </c>
      <c r="AD81" s="5">
        <f t="shared" si="86"/>
        <v>660.07584144858924</v>
      </c>
      <c r="AE81" s="5">
        <f t="shared" si="87"/>
        <v>19.802275243457675</v>
      </c>
      <c r="AF81" s="5">
        <f t="shared" si="88"/>
        <v>49.505688108644186</v>
      </c>
      <c r="AG81" s="5">
        <f t="shared" si="89"/>
        <v>99.011376217288372</v>
      </c>
      <c r="AH81" s="5">
        <f t="shared" si="90"/>
        <v>99.011376217288372</v>
      </c>
      <c r="AI81" s="5">
        <f t="shared" si="91"/>
        <v>2341.0689843376631</v>
      </c>
      <c r="AJ81" s="5">
        <f t="shared" si="92"/>
        <v>1471.5290758693882</v>
      </c>
      <c r="AK81" s="5">
        <f t="shared" si="94"/>
        <v>11406.77061607307</v>
      </c>
      <c r="AL81">
        <f t="shared" si="95"/>
        <v>71.292316350456687</v>
      </c>
      <c r="AM81" s="9">
        <f t="shared" si="96"/>
        <v>3718.4272401603857</v>
      </c>
      <c r="AN81" s="5">
        <f t="shared" si="97"/>
        <v>4740.0046174423187</v>
      </c>
      <c r="AO81" s="5">
        <f t="shared" si="98"/>
        <v>2728.3134779875022</v>
      </c>
      <c r="AP81">
        <f t="shared" si="99"/>
        <v>23.240170251002411</v>
      </c>
      <c r="AQ81">
        <f t="shared" si="100"/>
        <v>29.625028859014492</v>
      </c>
      <c r="AR81">
        <f t="shared" si="101"/>
        <v>17.05195923742189</v>
      </c>
    </row>
    <row r="82" spans="1:44" x14ac:dyDescent="0.3">
      <c r="A82" t="s">
        <v>16</v>
      </c>
      <c r="B82" s="7" t="s">
        <v>76</v>
      </c>
      <c r="C82">
        <v>2022</v>
      </c>
      <c r="D82">
        <v>2378.8479267623911</v>
      </c>
      <c r="E82" t="s">
        <v>6</v>
      </c>
      <c r="F82" t="s">
        <v>82</v>
      </c>
      <c r="G82" s="1">
        <v>44805</v>
      </c>
      <c r="H82" s="5">
        <f t="shared" si="102"/>
        <v>1348.8067744742757</v>
      </c>
      <c r="I82" s="5">
        <f t="shared" si="65"/>
        <v>1146.4857583031344</v>
      </c>
      <c r="J82" s="5">
        <f t="shared" si="66"/>
        <v>202.32101617114134</v>
      </c>
      <c r="K82" s="5">
        <f t="shared" si="67"/>
        <v>4046.4203234228271</v>
      </c>
      <c r="L82" s="5">
        <f t="shared" si="68"/>
        <v>1348.8067744742757</v>
      </c>
      <c r="M82" s="5">
        <f t="shared" si="69"/>
        <v>4046.4203234228271</v>
      </c>
      <c r="N82" s="5">
        <f t="shared" si="70"/>
        <v>5395.2270978971028</v>
      </c>
      <c r="O82" s="5">
        <f t="shared" si="71"/>
        <v>1348.8067744742757</v>
      </c>
      <c r="P82" s="5">
        <f t="shared" si="72"/>
        <v>1348.8067744742757</v>
      </c>
      <c r="Q82" s="5">
        <f t="shared" si="73"/>
        <v>1011.6050808557067</v>
      </c>
      <c r="R82" s="5">
        <f t="shared" si="74"/>
        <v>60.696304851342397</v>
      </c>
      <c r="S82" s="5">
        <f t="shared" si="75"/>
        <v>202.32101617114134</v>
      </c>
      <c r="T82" s="5">
        <f t="shared" si="76"/>
        <v>404.64203234228268</v>
      </c>
      <c r="U82" s="5">
        <f t="shared" si="77"/>
        <v>202.32101617114134</v>
      </c>
      <c r="V82" s="5">
        <f t="shared" si="78"/>
        <v>755.33179370559446</v>
      </c>
      <c r="W82" s="5">
        <f t="shared" si="79"/>
        <v>593.47498076868135</v>
      </c>
      <c r="X82" s="5">
        <f t="shared" si="80"/>
        <v>2697.6135489485514</v>
      </c>
      <c r="Y82" s="5">
        <f t="shared" si="81"/>
        <v>449.6022581580919</v>
      </c>
      <c r="Z82" s="5">
        <f t="shared" si="82"/>
        <v>2697.6135489485514</v>
      </c>
      <c r="AA82" s="5">
        <f t="shared" si="83"/>
        <v>179.84090326323675</v>
      </c>
      <c r="AB82" s="5">
        <f t="shared" si="84"/>
        <v>337.20169361856892</v>
      </c>
      <c r="AC82" s="5">
        <f t="shared" si="85"/>
        <v>449.6022581580919</v>
      </c>
      <c r="AD82" s="5">
        <f t="shared" si="86"/>
        <v>674.40338723713785</v>
      </c>
      <c r="AE82" s="5">
        <f t="shared" si="87"/>
        <v>20.232101617114132</v>
      </c>
      <c r="AF82" s="5">
        <f t="shared" si="88"/>
        <v>50.580254042785334</v>
      </c>
      <c r="AG82" s="5">
        <f t="shared" si="89"/>
        <v>101.16050808557067</v>
      </c>
      <c r="AH82" s="5">
        <f t="shared" si="90"/>
        <v>101.16050808557067</v>
      </c>
      <c r="AI82" s="5">
        <f t="shared" si="91"/>
        <v>2391.8840134010488</v>
      </c>
      <c r="AJ82" s="5">
        <f t="shared" si="92"/>
        <v>1503.4699512806594</v>
      </c>
      <c r="AK82" s="5">
        <f t="shared" si="94"/>
        <v>11654.364934844982</v>
      </c>
      <c r="AL82">
        <f t="shared" si="95"/>
        <v>72.839780842781138</v>
      </c>
      <c r="AM82" s="9">
        <f t="shared" si="96"/>
        <v>3799.1390814358765</v>
      </c>
      <c r="AN82" s="5">
        <f t="shared" si="97"/>
        <v>4842.890723749887</v>
      </c>
      <c r="AO82" s="5">
        <f t="shared" si="98"/>
        <v>2787.53400058017</v>
      </c>
      <c r="AP82">
        <f t="shared" si="99"/>
        <v>23.744619258974229</v>
      </c>
      <c r="AQ82">
        <f t="shared" si="100"/>
        <v>30.268067023436792</v>
      </c>
      <c r="AR82">
        <f t="shared" si="101"/>
        <v>17.422087503626063</v>
      </c>
    </row>
    <row r="83" spans="1:44" x14ac:dyDescent="0.3">
      <c r="A83" t="s">
        <v>17</v>
      </c>
      <c r="B83" s="7" t="s">
        <v>76</v>
      </c>
      <c r="C83">
        <v>2022</v>
      </c>
      <c r="D83">
        <v>2335.1474516031831</v>
      </c>
      <c r="E83" t="s">
        <v>6</v>
      </c>
      <c r="F83" t="s">
        <v>82</v>
      </c>
      <c r="G83" s="1">
        <v>44835</v>
      </c>
      <c r="H83" s="5">
        <f t="shared" si="102"/>
        <v>1324.0286050590046</v>
      </c>
      <c r="I83" s="5">
        <f t="shared" si="65"/>
        <v>1125.4243143001538</v>
      </c>
      <c r="J83" s="5">
        <f t="shared" si="66"/>
        <v>198.60429075885068</v>
      </c>
      <c r="K83" s="5">
        <f t="shared" si="67"/>
        <v>3972.0858151770135</v>
      </c>
      <c r="L83" s="5">
        <f t="shared" si="68"/>
        <v>1324.0286050590046</v>
      </c>
      <c r="M83" s="5">
        <f t="shared" si="69"/>
        <v>3972.0858151770135</v>
      </c>
      <c r="N83" s="5">
        <f t="shared" si="70"/>
        <v>5296.1144202360183</v>
      </c>
      <c r="O83" s="5">
        <f t="shared" si="71"/>
        <v>1324.0286050590046</v>
      </c>
      <c r="P83" s="5">
        <f t="shared" si="72"/>
        <v>1324.0286050590046</v>
      </c>
      <c r="Q83" s="5">
        <f t="shared" si="73"/>
        <v>993.02145379425338</v>
      </c>
      <c r="R83" s="5">
        <f t="shared" si="74"/>
        <v>59.581287227655203</v>
      </c>
      <c r="S83" s="5">
        <f t="shared" si="75"/>
        <v>198.60429075885068</v>
      </c>
      <c r="T83" s="5">
        <f t="shared" si="76"/>
        <v>397.20858151770136</v>
      </c>
      <c r="U83" s="5">
        <f t="shared" si="77"/>
        <v>198.60429075885068</v>
      </c>
      <c r="V83" s="5">
        <f t="shared" si="78"/>
        <v>741.45601883304266</v>
      </c>
      <c r="W83" s="5">
        <f t="shared" si="79"/>
        <v>582.57258622596203</v>
      </c>
      <c r="X83" s="5">
        <f t="shared" si="80"/>
        <v>2648.0572101180092</v>
      </c>
      <c r="Y83" s="5">
        <f t="shared" si="81"/>
        <v>441.34286835300156</v>
      </c>
      <c r="Z83" s="5">
        <f t="shared" si="82"/>
        <v>2648.0572101180092</v>
      </c>
      <c r="AA83" s="5">
        <f t="shared" si="83"/>
        <v>176.53714734120061</v>
      </c>
      <c r="AB83" s="5">
        <f t="shared" si="84"/>
        <v>331.00715126475114</v>
      </c>
      <c r="AC83" s="5">
        <f t="shared" si="85"/>
        <v>441.34286835300156</v>
      </c>
      <c r="AD83" s="5">
        <f t="shared" si="86"/>
        <v>662.01430252950229</v>
      </c>
      <c r="AE83" s="5">
        <f t="shared" si="87"/>
        <v>19.860429075885069</v>
      </c>
      <c r="AF83" s="5">
        <f t="shared" si="88"/>
        <v>49.65107268971267</v>
      </c>
      <c r="AG83" s="5">
        <f t="shared" si="89"/>
        <v>99.30214537942534</v>
      </c>
      <c r="AH83" s="5">
        <f t="shared" si="90"/>
        <v>99.30214537942534</v>
      </c>
      <c r="AI83" s="5">
        <f t="shared" si="91"/>
        <v>2347.9440596379686</v>
      </c>
      <c r="AJ83" s="5">
        <f t="shared" si="92"/>
        <v>1475.850551772437</v>
      </c>
      <c r="AK83" s="5">
        <f t="shared" si="94"/>
        <v>11440.269162012328</v>
      </c>
      <c r="AL83">
        <f t="shared" si="95"/>
        <v>71.501682262577049</v>
      </c>
      <c r="AM83" s="9">
        <f t="shared" si="96"/>
        <v>3729.3472375828628</v>
      </c>
      <c r="AN83" s="5">
        <f t="shared" si="97"/>
        <v>4753.9247064643569</v>
      </c>
      <c r="AO83" s="5">
        <f t="shared" si="98"/>
        <v>2736.3257837886094</v>
      </c>
      <c r="AP83">
        <f t="shared" si="99"/>
        <v>23.308420234892893</v>
      </c>
      <c r="AQ83">
        <f t="shared" si="100"/>
        <v>29.712029415402231</v>
      </c>
      <c r="AR83">
        <f t="shared" si="101"/>
        <v>17.10203614867881</v>
      </c>
    </row>
    <row r="84" spans="1:44" x14ac:dyDescent="0.3">
      <c r="A84" t="s">
        <v>18</v>
      </c>
      <c r="B84" s="7" t="s">
        <v>76</v>
      </c>
      <c r="C84">
        <v>2022</v>
      </c>
      <c r="D84">
        <v>2200.2696975021968</v>
      </c>
      <c r="E84" t="s">
        <v>6</v>
      </c>
      <c r="F84" t="s">
        <v>82</v>
      </c>
      <c r="G84" s="1">
        <v>44866</v>
      </c>
      <c r="H84" s="5">
        <f t="shared" si="102"/>
        <v>1247.5529184837455</v>
      </c>
      <c r="I84" s="5">
        <f t="shared" si="65"/>
        <v>1060.4199807111836</v>
      </c>
      <c r="J84" s="5">
        <f t="shared" si="66"/>
        <v>187.13293777256183</v>
      </c>
      <c r="K84" s="5">
        <f t="shared" si="67"/>
        <v>3742.6587554512366</v>
      </c>
      <c r="L84" s="5">
        <f t="shared" si="68"/>
        <v>1247.5529184837455</v>
      </c>
      <c r="M84" s="5">
        <f t="shared" si="69"/>
        <v>3742.6587554512366</v>
      </c>
      <c r="N84" s="5">
        <f t="shared" si="70"/>
        <v>4990.2116739349822</v>
      </c>
      <c r="O84" s="5">
        <f t="shared" si="71"/>
        <v>1247.5529184837455</v>
      </c>
      <c r="P84" s="5">
        <f t="shared" si="72"/>
        <v>1247.5529184837455</v>
      </c>
      <c r="Q84" s="5">
        <f t="shared" si="73"/>
        <v>935.66468886280916</v>
      </c>
      <c r="R84" s="5">
        <f t="shared" si="74"/>
        <v>56.139881331768549</v>
      </c>
      <c r="S84" s="5">
        <f t="shared" si="75"/>
        <v>187.13293777256183</v>
      </c>
      <c r="T84" s="5">
        <f t="shared" si="76"/>
        <v>374.26587554512366</v>
      </c>
      <c r="U84" s="5">
        <f t="shared" si="77"/>
        <v>187.13293777256183</v>
      </c>
      <c r="V84" s="5">
        <f t="shared" si="78"/>
        <v>698.62963435089762</v>
      </c>
      <c r="W84" s="5">
        <f t="shared" si="79"/>
        <v>548.92328413284804</v>
      </c>
      <c r="X84" s="5">
        <f t="shared" si="80"/>
        <v>2495.1058369674911</v>
      </c>
      <c r="Y84" s="5">
        <f t="shared" si="81"/>
        <v>415.85097282791514</v>
      </c>
      <c r="Z84" s="5">
        <f t="shared" si="82"/>
        <v>2495.1058369674911</v>
      </c>
      <c r="AA84" s="5">
        <f t="shared" si="83"/>
        <v>166.34038913116606</v>
      </c>
      <c r="AB84" s="5">
        <f t="shared" si="84"/>
        <v>311.88822962093639</v>
      </c>
      <c r="AC84" s="5">
        <f t="shared" si="85"/>
        <v>415.85097282791514</v>
      </c>
      <c r="AD84" s="5">
        <f t="shared" si="86"/>
        <v>623.77645924187277</v>
      </c>
      <c r="AE84" s="5">
        <f t="shared" si="87"/>
        <v>18.713293777256183</v>
      </c>
      <c r="AF84" s="5">
        <f t="shared" si="88"/>
        <v>46.783234443140458</v>
      </c>
      <c r="AG84" s="5">
        <f t="shared" si="89"/>
        <v>93.566468886280916</v>
      </c>
      <c r="AH84" s="5">
        <f t="shared" si="90"/>
        <v>93.566468886280916</v>
      </c>
      <c r="AI84" s="5">
        <f t="shared" si="91"/>
        <v>2212.3271754445091</v>
      </c>
      <c r="AJ84" s="5">
        <f t="shared" si="92"/>
        <v>1390.6056531365482</v>
      </c>
      <c r="AK84" s="5">
        <f t="shared" si="94"/>
        <v>10779.480992158804</v>
      </c>
      <c r="AL84">
        <f t="shared" si="95"/>
        <v>67.371756200992522</v>
      </c>
      <c r="AM84" s="9">
        <f t="shared" si="96"/>
        <v>3513.9407203958831</v>
      </c>
      <c r="AN84" s="5">
        <f t="shared" si="97"/>
        <v>4479.3387538158886</v>
      </c>
      <c r="AO84" s="5">
        <f t="shared" si="98"/>
        <v>2578.2760315330743</v>
      </c>
      <c r="AP84">
        <f t="shared" si="99"/>
        <v>21.962129502474269</v>
      </c>
      <c r="AQ84">
        <f t="shared" si="100"/>
        <v>27.995867211349303</v>
      </c>
      <c r="AR84">
        <f t="shared" si="101"/>
        <v>16.114225197081716</v>
      </c>
    </row>
    <row r="85" spans="1:44" x14ac:dyDescent="0.3">
      <c r="A85" t="s">
        <v>19</v>
      </c>
      <c r="B85" s="7" t="s">
        <v>76</v>
      </c>
      <c r="C85">
        <v>2022</v>
      </c>
      <c r="D85">
        <v>2280.8244924866549</v>
      </c>
      <c r="E85" t="s">
        <v>6</v>
      </c>
      <c r="F85" t="s">
        <v>82</v>
      </c>
      <c r="G85" s="1">
        <v>44896</v>
      </c>
      <c r="H85" s="5">
        <f t="shared" si="102"/>
        <v>1293.2274872399332</v>
      </c>
      <c r="I85" s="5">
        <f t="shared" si="65"/>
        <v>1099.2433641539433</v>
      </c>
      <c r="J85" s="5">
        <f t="shared" si="66"/>
        <v>193.98412308598998</v>
      </c>
      <c r="K85" s="5">
        <f t="shared" si="67"/>
        <v>3879.6824617197999</v>
      </c>
      <c r="L85" s="5">
        <f t="shared" si="68"/>
        <v>1293.2274872399332</v>
      </c>
      <c r="M85" s="5">
        <f t="shared" si="69"/>
        <v>3879.6824617197999</v>
      </c>
      <c r="N85" s="5">
        <f t="shared" si="70"/>
        <v>5172.9099489597329</v>
      </c>
      <c r="O85" s="5">
        <f t="shared" si="71"/>
        <v>1293.2274872399332</v>
      </c>
      <c r="P85" s="5">
        <f t="shared" si="72"/>
        <v>1293.2274872399332</v>
      </c>
      <c r="Q85" s="5">
        <f t="shared" si="73"/>
        <v>969.92061542994986</v>
      </c>
      <c r="R85" s="5">
        <f t="shared" si="74"/>
        <v>58.195236925796991</v>
      </c>
      <c r="S85" s="5">
        <f t="shared" si="75"/>
        <v>193.98412308598998</v>
      </c>
      <c r="T85" s="5">
        <f t="shared" si="76"/>
        <v>387.96824617197996</v>
      </c>
      <c r="U85" s="5">
        <f t="shared" si="77"/>
        <v>193.98412308598998</v>
      </c>
      <c r="V85" s="5">
        <f t="shared" si="78"/>
        <v>724.20739285436264</v>
      </c>
      <c r="W85" s="5">
        <f t="shared" si="79"/>
        <v>569.02009438557059</v>
      </c>
      <c r="X85" s="5">
        <f t="shared" si="80"/>
        <v>2586.4549744798665</v>
      </c>
      <c r="Y85" s="5">
        <f t="shared" si="81"/>
        <v>431.07582907997772</v>
      </c>
      <c r="Z85" s="5">
        <f t="shared" si="82"/>
        <v>2586.4549744798665</v>
      </c>
      <c r="AA85" s="5">
        <f t="shared" si="83"/>
        <v>172.43033163199109</v>
      </c>
      <c r="AB85" s="5">
        <f t="shared" si="84"/>
        <v>323.30687180998331</v>
      </c>
      <c r="AC85" s="5">
        <f t="shared" si="85"/>
        <v>431.07582907997772</v>
      </c>
      <c r="AD85" s="5">
        <f t="shared" si="86"/>
        <v>646.6137436199665</v>
      </c>
      <c r="AE85" s="5">
        <f t="shared" si="87"/>
        <v>19.398412308598996</v>
      </c>
      <c r="AF85" s="5">
        <f t="shared" si="88"/>
        <v>48.496030771497495</v>
      </c>
      <c r="AG85" s="5">
        <f t="shared" si="89"/>
        <v>96.992061542994989</v>
      </c>
      <c r="AH85" s="5">
        <f t="shared" si="90"/>
        <v>96.992061542994989</v>
      </c>
      <c r="AI85" s="5">
        <f t="shared" si="91"/>
        <v>2293.3234107054818</v>
      </c>
      <c r="AJ85" s="5">
        <f t="shared" si="92"/>
        <v>1441.5175724434455</v>
      </c>
      <c r="AK85" s="5">
        <f t="shared" si="94"/>
        <v>11174.13210349664</v>
      </c>
      <c r="AL85">
        <f t="shared" si="95"/>
        <v>69.838325646854003</v>
      </c>
      <c r="AM85" s="9">
        <f t="shared" si="96"/>
        <v>3642.590755725812</v>
      </c>
      <c r="AN85" s="5">
        <f t="shared" si="97"/>
        <v>4643.3332929349799</v>
      </c>
      <c r="AO85" s="5">
        <f t="shared" si="98"/>
        <v>2672.670140295862</v>
      </c>
      <c r="AP85">
        <f t="shared" si="99"/>
        <v>22.766192223286325</v>
      </c>
      <c r="AQ85">
        <f t="shared" si="100"/>
        <v>29.020833080843623</v>
      </c>
      <c r="AR85">
        <f t="shared" si="101"/>
        <v>16.704188376849139</v>
      </c>
    </row>
    <row r="86" spans="1:44" x14ac:dyDescent="0.3">
      <c r="A86" t="s">
        <v>20</v>
      </c>
      <c r="B86" s="7" t="s">
        <v>74</v>
      </c>
      <c r="C86">
        <v>2023</v>
      </c>
      <c r="D86">
        <v>2353.6608869642459</v>
      </c>
      <c r="E86" t="s">
        <v>6</v>
      </c>
      <c r="F86" t="s">
        <v>82</v>
      </c>
      <c r="G86" s="1">
        <v>44927</v>
      </c>
      <c r="H86" s="5">
        <f t="shared" si="102"/>
        <v>1334.5257229087274</v>
      </c>
      <c r="I86" s="5">
        <f t="shared" si="65"/>
        <v>1134.3468644724182</v>
      </c>
      <c r="J86" s="5">
        <f t="shared" si="66"/>
        <v>200.1788584363091</v>
      </c>
      <c r="K86" s="5">
        <f t="shared" si="67"/>
        <v>4003.5771687261822</v>
      </c>
      <c r="L86" s="5">
        <f t="shared" si="68"/>
        <v>1334.5257229087274</v>
      </c>
      <c r="M86" s="5">
        <f t="shared" si="69"/>
        <v>4003.5771687261822</v>
      </c>
      <c r="N86" s="5">
        <f t="shared" si="70"/>
        <v>5338.1028916349096</v>
      </c>
      <c r="O86" s="5">
        <f t="shared" si="71"/>
        <v>1334.5257229087274</v>
      </c>
      <c r="P86" s="5">
        <f t="shared" si="72"/>
        <v>1334.5257229087274</v>
      </c>
      <c r="Q86" s="5">
        <f t="shared" si="73"/>
        <v>1000.8942921815456</v>
      </c>
      <c r="R86" s="5">
        <f t="shared" si="74"/>
        <v>60.053657530892728</v>
      </c>
      <c r="S86" s="5">
        <f t="shared" si="75"/>
        <v>200.1788584363091</v>
      </c>
      <c r="T86" s="5">
        <f t="shared" si="76"/>
        <v>400.3577168726182</v>
      </c>
      <c r="U86" s="5">
        <f t="shared" si="77"/>
        <v>200.1788584363091</v>
      </c>
      <c r="V86" s="5">
        <f t="shared" si="78"/>
        <v>747.33440482888739</v>
      </c>
      <c r="W86" s="5">
        <f t="shared" si="79"/>
        <v>587.19131807984002</v>
      </c>
      <c r="X86" s="5">
        <f t="shared" si="80"/>
        <v>2669.0514458174544</v>
      </c>
      <c r="Y86" s="5">
        <f t="shared" si="81"/>
        <v>444.84190763624247</v>
      </c>
      <c r="Z86" s="5">
        <f t="shared" si="82"/>
        <v>2669.0514458174544</v>
      </c>
      <c r="AA86" s="5">
        <f t="shared" si="83"/>
        <v>177.93676305449699</v>
      </c>
      <c r="AB86" s="5">
        <f t="shared" si="84"/>
        <v>333.63143072718179</v>
      </c>
      <c r="AC86" s="5">
        <f t="shared" si="85"/>
        <v>444.84190763624247</v>
      </c>
      <c r="AD86" s="5">
        <f t="shared" si="86"/>
        <v>667.26286145436359</v>
      </c>
      <c r="AE86" s="5">
        <f t="shared" si="87"/>
        <v>20.017885843630907</v>
      </c>
      <c r="AF86" s="5">
        <f t="shared" si="88"/>
        <v>50.044714609077275</v>
      </c>
      <c r="AG86" s="5">
        <f t="shared" si="89"/>
        <v>100.08942921815455</v>
      </c>
      <c r="AH86" s="5">
        <f t="shared" si="90"/>
        <v>100.08942921815455</v>
      </c>
      <c r="AI86" s="5">
        <f t="shared" si="91"/>
        <v>2366.5589486248105</v>
      </c>
      <c r="AJ86" s="5">
        <f t="shared" si="92"/>
        <v>1487.5513391355948</v>
      </c>
      <c r="AK86" s="5">
        <f t="shared" si="94"/>
        <v>11530.969508792858</v>
      </c>
      <c r="AL86">
        <f t="shared" si="95"/>
        <v>72.068559429955357</v>
      </c>
      <c r="AM86" s="9">
        <f t="shared" si="96"/>
        <v>3758.9141195262482</v>
      </c>
      <c r="AN86" s="5">
        <f t="shared" si="97"/>
        <v>4791.6146081037859</v>
      </c>
      <c r="AO86" s="5">
        <f t="shared" si="98"/>
        <v>2758.0198273447027</v>
      </c>
      <c r="AP86">
        <f t="shared" si="99"/>
        <v>23.493213247039051</v>
      </c>
      <c r="AQ86">
        <f t="shared" si="100"/>
        <v>29.947591300648661</v>
      </c>
      <c r="AR86">
        <f t="shared" si="101"/>
        <v>17.23762392090439</v>
      </c>
    </row>
    <row r="87" spans="1:44" x14ac:dyDescent="0.3">
      <c r="A87" t="s">
        <v>21</v>
      </c>
      <c r="B87" s="7" t="s">
        <v>74</v>
      </c>
      <c r="C87">
        <v>2023</v>
      </c>
      <c r="D87">
        <v>2291.9955056142612</v>
      </c>
      <c r="E87" t="s">
        <v>6</v>
      </c>
      <c r="F87" t="s">
        <v>82</v>
      </c>
      <c r="G87" s="1">
        <v>44958</v>
      </c>
      <c r="H87" s="5">
        <f t="shared" si="102"/>
        <v>1299.5614516832859</v>
      </c>
      <c r="I87" s="5">
        <f t="shared" si="65"/>
        <v>1104.627233930793</v>
      </c>
      <c r="J87" s="5">
        <f t="shared" si="66"/>
        <v>194.93421775249288</v>
      </c>
      <c r="K87" s="5">
        <f t="shared" si="67"/>
        <v>3898.6843550498579</v>
      </c>
      <c r="L87" s="5">
        <f t="shared" si="68"/>
        <v>1299.5614516832859</v>
      </c>
      <c r="M87" s="5">
        <f t="shared" si="69"/>
        <v>3898.6843550498579</v>
      </c>
      <c r="N87" s="5">
        <f t="shared" si="70"/>
        <v>5198.2458067331436</v>
      </c>
      <c r="O87" s="5">
        <f t="shared" si="71"/>
        <v>1299.5614516832859</v>
      </c>
      <c r="P87" s="5">
        <f t="shared" si="72"/>
        <v>1299.5614516832859</v>
      </c>
      <c r="Q87" s="5">
        <f t="shared" si="73"/>
        <v>974.67108876246448</v>
      </c>
      <c r="R87" s="5">
        <f t="shared" si="74"/>
        <v>58.480265325747865</v>
      </c>
      <c r="S87" s="5">
        <f t="shared" si="75"/>
        <v>194.93421775249288</v>
      </c>
      <c r="T87" s="5">
        <f t="shared" si="76"/>
        <v>389.86843550498577</v>
      </c>
      <c r="U87" s="5">
        <f t="shared" si="77"/>
        <v>194.93421775249288</v>
      </c>
      <c r="V87" s="5">
        <f t="shared" si="78"/>
        <v>727.75441294264022</v>
      </c>
      <c r="W87" s="5">
        <f t="shared" si="79"/>
        <v>571.80703874064579</v>
      </c>
      <c r="X87" s="5">
        <f t="shared" si="80"/>
        <v>2599.1229033665722</v>
      </c>
      <c r="Y87" s="5">
        <f t="shared" si="81"/>
        <v>433.18715056109528</v>
      </c>
      <c r="Z87" s="5">
        <f t="shared" si="82"/>
        <v>2599.1229033665722</v>
      </c>
      <c r="AA87" s="5">
        <f t="shared" si="83"/>
        <v>173.27486022443813</v>
      </c>
      <c r="AB87" s="5">
        <f t="shared" si="84"/>
        <v>324.89036292082147</v>
      </c>
      <c r="AC87" s="5">
        <f t="shared" si="85"/>
        <v>433.18715056109528</v>
      </c>
      <c r="AD87" s="5">
        <f t="shared" si="86"/>
        <v>649.78072584164306</v>
      </c>
      <c r="AE87" s="5">
        <f t="shared" si="87"/>
        <v>19.493421775249285</v>
      </c>
      <c r="AF87" s="5">
        <f t="shared" si="88"/>
        <v>48.733554438123221</v>
      </c>
      <c r="AG87" s="5">
        <f t="shared" si="89"/>
        <v>97.467108876246442</v>
      </c>
      <c r="AH87" s="5">
        <f t="shared" si="90"/>
        <v>97.467108876246442</v>
      </c>
      <c r="AI87" s="5">
        <f t="shared" si="91"/>
        <v>2304.5556409850274</v>
      </c>
      <c r="AJ87" s="5">
        <f t="shared" si="92"/>
        <v>1448.5778314763027</v>
      </c>
      <c r="AK87" s="5">
        <f t="shared" si="94"/>
        <v>11228.860723269432</v>
      </c>
      <c r="AL87">
        <f t="shared" si="95"/>
        <v>70.180379520433945</v>
      </c>
      <c r="AM87" s="9">
        <f t="shared" si="96"/>
        <v>3660.4314222412559</v>
      </c>
      <c r="AN87" s="5">
        <f t="shared" si="97"/>
        <v>4666.0753922688382</v>
      </c>
      <c r="AO87" s="5">
        <f t="shared" si="98"/>
        <v>2685.7603334787914</v>
      </c>
      <c r="AP87">
        <f t="shared" si="99"/>
        <v>22.877696389007848</v>
      </c>
      <c r="AQ87">
        <f t="shared" si="100"/>
        <v>29.162971201680239</v>
      </c>
      <c r="AR87">
        <f t="shared" si="101"/>
        <v>16.786002084242448</v>
      </c>
    </row>
    <row r="88" spans="1:44" x14ac:dyDescent="0.3">
      <c r="A88" t="s">
        <v>22</v>
      </c>
      <c r="B88" s="7" t="s">
        <v>74</v>
      </c>
      <c r="C88">
        <v>2023</v>
      </c>
      <c r="D88">
        <v>2592.2000731267708</v>
      </c>
      <c r="E88" t="s">
        <v>6</v>
      </c>
      <c r="F88" t="s">
        <v>82</v>
      </c>
      <c r="G88" s="1">
        <v>44986</v>
      </c>
      <c r="H88" s="5">
        <f t="shared" si="102"/>
        <v>1469.7774414628789</v>
      </c>
      <c r="I88" s="5">
        <f t="shared" si="65"/>
        <v>1249.310825243447</v>
      </c>
      <c r="J88" s="5">
        <f t="shared" si="66"/>
        <v>220.46661621943181</v>
      </c>
      <c r="K88" s="5">
        <f t="shared" si="67"/>
        <v>4409.3323243886371</v>
      </c>
      <c r="L88" s="5">
        <f t="shared" si="68"/>
        <v>1469.7774414628789</v>
      </c>
      <c r="M88" s="5">
        <f t="shared" si="69"/>
        <v>4409.3323243886371</v>
      </c>
      <c r="N88" s="5">
        <f t="shared" si="70"/>
        <v>5879.1097658515155</v>
      </c>
      <c r="O88" s="5">
        <f t="shared" si="71"/>
        <v>1469.7774414628789</v>
      </c>
      <c r="P88" s="5">
        <f t="shared" si="72"/>
        <v>1469.7774414628789</v>
      </c>
      <c r="Q88" s="5">
        <f t="shared" si="73"/>
        <v>1102.333081097159</v>
      </c>
      <c r="R88" s="5">
        <f t="shared" si="74"/>
        <v>66.139984865829547</v>
      </c>
      <c r="S88" s="5">
        <f t="shared" si="75"/>
        <v>220.46661621943181</v>
      </c>
      <c r="T88" s="5">
        <f t="shared" si="76"/>
        <v>440.93323243886363</v>
      </c>
      <c r="U88" s="5">
        <f t="shared" si="77"/>
        <v>220.46661621943181</v>
      </c>
      <c r="V88" s="5">
        <f t="shared" si="78"/>
        <v>823.07536721921224</v>
      </c>
      <c r="W88" s="5">
        <f t="shared" si="79"/>
        <v>646.70207424366674</v>
      </c>
      <c r="X88" s="5">
        <f t="shared" si="80"/>
        <v>2939.5548829257582</v>
      </c>
      <c r="Y88" s="5">
        <f t="shared" si="81"/>
        <v>489.9258138209596</v>
      </c>
      <c r="Z88" s="5">
        <f t="shared" si="82"/>
        <v>2939.5548829257582</v>
      </c>
      <c r="AA88" s="5">
        <f t="shared" si="83"/>
        <v>195.97032552838385</v>
      </c>
      <c r="AB88" s="5">
        <f t="shared" si="84"/>
        <v>367.44436036571972</v>
      </c>
      <c r="AC88" s="5">
        <f t="shared" si="85"/>
        <v>489.9258138209596</v>
      </c>
      <c r="AD88" s="5">
        <f t="shared" si="86"/>
        <v>734.88872073143943</v>
      </c>
      <c r="AE88" s="5">
        <f t="shared" si="87"/>
        <v>22.046661621943183</v>
      </c>
      <c r="AF88" s="5">
        <f t="shared" si="88"/>
        <v>55.116654054857953</v>
      </c>
      <c r="AG88" s="5">
        <f t="shared" si="89"/>
        <v>110.23330810971591</v>
      </c>
      <c r="AH88" s="5">
        <f t="shared" si="90"/>
        <v>110.23330810971591</v>
      </c>
      <c r="AI88" s="5">
        <f t="shared" si="91"/>
        <v>2606.4053295275057</v>
      </c>
      <c r="AJ88" s="5">
        <f t="shared" si="92"/>
        <v>1638.3119214172889</v>
      </c>
      <c r="AK88" s="5">
        <f t="shared" si="94"/>
        <v>12699.611982960008</v>
      </c>
      <c r="AL88">
        <f t="shared" si="95"/>
        <v>79.372574893500058</v>
      </c>
      <c r="AM88" s="9">
        <f t="shared" si="96"/>
        <v>4139.8731267871099</v>
      </c>
      <c r="AN88" s="5">
        <f t="shared" si="97"/>
        <v>5277.2359035724676</v>
      </c>
      <c r="AO88" s="5">
        <f t="shared" si="98"/>
        <v>3037.5400456899501</v>
      </c>
      <c r="AP88">
        <f t="shared" si="99"/>
        <v>25.874207042419435</v>
      </c>
      <c r="AQ88">
        <f t="shared" si="100"/>
        <v>32.982724397327921</v>
      </c>
      <c r="AR88">
        <f t="shared" si="101"/>
        <v>18.984625285562188</v>
      </c>
    </row>
    <row r="89" spans="1:44" x14ac:dyDescent="0.3">
      <c r="A89" t="s">
        <v>23</v>
      </c>
      <c r="B89" s="7" t="s">
        <v>74</v>
      </c>
      <c r="C89">
        <v>2023</v>
      </c>
      <c r="D89">
        <v>2535.730503840135</v>
      </c>
      <c r="E89" t="s">
        <v>6</v>
      </c>
      <c r="F89" t="s">
        <v>82</v>
      </c>
      <c r="G89" s="1">
        <v>45017</v>
      </c>
      <c r="H89" s="5">
        <f t="shared" si="102"/>
        <v>1437.7591956773565</v>
      </c>
      <c r="I89" s="5">
        <f t="shared" si="65"/>
        <v>1222.0953163257529</v>
      </c>
      <c r="J89" s="5">
        <f t="shared" si="66"/>
        <v>215.66387935160347</v>
      </c>
      <c r="K89" s="5">
        <f t="shared" si="67"/>
        <v>4313.2775870320693</v>
      </c>
      <c r="L89" s="5">
        <f t="shared" si="68"/>
        <v>1437.7591956773565</v>
      </c>
      <c r="M89" s="5">
        <f t="shared" si="69"/>
        <v>4313.2775870320693</v>
      </c>
      <c r="N89" s="5">
        <f t="shared" si="70"/>
        <v>5751.036782709426</v>
      </c>
      <c r="O89" s="5">
        <f t="shared" si="71"/>
        <v>1437.7591956773565</v>
      </c>
      <c r="P89" s="5">
        <f t="shared" si="72"/>
        <v>1437.7591956773565</v>
      </c>
      <c r="Q89" s="5">
        <f t="shared" si="73"/>
        <v>1078.3193967580173</v>
      </c>
      <c r="R89" s="5">
        <f t="shared" si="74"/>
        <v>64.699163805481035</v>
      </c>
      <c r="S89" s="5">
        <f t="shared" si="75"/>
        <v>215.66387935160347</v>
      </c>
      <c r="T89" s="5">
        <f t="shared" si="76"/>
        <v>431.32775870320694</v>
      </c>
      <c r="U89" s="5">
        <f t="shared" si="77"/>
        <v>215.66387935160347</v>
      </c>
      <c r="V89" s="5">
        <f t="shared" si="78"/>
        <v>805.14514957931976</v>
      </c>
      <c r="W89" s="5">
        <f t="shared" si="79"/>
        <v>632.61404609803685</v>
      </c>
      <c r="X89" s="5">
        <f t="shared" si="80"/>
        <v>2875.518391354713</v>
      </c>
      <c r="Y89" s="5">
        <f t="shared" si="81"/>
        <v>479.25306522578552</v>
      </c>
      <c r="Z89" s="5">
        <f t="shared" si="82"/>
        <v>2875.518391354713</v>
      </c>
      <c r="AA89" s="5">
        <f t="shared" si="83"/>
        <v>191.70122609031421</v>
      </c>
      <c r="AB89" s="5">
        <f t="shared" si="84"/>
        <v>359.43979891933913</v>
      </c>
      <c r="AC89" s="5">
        <f t="shared" si="85"/>
        <v>479.25306522578552</v>
      </c>
      <c r="AD89" s="5">
        <f t="shared" si="86"/>
        <v>718.87959783867825</v>
      </c>
      <c r="AE89" s="5">
        <f t="shared" si="87"/>
        <v>21.566387935160343</v>
      </c>
      <c r="AF89" s="5">
        <f t="shared" si="88"/>
        <v>53.915969837900867</v>
      </c>
      <c r="AG89" s="5">
        <f t="shared" si="89"/>
        <v>107.83193967580173</v>
      </c>
      <c r="AH89" s="5">
        <f t="shared" si="90"/>
        <v>107.83193967580173</v>
      </c>
      <c r="AI89" s="5">
        <f t="shared" si="91"/>
        <v>2549.6263070011792</v>
      </c>
      <c r="AJ89" s="5">
        <f t="shared" si="92"/>
        <v>1602.6222501150266</v>
      </c>
      <c r="AK89" s="5">
        <f t="shared" si="94"/>
        <v>12422.958330250198</v>
      </c>
      <c r="AL89">
        <f t="shared" si="95"/>
        <v>77.643489564063742</v>
      </c>
      <c r="AM89" s="9">
        <f t="shared" si="96"/>
        <v>4049.6884011578873</v>
      </c>
      <c r="AN89" s="5">
        <f t="shared" si="97"/>
        <v>5162.2743920795492</v>
      </c>
      <c r="AO89" s="5">
        <f t="shared" si="98"/>
        <v>2971.3690043998699</v>
      </c>
      <c r="AP89">
        <f t="shared" si="99"/>
        <v>25.310552507236796</v>
      </c>
      <c r="AQ89">
        <f t="shared" si="100"/>
        <v>32.264214950497184</v>
      </c>
      <c r="AR89">
        <f t="shared" si="101"/>
        <v>18.571056277499189</v>
      </c>
    </row>
    <row r="90" spans="1:44" x14ac:dyDescent="0.3">
      <c r="A90" t="s">
        <v>24</v>
      </c>
      <c r="B90" s="7" t="s">
        <v>74</v>
      </c>
      <c r="C90">
        <v>2023</v>
      </c>
      <c r="D90">
        <v>2503.6619648645742</v>
      </c>
      <c r="E90" t="s">
        <v>6</v>
      </c>
      <c r="F90" t="s">
        <v>82</v>
      </c>
      <c r="G90" s="1">
        <v>45047</v>
      </c>
      <c r="H90" s="5">
        <f t="shared" si="102"/>
        <v>1419.5763340782134</v>
      </c>
      <c r="I90" s="5">
        <f t="shared" si="65"/>
        <v>1206.6398839664814</v>
      </c>
      <c r="J90" s="5">
        <f t="shared" si="66"/>
        <v>212.936450111732</v>
      </c>
      <c r="K90" s="5">
        <f t="shared" si="67"/>
        <v>4258.7290022346406</v>
      </c>
      <c r="L90" s="5">
        <f t="shared" si="68"/>
        <v>1419.5763340782134</v>
      </c>
      <c r="M90" s="5">
        <f t="shared" si="69"/>
        <v>4258.7290022346406</v>
      </c>
      <c r="N90" s="5">
        <f t="shared" si="70"/>
        <v>5678.3053363128538</v>
      </c>
      <c r="O90" s="5">
        <f t="shared" si="71"/>
        <v>1419.5763340782134</v>
      </c>
      <c r="P90" s="5">
        <f t="shared" si="72"/>
        <v>1419.5763340782134</v>
      </c>
      <c r="Q90" s="5">
        <f t="shared" si="73"/>
        <v>1064.6822505586599</v>
      </c>
      <c r="R90" s="5">
        <f t="shared" si="74"/>
        <v>63.880935033519599</v>
      </c>
      <c r="S90" s="5">
        <f t="shared" si="75"/>
        <v>212.936450111732</v>
      </c>
      <c r="T90" s="5">
        <f t="shared" si="76"/>
        <v>425.872900223464</v>
      </c>
      <c r="U90" s="5">
        <f t="shared" si="77"/>
        <v>212.936450111732</v>
      </c>
      <c r="V90" s="5">
        <f t="shared" si="78"/>
        <v>794.96274708379963</v>
      </c>
      <c r="W90" s="5">
        <f t="shared" si="79"/>
        <v>624.61358699441394</v>
      </c>
      <c r="X90" s="5">
        <f t="shared" si="80"/>
        <v>2839.1526681564274</v>
      </c>
      <c r="Y90" s="5">
        <f t="shared" si="81"/>
        <v>473.19211135940446</v>
      </c>
      <c r="Z90" s="5">
        <f t="shared" si="82"/>
        <v>2839.1526681564274</v>
      </c>
      <c r="AA90" s="5">
        <f t="shared" si="83"/>
        <v>189.27684454376177</v>
      </c>
      <c r="AB90" s="5">
        <f t="shared" si="84"/>
        <v>354.89408351955336</v>
      </c>
      <c r="AC90" s="5">
        <f t="shared" si="85"/>
        <v>473.19211135940446</v>
      </c>
      <c r="AD90" s="5">
        <f t="shared" si="86"/>
        <v>709.78816703910661</v>
      </c>
      <c r="AE90" s="5">
        <f t="shared" si="87"/>
        <v>21.293645011173201</v>
      </c>
      <c r="AF90" s="5">
        <f t="shared" si="88"/>
        <v>53.234112527933</v>
      </c>
      <c r="AG90" s="5">
        <f t="shared" si="89"/>
        <v>106.468225055866</v>
      </c>
      <c r="AH90" s="5">
        <f t="shared" si="90"/>
        <v>106.46822505586599</v>
      </c>
      <c r="AI90" s="5">
        <f t="shared" si="91"/>
        <v>2517.3820324320322</v>
      </c>
      <c r="AJ90" s="5">
        <f t="shared" si="92"/>
        <v>1582.3544203858485</v>
      </c>
      <c r="AK90" s="5">
        <f t="shared" si="94"/>
        <v>12265.849314602805</v>
      </c>
      <c r="AL90">
        <f t="shared" si="95"/>
        <v>76.661558216267537</v>
      </c>
      <c r="AM90" s="9">
        <f t="shared" si="96"/>
        <v>3998.4733409869682</v>
      </c>
      <c r="AN90" s="5">
        <f t="shared" si="97"/>
        <v>5096.9888275078256</v>
      </c>
      <c r="AO90" s="5">
        <f t="shared" si="98"/>
        <v>2933.7910904283081</v>
      </c>
      <c r="AP90">
        <f t="shared" si="99"/>
        <v>24.990458381168551</v>
      </c>
      <c r="AQ90">
        <f t="shared" si="100"/>
        <v>31.85618017192391</v>
      </c>
      <c r="AR90">
        <f t="shared" si="101"/>
        <v>18.336194315176925</v>
      </c>
    </row>
    <row r="91" spans="1:44" x14ac:dyDescent="0.3">
      <c r="A91" t="s">
        <v>25</v>
      </c>
      <c r="B91" s="7" t="s">
        <v>74</v>
      </c>
      <c r="C91">
        <v>2023</v>
      </c>
      <c r="D91">
        <v>2288.723983856346</v>
      </c>
      <c r="E91" t="s">
        <v>6</v>
      </c>
      <c r="F91" t="s">
        <v>82</v>
      </c>
      <c r="G91" s="1">
        <v>45078</v>
      </c>
      <c r="H91" s="5">
        <f t="shared" si="102"/>
        <v>1297.7064988465481</v>
      </c>
      <c r="I91" s="5">
        <f t="shared" si="65"/>
        <v>1103.050524019566</v>
      </c>
      <c r="J91" s="5">
        <f t="shared" si="66"/>
        <v>194.6559748269822</v>
      </c>
      <c r="K91" s="5">
        <f t="shared" si="67"/>
        <v>3893.1194965396444</v>
      </c>
      <c r="L91" s="5">
        <f t="shared" si="68"/>
        <v>1297.7064988465481</v>
      </c>
      <c r="M91" s="5">
        <f t="shared" si="69"/>
        <v>3893.1194965396444</v>
      </c>
      <c r="N91" s="5">
        <f t="shared" si="70"/>
        <v>5190.8259953861925</v>
      </c>
      <c r="O91" s="5">
        <f t="shared" si="71"/>
        <v>1297.7064988465481</v>
      </c>
      <c r="P91" s="5">
        <f t="shared" si="72"/>
        <v>1297.7064988465481</v>
      </c>
      <c r="Q91" s="5">
        <f t="shared" si="73"/>
        <v>973.27987413491098</v>
      </c>
      <c r="R91" s="5">
        <f t="shared" si="74"/>
        <v>58.396792448094658</v>
      </c>
      <c r="S91" s="5">
        <f t="shared" si="75"/>
        <v>194.6559748269822</v>
      </c>
      <c r="T91" s="5">
        <f t="shared" si="76"/>
        <v>389.3119496539644</v>
      </c>
      <c r="U91" s="5">
        <f t="shared" si="77"/>
        <v>194.6559748269822</v>
      </c>
      <c r="V91" s="5">
        <f t="shared" si="78"/>
        <v>726.71563935406698</v>
      </c>
      <c r="W91" s="5">
        <f t="shared" si="79"/>
        <v>570.99085949248115</v>
      </c>
      <c r="X91" s="5">
        <f t="shared" si="80"/>
        <v>2595.4129976930958</v>
      </c>
      <c r="Y91" s="5">
        <f t="shared" si="81"/>
        <v>432.56883294884938</v>
      </c>
      <c r="Z91" s="5">
        <f t="shared" si="82"/>
        <v>2595.4129976930958</v>
      </c>
      <c r="AA91" s="5">
        <f t="shared" si="83"/>
        <v>173.02753317953974</v>
      </c>
      <c r="AB91" s="5">
        <f t="shared" si="84"/>
        <v>324.42662471163698</v>
      </c>
      <c r="AC91" s="5">
        <f t="shared" si="85"/>
        <v>432.56883294884938</v>
      </c>
      <c r="AD91" s="5">
        <f t="shared" si="86"/>
        <v>648.85324942327395</v>
      </c>
      <c r="AE91" s="5">
        <f t="shared" si="87"/>
        <v>19.465597482698218</v>
      </c>
      <c r="AF91" s="5">
        <f t="shared" si="88"/>
        <v>48.663993706745551</v>
      </c>
      <c r="AG91" s="5">
        <f t="shared" si="89"/>
        <v>97.327987413491101</v>
      </c>
      <c r="AH91" s="5">
        <f t="shared" si="90"/>
        <v>97.327987413491101</v>
      </c>
      <c r="AI91" s="5">
        <f t="shared" si="91"/>
        <v>2301.2661912878784</v>
      </c>
      <c r="AJ91" s="5">
        <f t="shared" si="92"/>
        <v>1446.5101773809522</v>
      </c>
      <c r="AK91" s="5">
        <f t="shared" si="94"/>
        <v>11212.8330032836</v>
      </c>
      <c r="AL91">
        <f t="shared" si="95"/>
        <v>70.080206270522496</v>
      </c>
      <c r="AM91" s="9">
        <f t="shared" si="96"/>
        <v>3655.206638417777</v>
      </c>
      <c r="AN91" s="5">
        <f t="shared" si="97"/>
        <v>4659.4151841085304</v>
      </c>
      <c r="AO91" s="5">
        <f t="shared" si="98"/>
        <v>2681.9267642828659</v>
      </c>
      <c r="AP91">
        <f t="shared" si="99"/>
        <v>22.845041490111107</v>
      </c>
      <c r="AQ91">
        <f t="shared" si="100"/>
        <v>29.121344900678316</v>
      </c>
      <c r="AR91">
        <f t="shared" si="101"/>
        <v>16.762042276767911</v>
      </c>
    </row>
    <row r="92" spans="1:44" x14ac:dyDescent="0.3">
      <c r="A92" t="s">
        <v>26</v>
      </c>
      <c r="B92" s="7" t="s">
        <v>77</v>
      </c>
      <c r="C92">
        <v>2023</v>
      </c>
      <c r="D92">
        <v>2334.7220264752118</v>
      </c>
      <c r="E92" t="s">
        <v>6</v>
      </c>
      <c r="F92" t="s">
        <v>82</v>
      </c>
      <c r="G92" s="1">
        <v>45108</v>
      </c>
      <c r="H92" s="5">
        <f t="shared" si="102"/>
        <v>1323.7873890114449</v>
      </c>
      <c r="I92" s="5">
        <f t="shared" si="65"/>
        <v>1125.2192806597282</v>
      </c>
      <c r="J92" s="5">
        <f t="shared" si="66"/>
        <v>198.56810835171675</v>
      </c>
      <c r="K92" s="5">
        <f t="shared" si="67"/>
        <v>3971.3621670343346</v>
      </c>
      <c r="L92" s="5">
        <f t="shared" si="68"/>
        <v>1323.7873890114449</v>
      </c>
      <c r="M92" s="5">
        <f t="shared" si="69"/>
        <v>3971.3621670343346</v>
      </c>
      <c r="N92" s="5">
        <f t="shared" si="70"/>
        <v>5295.1495560457797</v>
      </c>
      <c r="O92" s="5">
        <f t="shared" si="71"/>
        <v>1323.7873890114449</v>
      </c>
      <c r="P92" s="5">
        <f t="shared" si="72"/>
        <v>1323.7873890114449</v>
      </c>
      <c r="Q92" s="5">
        <f t="shared" si="73"/>
        <v>992.84054175858375</v>
      </c>
      <c r="R92" s="5">
        <f t="shared" si="74"/>
        <v>59.570432505515022</v>
      </c>
      <c r="S92" s="5">
        <f t="shared" si="75"/>
        <v>198.56810835171675</v>
      </c>
      <c r="T92" s="5">
        <f t="shared" si="76"/>
        <v>397.13621670343349</v>
      </c>
      <c r="U92" s="5">
        <f t="shared" si="77"/>
        <v>198.56810835171675</v>
      </c>
      <c r="V92" s="5">
        <f t="shared" si="78"/>
        <v>741.32093784640927</v>
      </c>
      <c r="W92" s="5">
        <f t="shared" si="79"/>
        <v>582.46645116503578</v>
      </c>
      <c r="X92" s="5">
        <f t="shared" si="80"/>
        <v>2647.5747780228899</v>
      </c>
      <c r="Y92" s="5">
        <f t="shared" si="81"/>
        <v>441.26246300381501</v>
      </c>
      <c r="Z92" s="5">
        <f t="shared" si="82"/>
        <v>2647.5747780228899</v>
      </c>
      <c r="AA92" s="5">
        <f t="shared" si="83"/>
        <v>176.50498520152598</v>
      </c>
      <c r="AB92" s="5">
        <f t="shared" si="84"/>
        <v>330.94684725286123</v>
      </c>
      <c r="AC92" s="5">
        <f t="shared" si="85"/>
        <v>441.26246300381501</v>
      </c>
      <c r="AD92" s="5">
        <f t="shared" si="86"/>
        <v>661.89369450572258</v>
      </c>
      <c r="AE92" s="5">
        <f t="shared" si="87"/>
        <v>19.856810835171675</v>
      </c>
      <c r="AF92" s="5">
        <f t="shared" si="88"/>
        <v>49.642027087929186</v>
      </c>
      <c r="AG92" s="5">
        <f t="shared" si="89"/>
        <v>99.284054175858373</v>
      </c>
      <c r="AH92" s="5">
        <f t="shared" si="90"/>
        <v>99.284054175858373</v>
      </c>
      <c r="AI92" s="5">
        <f t="shared" si="91"/>
        <v>2347.5163031802958</v>
      </c>
      <c r="AJ92" s="5">
        <f t="shared" si="92"/>
        <v>1475.5816762847574</v>
      </c>
      <c r="AK92" s="5">
        <f t="shared" si="94"/>
        <v>11438.184934753392</v>
      </c>
      <c r="AL92">
        <f t="shared" si="95"/>
        <v>71.488655842208701</v>
      </c>
      <c r="AM92" s="9">
        <f t="shared" si="96"/>
        <v>3728.6678123822367</v>
      </c>
      <c r="AN92" s="5">
        <f t="shared" si="97"/>
        <v>4753.0586202455934</v>
      </c>
      <c r="AO92" s="5">
        <f t="shared" si="98"/>
        <v>2735.827270623653</v>
      </c>
      <c r="AP92">
        <f t="shared" si="99"/>
        <v>23.304173827388979</v>
      </c>
      <c r="AQ92">
        <f t="shared" si="100"/>
        <v>29.70661637653496</v>
      </c>
      <c r="AR92">
        <f t="shared" si="101"/>
        <v>17.09892044139783</v>
      </c>
    </row>
    <row r="93" spans="1:44" x14ac:dyDescent="0.3">
      <c r="A93" t="s">
        <v>27</v>
      </c>
      <c r="B93" s="7" t="s">
        <v>77</v>
      </c>
      <c r="C93">
        <v>2023</v>
      </c>
      <c r="D93">
        <v>2269.7858106859858</v>
      </c>
      <c r="E93" t="s">
        <v>6</v>
      </c>
      <c r="F93" t="s">
        <v>82</v>
      </c>
      <c r="G93" s="1">
        <v>45139</v>
      </c>
      <c r="H93" s="5">
        <f t="shared" si="102"/>
        <v>1286.9685546589537</v>
      </c>
      <c r="I93" s="5">
        <f t="shared" si="65"/>
        <v>1093.9232714601108</v>
      </c>
      <c r="J93" s="5">
        <f t="shared" si="66"/>
        <v>193.04528319884307</v>
      </c>
      <c r="K93" s="5">
        <f t="shared" si="67"/>
        <v>3860.9056639768614</v>
      </c>
      <c r="L93" s="5">
        <f t="shared" si="68"/>
        <v>1286.9685546589537</v>
      </c>
      <c r="M93" s="5">
        <f t="shared" si="69"/>
        <v>3860.9056639768614</v>
      </c>
      <c r="N93" s="5">
        <f t="shared" si="70"/>
        <v>5147.8742186358149</v>
      </c>
      <c r="O93" s="5">
        <f t="shared" si="71"/>
        <v>1286.9685546589537</v>
      </c>
      <c r="P93" s="5">
        <f t="shared" si="72"/>
        <v>1286.9685546589537</v>
      </c>
      <c r="Q93" s="5">
        <f t="shared" si="73"/>
        <v>965.22641599421536</v>
      </c>
      <c r="R93" s="5">
        <f t="shared" si="74"/>
        <v>57.913584959652916</v>
      </c>
      <c r="S93" s="5">
        <f t="shared" si="75"/>
        <v>193.04528319884307</v>
      </c>
      <c r="T93" s="5">
        <f t="shared" si="76"/>
        <v>386.09056639768613</v>
      </c>
      <c r="U93" s="5">
        <f t="shared" si="77"/>
        <v>193.04528319884307</v>
      </c>
      <c r="V93" s="5">
        <f t="shared" si="78"/>
        <v>720.70239060901417</v>
      </c>
      <c r="W93" s="5">
        <f t="shared" si="79"/>
        <v>566.26616404993968</v>
      </c>
      <c r="X93" s="5">
        <f t="shared" si="80"/>
        <v>2573.9371093179075</v>
      </c>
      <c r="Y93" s="5">
        <f t="shared" si="81"/>
        <v>428.98951821965125</v>
      </c>
      <c r="Z93" s="5">
        <f t="shared" si="82"/>
        <v>2573.9371093179075</v>
      </c>
      <c r="AA93" s="5">
        <f t="shared" si="83"/>
        <v>171.59580728786051</v>
      </c>
      <c r="AB93" s="5">
        <f t="shared" si="84"/>
        <v>321.74213866473843</v>
      </c>
      <c r="AC93" s="5">
        <f t="shared" si="85"/>
        <v>428.98951821965125</v>
      </c>
      <c r="AD93" s="5">
        <f t="shared" si="86"/>
        <v>643.48427732947687</v>
      </c>
      <c r="AE93" s="5">
        <f t="shared" si="87"/>
        <v>19.304528319884305</v>
      </c>
      <c r="AF93" s="5">
        <f t="shared" si="88"/>
        <v>48.261320799710766</v>
      </c>
      <c r="AG93" s="5">
        <f t="shared" si="89"/>
        <v>96.522641599421533</v>
      </c>
      <c r="AH93" s="5">
        <f t="shared" si="90"/>
        <v>96.522641599421533</v>
      </c>
      <c r="AI93" s="5">
        <f t="shared" si="91"/>
        <v>2282.224236928545</v>
      </c>
      <c r="AJ93" s="5">
        <f t="shared" si="92"/>
        <v>1434.5409489265139</v>
      </c>
      <c r="AK93" s="5">
        <f t="shared" si="94"/>
        <v>11120.05179653069</v>
      </c>
      <c r="AL93">
        <f t="shared" si="95"/>
        <v>69.500323728316815</v>
      </c>
      <c r="AM93" s="9">
        <f t="shared" si="96"/>
        <v>3624.9614289560532</v>
      </c>
      <c r="AN93" s="5">
        <f t="shared" si="97"/>
        <v>4620.8605955029743</v>
      </c>
      <c r="AO93" s="5">
        <f t="shared" si="98"/>
        <v>2659.7350129618376</v>
      </c>
      <c r="AP93">
        <f t="shared" si="99"/>
        <v>22.656008930975332</v>
      </c>
      <c r="AQ93">
        <f t="shared" si="100"/>
        <v>28.880378721893589</v>
      </c>
      <c r="AR93">
        <f t="shared" si="101"/>
        <v>16.623343831011486</v>
      </c>
    </row>
    <row r="94" spans="1:44" x14ac:dyDescent="0.3">
      <c r="A94" t="s">
        <v>28</v>
      </c>
      <c r="B94" s="7" t="s">
        <v>77</v>
      </c>
      <c r="C94">
        <v>2023</v>
      </c>
      <c r="D94">
        <v>2313.3316274495751</v>
      </c>
      <c r="E94" t="s">
        <v>6</v>
      </c>
      <c r="F94" t="s">
        <v>82</v>
      </c>
      <c r="G94" s="1">
        <v>45170</v>
      </c>
      <c r="H94" s="5">
        <f t="shared" si="102"/>
        <v>1311.659032763909</v>
      </c>
      <c r="I94" s="5">
        <f t="shared" si="65"/>
        <v>1114.9101778493225</v>
      </c>
      <c r="J94" s="5">
        <f t="shared" si="66"/>
        <v>196.74885491458633</v>
      </c>
      <c r="K94" s="5">
        <f t="shared" si="67"/>
        <v>3934.9770982917271</v>
      </c>
      <c r="L94" s="5">
        <f t="shared" si="68"/>
        <v>1311.659032763909</v>
      </c>
      <c r="M94" s="5">
        <f t="shared" si="69"/>
        <v>3934.9770982917271</v>
      </c>
      <c r="N94" s="5">
        <f t="shared" si="70"/>
        <v>5246.6361310556358</v>
      </c>
      <c r="O94" s="5">
        <f t="shared" si="71"/>
        <v>1311.659032763909</v>
      </c>
      <c r="P94" s="5">
        <f t="shared" si="72"/>
        <v>1311.659032763909</v>
      </c>
      <c r="Q94" s="5">
        <f t="shared" si="73"/>
        <v>983.74427457293166</v>
      </c>
      <c r="R94" s="5">
        <f t="shared" si="74"/>
        <v>59.024656474375895</v>
      </c>
      <c r="S94" s="5">
        <f t="shared" si="75"/>
        <v>196.74885491458633</v>
      </c>
      <c r="T94" s="5">
        <f t="shared" si="76"/>
        <v>393.49770982917266</v>
      </c>
      <c r="U94" s="5">
        <f t="shared" si="77"/>
        <v>196.74885491458633</v>
      </c>
      <c r="V94" s="5">
        <f t="shared" si="78"/>
        <v>734.52905834778903</v>
      </c>
      <c r="W94" s="5">
        <f t="shared" si="79"/>
        <v>577.12997441611992</v>
      </c>
      <c r="X94" s="5">
        <f t="shared" si="80"/>
        <v>2623.3180655278179</v>
      </c>
      <c r="Y94" s="5">
        <f t="shared" si="81"/>
        <v>437.21967758796961</v>
      </c>
      <c r="Z94" s="5">
        <f t="shared" si="82"/>
        <v>2623.3180655278179</v>
      </c>
      <c r="AA94" s="5">
        <f t="shared" si="83"/>
        <v>174.88787103518789</v>
      </c>
      <c r="AB94" s="5">
        <f t="shared" si="84"/>
        <v>327.91475819097724</v>
      </c>
      <c r="AC94" s="5">
        <f t="shared" si="85"/>
        <v>437.21967758796961</v>
      </c>
      <c r="AD94" s="5">
        <f t="shared" si="86"/>
        <v>655.82951638195448</v>
      </c>
      <c r="AE94" s="5">
        <f t="shared" si="87"/>
        <v>19.674885491458632</v>
      </c>
      <c r="AF94" s="5">
        <f t="shared" si="88"/>
        <v>49.187213728646583</v>
      </c>
      <c r="AG94" s="5">
        <f t="shared" si="89"/>
        <v>98.374427457293166</v>
      </c>
      <c r="AH94" s="5">
        <f t="shared" si="90"/>
        <v>98.374427457293166</v>
      </c>
      <c r="AI94" s="5">
        <f t="shared" si="91"/>
        <v>2326.0086847679986</v>
      </c>
      <c r="AJ94" s="5">
        <f t="shared" si="92"/>
        <v>1462.0626018541705</v>
      </c>
      <c r="AK94" s="5">
        <f t="shared" si="94"/>
        <v>11333.389872596556</v>
      </c>
      <c r="AL94">
        <f t="shared" si="95"/>
        <v>70.833686703728475</v>
      </c>
      <c r="AM94" s="9">
        <f t="shared" si="96"/>
        <v>3694.5062756183438</v>
      </c>
      <c r="AN94" s="5">
        <f t="shared" si="97"/>
        <v>4709.5117571388155</v>
      </c>
      <c r="AO94" s="5">
        <f t="shared" si="98"/>
        <v>2710.762001045412</v>
      </c>
      <c r="AP94">
        <f t="shared" si="99"/>
        <v>23.090664222614649</v>
      </c>
      <c r="AQ94">
        <f t="shared" si="100"/>
        <v>29.434448482117595</v>
      </c>
      <c r="AR94">
        <f t="shared" si="101"/>
        <v>16.942262506533826</v>
      </c>
    </row>
    <row r="95" spans="1:44" x14ac:dyDescent="0.3">
      <c r="A95" t="s">
        <v>29</v>
      </c>
      <c r="B95" s="7" t="s">
        <v>77</v>
      </c>
      <c r="C95">
        <v>2023</v>
      </c>
      <c r="D95">
        <v>2265.9800160174018</v>
      </c>
      <c r="E95" t="s">
        <v>6</v>
      </c>
      <c r="F95" t="s">
        <v>82</v>
      </c>
      <c r="G95" s="1">
        <v>45200</v>
      </c>
      <c r="H95" s="5">
        <f t="shared" si="102"/>
        <v>1284.8106690818668</v>
      </c>
      <c r="I95" s="5">
        <f t="shared" si="65"/>
        <v>1092.0890687195867</v>
      </c>
      <c r="J95" s="5">
        <f t="shared" si="66"/>
        <v>192.72160036228001</v>
      </c>
      <c r="K95" s="5">
        <f t="shared" si="67"/>
        <v>3854.4320072456003</v>
      </c>
      <c r="L95" s="5">
        <f t="shared" si="68"/>
        <v>1284.8106690818668</v>
      </c>
      <c r="M95" s="5">
        <f t="shared" si="69"/>
        <v>3854.4320072456003</v>
      </c>
      <c r="N95" s="5">
        <f t="shared" si="70"/>
        <v>5139.2426763274671</v>
      </c>
      <c r="O95" s="5">
        <f t="shared" si="71"/>
        <v>1284.8106690818668</v>
      </c>
      <c r="P95" s="5">
        <f t="shared" si="72"/>
        <v>1284.8106690818668</v>
      </c>
      <c r="Q95" s="5">
        <f t="shared" si="73"/>
        <v>963.60800181140007</v>
      </c>
      <c r="R95" s="5">
        <f t="shared" si="74"/>
        <v>57.816480108684004</v>
      </c>
      <c r="S95" s="5">
        <f t="shared" si="75"/>
        <v>192.72160036228001</v>
      </c>
      <c r="T95" s="5">
        <f t="shared" si="76"/>
        <v>385.44320072456003</v>
      </c>
      <c r="U95" s="5">
        <f t="shared" si="77"/>
        <v>192.72160036228001</v>
      </c>
      <c r="V95" s="5">
        <f t="shared" si="78"/>
        <v>719.4939746858455</v>
      </c>
      <c r="W95" s="5">
        <f t="shared" si="79"/>
        <v>565.31669439602138</v>
      </c>
      <c r="X95" s="5">
        <f t="shared" si="80"/>
        <v>2569.6213381637335</v>
      </c>
      <c r="Y95" s="5">
        <f t="shared" si="81"/>
        <v>428.27022302728892</v>
      </c>
      <c r="Z95" s="5">
        <f t="shared" si="82"/>
        <v>2569.6213381637335</v>
      </c>
      <c r="AA95" s="5">
        <f t="shared" si="83"/>
        <v>171.30808921091557</v>
      </c>
      <c r="AB95" s="5">
        <f t="shared" si="84"/>
        <v>321.20266727046669</v>
      </c>
      <c r="AC95" s="5">
        <f t="shared" si="85"/>
        <v>428.27022302728892</v>
      </c>
      <c r="AD95" s="5">
        <f t="shared" si="86"/>
        <v>642.40533454093338</v>
      </c>
      <c r="AE95" s="5">
        <f t="shared" si="87"/>
        <v>19.272160036228001</v>
      </c>
      <c r="AF95" s="5">
        <f t="shared" si="88"/>
        <v>48.180400090570011</v>
      </c>
      <c r="AG95" s="5">
        <f t="shared" si="89"/>
        <v>96.360800181140021</v>
      </c>
      <c r="AH95" s="5">
        <f t="shared" si="90"/>
        <v>96.360800181140007</v>
      </c>
      <c r="AI95" s="5">
        <f t="shared" si="91"/>
        <v>2278.3975865051775</v>
      </c>
      <c r="AJ95" s="5">
        <f t="shared" si="92"/>
        <v>1432.1356258032542</v>
      </c>
      <c r="AK95" s="5">
        <f t="shared" si="94"/>
        <v>11101.406586201871</v>
      </c>
      <c r="AL95">
        <f t="shared" si="95"/>
        <v>69.383791163761686</v>
      </c>
      <c r="AM95" s="9">
        <f t="shared" si="96"/>
        <v>3618.8833845805912</v>
      </c>
      <c r="AN95" s="5">
        <f t="shared" si="97"/>
        <v>4613.1127073384432</v>
      </c>
      <c r="AO95" s="5">
        <f t="shared" si="98"/>
        <v>2655.2753827691913</v>
      </c>
      <c r="AP95">
        <f t="shared" si="99"/>
        <v>22.618021153628696</v>
      </c>
      <c r="AQ95">
        <f t="shared" si="100"/>
        <v>28.831954420865269</v>
      </c>
      <c r="AR95">
        <f t="shared" si="101"/>
        <v>16.595471142307446</v>
      </c>
    </row>
    <row r="96" spans="1:44" x14ac:dyDescent="0.3">
      <c r="A96" t="s">
        <v>30</v>
      </c>
      <c r="B96" s="7" t="s">
        <v>77</v>
      </c>
      <c r="C96">
        <v>2023</v>
      </c>
      <c r="D96">
        <v>2143.115560719345</v>
      </c>
      <c r="E96" t="s">
        <v>6</v>
      </c>
      <c r="F96" t="s">
        <v>82</v>
      </c>
      <c r="G96" s="1">
        <v>45231</v>
      </c>
      <c r="H96" s="5">
        <f t="shared" si="102"/>
        <v>1215.1465229278685</v>
      </c>
      <c r="I96" s="5">
        <f t="shared" si="65"/>
        <v>1032.8745444886883</v>
      </c>
      <c r="J96" s="5">
        <f t="shared" si="66"/>
        <v>182.27197843918029</v>
      </c>
      <c r="K96" s="5">
        <f t="shared" si="67"/>
        <v>3645.4395687836059</v>
      </c>
      <c r="L96" s="5">
        <f t="shared" si="68"/>
        <v>1215.1465229278685</v>
      </c>
      <c r="M96" s="5">
        <f t="shared" si="69"/>
        <v>3645.4395687836059</v>
      </c>
      <c r="N96" s="5">
        <f t="shared" si="70"/>
        <v>4860.5860917114742</v>
      </c>
      <c r="O96" s="5">
        <f t="shared" si="71"/>
        <v>1215.1465229278685</v>
      </c>
      <c r="P96" s="5">
        <f t="shared" si="72"/>
        <v>1215.1465229278685</v>
      </c>
      <c r="Q96" s="5">
        <f t="shared" si="73"/>
        <v>911.35989219590147</v>
      </c>
      <c r="R96" s="5">
        <f t="shared" si="74"/>
        <v>54.681593531754082</v>
      </c>
      <c r="S96" s="5">
        <f t="shared" si="75"/>
        <v>182.27197843918029</v>
      </c>
      <c r="T96" s="5">
        <f t="shared" si="76"/>
        <v>364.54395687836058</v>
      </c>
      <c r="U96" s="5">
        <f t="shared" si="77"/>
        <v>182.27197843918029</v>
      </c>
      <c r="V96" s="5">
        <f t="shared" si="78"/>
        <v>680.48205283960647</v>
      </c>
      <c r="W96" s="5">
        <f t="shared" si="79"/>
        <v>534.66447008826219</v>
      </c>
      <c r="X96" s="5">
        <f t="shared" si="80"/>
        <v>2430.2930458557375</v>
      </c>
      <c r="Y96" s="5">
        <f t="shared" si="81"/>
        <v>405.04884097595618</v>
      </c>
      <c r="Z96" s="5">
        <f t="shared" si="82"/>
        <v>2430.2930458557375</v>
      </c>
      <c r="AA96" s="5">
        <f t="shared" si="83"/>
        <v>162.01953639038248</v>
      </c>
      <c r="AB96" s="5">
        <f t="shared" si="84"/>
        <v>303.78663073196714</v>
      </c>
      <c r="AC96" s="5">
        <f t="shared" si="85"/>
        <v>405.04884097595618</v>
      </c>
      <c r="AD96" s="5">
        <f t="shared" si="86"/>
        <v>607.57326146393439</v>
      </c>
      <c r="AE96" s="5">
        <f t="shared" si="87"/>
        <v>18.227197843918027</v>
      </c>
      <c r="AF96" s="5">
        <f t="shared" si="88"/>
        <v>45.567994609795072</v>
      </c>
      <c r="AG96" s="5">
        <f t="shared" si="89"/>
        <v>91.135989219590144</v>
      </c>
      <c r="AH96" s="5">
        <f t="shared" si="90"/>
        <v>91.135989219590144</v>
      </c>
      <c r="AI96" s="5">
        <f t="shared" si="91"/>
        <v>2154.8598339920873</v>
      </c>
      <c r="AJ96" s="5">
        <f t="shared" si="92"/>
        <v>1354.4833242235975</v>
      </c>
      <c r="AK96" s="5">
        <f t="shared" si="94"/>
        <v>10499.473531358253</v>
      </c>
      <c r="AL96">
        <f t="shared" si="95"/>
        <v>65.621709570989083</v>
      </c>
      <c r="AM96" s="9">
        <f t="shared" si="96"/>
        <v>3422.6627062468306</v>
      </c>
      <c r="AN96" s="5">
        <f t="shared" si="97"/>
        <v>4362.9835905725122</v>
      </c>
      <c r="AO96" s="5">
        <f t="shared" si="98"/>
        <v>2511.3028140509286</v>
      </c>
      <c r="AP96">
        <f t="shared" si="99"/>
        <v>21.39164191404269</v>
      </c>
      <c r="AQ96">
        <f t="shared" si="100"/>
        <v>27.268647441078201</v>
      </c>
      <c r="AR96">
        <f t="shared" si="101"/>
        <v>15.695642587818304</v>
      </c>
    </row>
    <row r="97" spans="1:44" x14ac:dyDescent="0.3">
      <c r="A97" t="s">
        <v>31</v>
      </c>
      <c r="B97" s="7" t="s">
        <v>77</v>
      </c>
      <c r="C97">
        <v>2023</v>
      </c>
      <c r="D97">
        <v>2200.715281452367</v>
      </c>
      <c r="E97" t="s">
        <v>6</v>
      </c>
      <c r="F97" t="s">
        <v>82</v>
      </c>
      <c r="G97" s="1">
        <v>45261</v>
      </c>
      <c r="H97" s="5">
        <f t="shared" si="102"/>
        <v>1247.805564583492</v>
      </c>
      <c r="I97" s="5">
        <f t="shared" si="65"/>
        <v>1060.6347298959681</v>
      </c>
      <c r="J97" s="5">
        <f t="shared" si="66"/>
        <v>187.17083468752381</v>
      </c>
      <c r="K97" s="5">
        <f t="shared" si="67"/>
        <v>3743.416693750476</v>
      </c>
      <c r="L97" s="5">
        <f t="shared" si="68"/>
        <v>1247.805564583492</v>
      </c>
      <c r="M97" s="5">
        <f t="shared" si="69"/>
        <v>3743.416693750476</v>
      </c>
      <c r="N97" s="5">
        <f t="shared" si="70"/>
        <v>4991.2222583339681</v>
      </c>
      <c r="O97" s="5">
        <f t="shared" si="71"/>
        <v>1247.805564583492</v>
      </c>
      <c r="P97" s="5">
        <f t="shared" si="72"/>
        <v>1247.805564583492</v>
      </c>
      <c r="Q97" s="5">
        <f t="shared" si="73"/>
        <v>935.85417343761901</v>
      </c>
      <c r="R97" s="5">
        <f t="shared" si="74"/>
        <v>56.151250406257141</v>
      </c>
      <c r="S97" s="5">
        <f t="shared" si="75"/>
        <v>187.17083468752381</v>
      </c>
      <c r="T97" s="5">
        <f t="shared" si="76"/>
        <v>374.34166937504762</v>
      </c>
      <c r="U97" s="5">
        <f t="shared" si="77"/>
        <v>187.17083468752381</v>
      </c>
      <c r="V97" s="5">
        <f t="shared" si="78"/>
        <v>698.77111616675563</v>
      </c>
      <c r="W97" s="5">
        <f t="shared" si="79"/>
        <v>549.0344484167365</v>
      </c>
      <c r="X97" s="5">
        <f t="shared" si="80"/>
        <v>2495.6111291669845</v>
      </c>
      <c r="Y97" s="5">
        <f t="shared" si="81"/>
        <v>415.93518819449736</v>
      </c>
      <c r="Z97" s="5">
        <f t="shared" si="82"/>
        <v>2495.6111291669845</v>
      </c>
      <c r="AA97" s="5">
        <f t="shared" si="83"/>
        <v>166.37407527779894</v>
      </c>
      <c r="AB97" s="5">
        <f t="shared" si="84"/>
        <v>311.95139114587306</v>
      </c>
      <c r="AC97" s="5">
        <f t="shared" si="85"/>
        <v>415.93518819449736</v>
      </c>
      <c r="AD97" s="5">
        <f t="shared" si="86"/>
        <v>623.90278229174612</v>
      </c>
      <c r="AE97" s="5">
        <f t="shared" si="87"/>
        <v>18.717083468752381</v>
      </c>
      <c r="AF97" s="5">
        <f t="shared" si="88"/>
        <v>46.792708671880952</v>
      </c>
      <c r="AG97" s="5">
        <f t="shared" si="89"/>
        <v>93.585417343761904</v>
      </c>
      <c r="AH97" s="5">
        <f t="shared" si="90"/>
        <v>93.585417343761904</v>
      </c>
      <c r="AI97" s="5">
        <f t="shared" si="91"/>
        <v>2212.7752011947259</v>
      </c>
      <c r="AJ97" s="5">
        <f t="shared" si="92"/>
        <v>1390.8872693223991</v>
      </c>
      <c r="AK97" s="5">
        <f t="shared" si="94"/>
        <v>10781.663980783664</v>
      </c>
      <c r="AL97">
        <f t="shared" si="95"/>
        <v>67.385399879897903</v>
      </c>
      <c r="AM97" s="9">
        <f t="shared" si="96"/>
        <v>3514.6523402435027</v>
      </c>
      <c r="AN97" s="5">
        <f t="shared" si="97"/>
        <v>4480.2458796370283</v>
      </c>
      <c r="AO97" s="5">
        <f t="shared" si="98"/>
        <v>2578.7981668058837</v>
      </c>
      <c r="AP97">
        <f t="shared" si="99"/>
        <v>21.966577126521891</v>
      </c>
      <c r="AQ97">
        <f t="shared" si="100"/>
        <v>28.001536747731429</v>
      </c>
      <c r="AR97">
        <f t="shared" si="101"/>
        <v>16.117488542536773</v>
      </c>
    </row>
    <row r="98" spans="1:44" x14ac:dyDescent="0.3">
      <c r="A98" t="s">
        <v>32</v>
      </c>
      <c r="B98" s="7" t="s">
        <v>75</v>
      </c>
      <c r="C98">
        <v>2024</v>
      </c>
      <c r="D98">
        <v>2284.9154931420439</v>
      </c>
      <c r="E98" t="s">
        <v>6</v>
      </c>
      <c r="F98" t="s">
        <v>82</v>
      </c>
      <c r="G98" s="1">
        <v>45292</v>
      </c>
      <c r="H98" s="5">
        <f t="shared" si="102"/>
        <v>1295.5470846115388</v>
      </c>
      <c r="I98" s="5">
        <f t="shared" ref="I98:I129" si="103">H98*0.85</f>
        <v>1101.2150219198079</v>
      </c>
      <c r="J98" s="5">
        <f t="shared" ref="J98:J129" si="104">H98*0.15</f>
        <v>194.33206269173081</v>
      </c>
      <c r="K98" s="5">
        <f t="shared" ref="K98:K129" si="105">H98*3</f>
        <v>3886.6412538346167</v>
      </c>
      <c r="L98" s="5">
        <f t="shared" ref="L98:L129" si="106">H98</f>
        <v>1295.5470846115388</v>
      </c>
      <c r="M98" s="5">
        <f t="shared" ref="M98:M129" si="107">H98*3</f>
        <v>3886.6412538346167</v>
      </c>
      <c r="N98" s="5">
        <f t="shared" ref="N98:N129" si="108">H98*4</f>
        <v>5182.1883384461553</v>
      </c>
      <c r="O98" s="5">
        <f t="shared" ref="O98:O129" si="109">H98</f>
        <v>1295.5470846115388</v>
      </c>
      <c r="P98" s="5">
        <f t="shared" ref="P98:P129" si="110">H98</f>
        <v>1295.5470846115388</v>
      </c>
      <c r="Q98" s="5">
        <f t="shared" ref="Q98:Q129" si="111">5 * J98</f>
        <v>971.66031345865406</v>
      </c>
      <c r="R98" s="5">
        <f t="shared" ref="R98:R129" si="112">0.3*J98</f>
        <v>58.299618807519238</v>
      </c>
      <c r="S98" s="5">
        <f t="shared" ref="S98:S129" si="113">J98</f>
        <v>194.33206269173081</v>
      </c>
      <c r="T98" s="5">
        <f t="shared" ref="T98:T129" si="114">2*J98</f>
        <v>388.66412538346162</v>
      </c>
      <c r="U98" s="5">
        <f t="shared" ref="U98:U129" si="115">J98</f>
        <v>194.33206269173081</v>
      </c>
      <c r="V98" s="5">
        <f t="shared" ref="V98:V129" si="116">0.56*H98</f>
        <v>725.5063673824618</v>
      </c>
      <c r="W98" s="5">
        <f t="shared" ref="W98:W129" si="117">0.44*H98</f>
        <v>570.04071722907713</v>
      </c>
      <c r="X98" s="5">
        <f t="shared" ref="X98:X129" si="118">(K98*40)/60</f>
        <v>2591.0941692230776</v>
      </c>
      <c r="Y98" s="5">
        <f t="shared" ref="Y98:Y129" si="119">(L98*20)/60</f>
        <v>431.84902820384627</v>
      </c>
      <c r="Z98" s="5">
        <f t="shared" ref="Z98:Z129" si="120">(M98*40)/60</f>
        <v>2591.0941692230776</v>
      </c>
      <c r="AA98" s="5">
        <f t="shared" ref="AA98:AA129" si="121">((N98/10) * 20)/60</f>
        <v>172.73961128153854</v>
      </c>
      <c r="AB98" s="5">
        <f t="shared" ref="AB98:AB129" si="122">(15 * O98)/60</f>
        <v>323.88677115288471</v>
      </c>
      <c r="AC98" s="5">
        <f t="shared" ref="AC98:AC129" si="123">(20 * P98)/60</f>
        <v>431.84902820384627</v>
      </c>
      <c r="AD98" s="5">
        <f t="shared" ref="AD98:AD129" si="124">(Q98*40)/60</f>
        <v>647.77354230576941</v>
      </c>
      <c r="AE98" s="5">
        <f t="shared" ref="AE98:AE129" si="125">(R98*20)/60</f>
        <v>19.433206269173077</v>
      </c>
      <c r="AF98" s="5">
        <f t="shared" ref="AF98:AF129" si="126">(S98*15)/60</f>
        <v>48.583015672932703</v>
      </c>
      <c r="AG98" s="5">
        <f t="shared" ref="AG98:AG129" si="127">(T98*15)/60</f>
        <v>97.166031345865406</v>
      </c>
      <c r="AH98" s="5">
        <f t="shared" ref="AH98:AH129" si="128">(20 * U98)/40</f>
        <v>97.166031345865406</v>
      </c>
      <c r="AI98" s="5">
        <f t="shared" ref="AI98:AI129" si="129">(190 * V98)/60</f>
        <v>2297.4368300444626</v>
      </c>
      <c r="AJ98" s="5">
        <f t="shared" ref="AJ98:AJ129" si="130">(152 * W98)/60</f>
        <v>1444.1031503136621</v>
      </c>
      <c r="AK98" s="5">
        <f t="shared" si="94"/>
        <v>11194.174584586</v>
      </c>
      <c r="AL98">
        <f t="shared" si="95"/>
        <v>69.963591153662506</v>
      </c>
      <c r="AM98" s="9">
        <f t="shared" si="96"/>
        <v>3649.1242883225013</v>
      </c>
      <c r="AN98" s="5">
        <f t="shared" si="97"/>
        <v>4651.6618072977308</v>
      </c>
      <c r="AO98" s="5">
        <f t="shared" si="98"/>
        <v>2677.4639748638469</v>
      </c>
      <c r="AP98">
        <f t="shared" si="99"/>
        <v>22.807026802015635</v>
      </c>
      <c r="AQ98">
        <f t="shared" si="100"/>
        <v>29.072886295610818</v>
      </c>
      <c r="AR98">
        <f t="shared" si="101"/>
        <v>16.734149842899043</v>
      </c>
    </row>
    <row r="99" spans="1:44" x14ac:dyDescent="0.3">
      <c r="A99" t="s">
        <v>33</v>
      </c>
      <c r="B99" s="7" t="s">
        <v>75</v>
      </c>
      <c r="C99">
        <v>2024</v>
      </c>
      <c r="D99">
        <v>2255.5993638446162</v>
      </c>
      <c r="E99" t="s">
        <v>6</v>
      </c>
      <c r="F99" t="s">
        <v>82</v>
      </c>
      <c r="G99" s="1">
        <v>45323</v>
      </c>
      <c r="H99" s="5">
        <f t="shared" si="102"/>
        <v>1278.9248392998973</v>
      </c>
      <c r="I99" s="5">
        <f t="shared" si="103"/>
        <v>1087.0861134049126</v>
      </c>
      <c r="J99" s="5">
        <f t="shared" si="104"/>
        <v>191.83872589498458</v>
      </c>
      <c r="K99" s="5">
        <f t="shared" si="105"/>
        <v>3836.774517899692</v>
      </c>
      <c r="L99" s="5">
        <f t="shared" si="106"/>
        <v>1278.9248392998973</v>
      </c>
      <c r="M99" s="5">
        <f t="shared" si="107"/>
        <v>3836.774517899692</v>
      </c>
      <c r="N99" s="5">
        <f t="shared" si="108"/>
        <v>5115.699357199589</v>
      </c>
      <c r="O99" s="5">
        <f t="shared" si="109"/>
        <v>1278.9248392998973</v>
      </c>
      <c r="P99" s="5">
        <f t="shared" si="110"/>
        <v>1278.9248392998973</v>
      </c>
      <c r="Q99" s="5">
        <f t="shared" si="111"/>
        <v>959.19362947492289</v>
      </c>
      <c r="R99" s="5">
        <f t="shared" si="112"/>
        <v>57.551617768495369</v>
      </c>
      <c r="S99" s="5">
        <f t="shared" si="113"/>
        <v>191.83872589498458</v>
      </c>
      <c r="T99" s="5">
        <f t="shared" si="114"/>
        <v>383.67745178996915</v>
      </c>
      <c r="U99" s="5">
        <f t="shared" si="115"/>
        <v>191.83872589498458</v>
      </c>
      <c r="V99" s="5">
        <f t="shared" si="116"/>
        <v>716.19791000794248</v>
      </c>
      <c r="W99" s="5">
        <f t="shared" si="117"/>
        <v>562.72692929195478</v>
      </c>
      <c r="X99" s="5">
        <f t="shared" si="118"/>
        <v>2557.8496785997945</v>
      </c>
      <c r="Y99" s="5">
        <f t="shared" si="119"/>
        <v>426.30827976663238</v>
      </c>
      <c r="Z99" s="5">
        <f t="shared" si="120"/>
        <v>2557.8496785997945</v>
      </c>
      <c r="AA99" s="5">
        <f t="shared" si="121"/>
        <v>170.52331190665296</v>
      </c>
      <c r="AB99" s="5">
        <f t="shared" si="122"/>
        <v>319.73120982497431</v>
      </c>
      <c r="AC99" s="5">
        <f t="shared" si="123"/>
        <v>426.30827976663238</v>
      </c>
      <c r="AD99" s="5">
        <f t="shared" si="124"/>
        <v>639.46241964994852</v>
      </c>
      <c r="AE99" s="5">
        <f t="shared" si="125"/>
        <v>19.183872589498456</v>
      </c>
      <c r="AF99" s="5">
        <f t="shared" si="126"/>
        <v>47.959681473746144</v>
      </c>
      <c r="AG99" s="5">
        <f t="shared" si="127"/>
        <v>95.919362947492289</v>
      </c>
      <c r="AH99" s="5">
        <f t="shared" si="128"/>
        <v>95.919362947492289</v>
      </c>
      <c r="AI99" s="5">
        <f t="shared" si="129"/>
        <v>2267.9600483584845</v>
      </c>
      <c r="AJ99" s="5">
        <f t="shared" si="130"/>
        <v>1425.5748875396189</v>
      </c>
      <c r="AK99" s="5">
        <f t="shared" si="94"/>
        <v>11050.550073970762</v>
      </c>
      <c r="AL99">
        <f t="shared" si="95"/>
        <v>69.065937962317264</v>
      </c>
      <c r="AM99" s="9">
        <f t="shared" si="96"/>
        <v>3602.3049640280442</v>
      </c>
      <c r="AN99" s="5">
        <f t="shared" si="97"/>
        <v>4591.9796355062808</v>
      </c>
      <c r="AO99" s="5">
        <f t="shared" si="98"/>
        <v>2643.1113345531212</v>
      </c>
      <c r="AP99">
        <f t="shared" si="99"/>
        <v>22.514406025175276</v>
      </c>
      <c r="AQ99">
        <f t="shared" si="100"/>
        <v>28.699872721914254</v>
      </c>
      <c r="AR99">
        <f t="shared" si="101"/>
        <v>16.519445840957008</v>
      </c>
    </row>
    <row r="100" spans="1:44" x14ac:dyDescent="0.3">
      <c r="A100" t="s">
        <v>34</v>
      </c>
      <c r="B100" s="7" t="s">
        <v>75</v>
      </c>
      <c r="C100">
        <v>2024</v>
      </c>
      <c r="D100">
        <v>2589.6366684511431</v>
      </c>
      <c r="E100" t="s">
        <v>6</v>
      </c>
      <c r="F100" t="s">
        <v>82</v>
      </c>
      <c r="G100" s="1">
        <v>45352</v>
      </c>
      <c r="H100" s="5">
        <f t="shared" si="102"/>
        <v>1468.3239910117979</v>
      </c>
      <c r="I100" s="5">
        <f t="shared" si="103"/>
        <v>1248.0753923600282</v>
      </c>
      <c r="J100" s="5">
        <f t="shared" si="104"/>
        <v>220.2485986517697</v>
      </c>
      <c r="K100" s="5">
        <f t="shared" si="105"/>
        <v>4404.9719730353936</v>
      </c>
      <c r="L100" s="5">
        <f t="shared" si="106"/>
        <v>1468.3239910117979</v>
      </c>
      <c r="M100" s="5">
        <f t="shared" si="107"/>
        <v>4404.9719730353936</v>
      </c>
      <c r="N100" s="5">
        <f t="shared" si="108"/>
        <v>5873.2959640471918</v>
      </c>
      <c r="O100" s="5">
        <f t="shared" si="109"/>
        <v>1468.3239910117979</v>
      </c>
      <c r="P100" s="5">
        <f t="shared" si="110"/>
        <v>1468.3239910117979</v>
      </c>
      <c r="Q100" s="5">
        <f t="shared" si="111"/>
        <v>1101.2429932588484</v>
      </c>
      <c r="R100" s="5">
        <f t="shared" si="112"/>
        <v>66.074579595530906</v>
      </c>
      <c r="S100" s="5">
        <f t="shared" si="113"/>
        <v>220.2485986517697</v>
      </c>
      <c r="T100" s="5">
        <f t="shared" si="114"/>
        <v>440.49719730353939</v>
      </c>
      <c r="U100" s="5">
        <f t="shared" si="115"/>
        <v>220.2485986517697</v>
      </c>
      <c r="V100" s="5">
        <f t="shared" si="116"/>
        <v>822.26143496660688</v>
      </c>
      <c r="W100" s="5">
        <f t="shared" si="117"/>
        <v>646.06255604519106</v>
      </c>
      <c r="X100" s="5">
        <f t="shared" si="118"/>
        <v>2936.6479820235959</v>
      </c>
      <c r="Y100" s="5">
        <f t="shared" si="119"/>
        <v>489.44133033726598</v>
      </c>
      <c r="Z100" s="5">
        <f t="shared" si="120"/>
        <v>2936.6479820235959</v>
      </c>
      <c r="AA100" s="5">
        <f t="shared" si="121"/>
        <v>195.7765321349064</v>
      </c>
      <c r="AB100" s="5">
        <f t="shared" si="122"/>
        <v>367.08099775294949</v>
      </c>
      <c r="AC100" s="5">
        <f t="shared" si="123"/>
        <v>489.44133033726598</v>
      </c>
      <c r="AD100" s="5">
        <f t="shared" si="124"/>
        <v>734.16199550589897</v>
      </c>
      <c r="AE100" s="5">
        <f t="shared" si="125"/>
        <v>22.024859865176968</v>
      </c>
      <c r="AF100" s="5">
        <f t="shared" si="126"/>
        <v>55.062149662942424</v>
      </c>
      <c r="AG100" s="5">
        <f t="shared" si="127"/>
        <v>110.12429932588485</v>
      </c>
      <c r="AH100" s="5">
        <f t="shared" si="128"/>
        <v>110.12429932588483</v>
      </c>
      <c r="AI100" s="5">
        <f t="shared" si="129"/>
        <v>2603.8278773942552</v>
      </c>
      <c r="AJ100" s="5">
        <f t="shared" si="130"/>
        <v>1636.6918086478174</v>
      </c>
      <c r="AK100" s="5">
        <f t="shared" si="94"/>
        <v>12687.053444337442</v>
      </c>
      <c r="AL100">
        <f t="shared" si="95"/>
        <v>79.294084027109008</v>
      </c>
      <c r="AM100" s="9">
        <f t="shared" si="96"/>
        <v>4135.7792413498973</v>
      </c>
      <c r="AN100" s="5">
        <f t="shared" si="97"/>
        <v>5272.0172897278608</v>
      </c>
      <c r="AO100" s="5">
        <f t="shared" si="98"/>
        <v>3034.5362480910489</v>
      </c>
      <c r="AP100">
        <f t="shared" si="99"/>
        <v>25.84862025843686</v>
      </c>
      <c r="AQ100">
        <f t="shared" si="100"/>
        <v>32.950108060799131</v>
      </c>
      <c r="AR100">
        <f t="shared" si="101"/>
        <v>18.965851550569056</v>
      </c>
    </row>
    <row r="101" spans="1:44" x14ac:dyDescent="0.3">
      <c r="A101" t="s">
        <v>35</v>
      </c>
      <c r="B101" s="7" t="s">
        <v>75</v>
      </c>
      <c r="C101">
        <v>2024</v>
      </c>
      <c r="D101">
        <v>2460.3317941958931</v>
      </c>
      <c r="E101" t="s">
        <v>6</v>
      </c>
      <c r="F101" t="s">
        <v>82</v>
      </c>
      <c r="G101" s="1">
        <v>45383</v>
      </c>
      <c r="H101" s="5">
        <f t="shared" si="102"/>
        <v>1395.0081273090711</v>
      </c>
      <c r="I101" s="5">
        <f t="shared" si="103"/>
        <v>1185.7569082127104</v>
      </c>
      <c r="J101" s="5">
        <f t="shared" si="104"/>
        <v>209.25121909636067</v>
      </c>
      <c r="K101" s="5">
        <f t="shared" si="105"/>
        <v>4185.0243819272137</v>
      </c>
      <c r="L101" s="5">
        <f t="shared" si="106"/>
        <v>1395.0081273090711</v>
      </c>
      <c r="M101" s="5">
        <f t="shared" si="107"/>
        <v>4185.0243819272137</v>
      </c>
      <c r="N101" s="5">
        <f t="shared" si="108"/>
        <v>5580.0325092362846</v>
      </c>
      <c r="O101" s="5">
        <f t="shared" si="109"/>
        <v>1395.0081273090711</v>
      </c>
      <c r="P101" s="5">
        <f t="shared" si="110"/>
        <v>1395.0081273090711</v>
      </c>
      <c r="Q101" s="5">
        <f t="shared" si="111"/>
        <v>1046.2560954818034</v>
      </c>
      <c r="R101" s="5">
        <f t="shared" si="112"/>
        <v>62.775365728908199</v>
      </c>
      <c r="S101" s="5">
        <f t="shared" si="113"/>
        <v>209.25121909636067</v>
      </c>
      <c r="T101" s="5">
        <f t="shared" si="114"/>
        <v>418.50243819272134</v>
      </c>
      <c r="U101" s="5">
        <f t="shared" si="115"/>
        <v>209.25121909636067</v>
      </c>
      <c r="V101" s="5">
        <f t="shared" si="116"/>
        <v>781.20455129307993</v>
      </c>
      <c r="W101" s="5">
        <f t="shared" si="117"/>
        <v>613.80357601599133</v>
      </c>
      <c r="X101" s="5">
        <f t="shared" si="118"/>
        <v>2790.0162546181427</v>
      </c>
      <c r="Y101" s="5">
        <f t="shared" si="119"/>
        <v>465.00270910302368</v>
      </c>
      <c r="Z101" s="5">
        <f t="shared" si="120"/>
        <v>2790.0162546181427</v>
      </c>
      <c r="AA101" s="5">
        <f t="shared" si="121"/>
        <v>186.00108364120948</v>
      </c>
      <c r="AB101" s="5">
        <f t="shared" si="122"/>
        <v>348.75203182726779</v>
      </c>
      <c r="AC101" s="5">
        <f t="shared" si="123"/>
        <v>465.00270910302368</v>
      </c>
      <c r="AD101" s="5">
        <f t="shared" si="124"/>
        <v>697.50406365453568</v>
      </c>
      <c r="AE101" s="5">
        <f t="shared" si="125"/>
        <v>20.925121909636065</v>
      </c>
      <c r="AF101" s="5">
        <f t="shared" si="126"/>
        <v>52.312804774090168</v>
      </c>
      <c r="AG101" s="5">
        <f t="shared" si="127"/>
        <v>104.62560954818034</v>
      </c>
      <c r="AH101" s="5">
        <f t="shared" si="128"/>
        <v>104.62560954818034</v>
      </c>
      <c r="AI101" s="5">
        <f t="shared" si="129"/>
        <v>2473.8144124280866</v>
      </c>
      <c r="AJ101" s="5">
        <f t="shared" si="130"/>
        <v>1554.9690592405116</v>
      </c>
      <c r="AK101" s="5">
        <f t="shared" si="94"/>
        <v>12053.56772401403</v>
      </c>
      <c r="AL101">
        <f t="shared" si="95"/>
        <v>75.334798275087692</v>
      </c>
      <c r="AM101" s="9">
        <f t="shared" si="96"/>
        <v>3929.2728919205506</v>
      </c>
      <c r="AN101" s="5">
        <f t="shared" si="97"/>
        <v>5008.7766811032207</v>
      </c>
      <c r="AO101" s="5">
        <f t="shared" si="98"/>
        <v>2883.0167964387474</v>
      </c>
      <c r="AP101">
        <f t="shared" si="99"/>
        <v>24.557955574503442</v>
      </c>
      <c r="AQ101">
        <f t="shared" si="100"/>
        <v>31.30485425689513</v>
      </c>
      <c r="AR101">
        <f t="shared" si="101"/>
        <v>18.018854977742173</v>
      </c>
    </row>
    <row r="102" spans="1:44" x14ac:dyDescent="0.3">
      <c r="A102" t="s">
        <v>36</v>
      </c>
      <c r="B102" s="7" t="s">
        <v>75</v>
      </c>
      <c r="C102">
        <v>2024</v>
      </c>
      <c r="D102">
        <v>2446.4331294465128</v>
      </c>
      <c r="E102" t="s">
        <v>6</v>
      </c>
      <c r="F102" t="s">
        <v>82</v>
      </c>
      <c r="G102" s="1">
        <v>45413</v>
      </c>
      <c r="H102" s="5">
        <f t="shared" si="102"/>
        <v>1387.1275843961726</v>
      </c>
      <c r="I102" s="5">
        <f t="shared" si="103"/>
        <v>1179.0584467367466</v>
      </c>
      <c r="J102" s="5">
        <f t="shared" si="104"/>
        <v>208.06913765942588</v>
      </c>
      <c r="K102" s="5">
        <f t="shared" si="105"/>
        <v>4161.3827531885181</v>
      </c>
      <c r="L102" s="5">
        <f t="shared" si="106"/>
        <v>1387.1275843961726</v>
      </c>
      <c r="M102" s="5">
        <f t="shared" si="107"/>
        <v>4161.3827531885181</v>
      </c>
      <c r="N102" s="5">
        <f t="shared" si="108"/>
        <v>5548.5103375846902</v>
      </c>
      <c r="O102" s="5">
        <f t="shared" si="109"/>
        <v>1387.1275843961726</v>
      </c>
      <c r="P102" s="5">
        <f t="shared" si="110"/>
        <v>1387.1275843961726</v>
      </c>
      <c r="Q102" s="5">
        <f t="shared" si="111"/>
        <v>1040.3456882971293</v>
      </c>
      <c r="R102" s="5">
        <f t="shared" si="112"/>
        <v>62.42074129782776</v>
      </c>
      <c r="S102" s="5">
        <f t="shared" si="113"/>
        <v>208.06913765942588</v>
      </c>
      <c r="T102" s="5">
        <f t="shared" si="114"/>
        <v>416.13827531885175</v>
      </c>
      <c r="U102" s="5">
        <f t="shared" si="115"/>
        <v>208.06913765942588</v>
      </c>
      <c r="V102" s="5">
        <f t="shared" si="116"/>
        <v>776.79144726185666</v>
      </c>
      <c r="W102" s="5">
        <f t="shared" si="117"/>
        <v>610.33613713431589</v>
      </c>
      <c r="X102" s="5">
        <f t="shared" si="118"/>
        <v>2774.2551687923456</v>
      </c>
      <c r="Y102" s="5">
        <f t="shared" si="119"/>
        <v>462.37586146539081</v>
      </c>
      <c r="Z102" s="5">
        <f t="shared" si="120"/>
        <v>2774.2551687923456</v>
      </c>
      <c r="AA102" s="5">
        <f t="shared" si="121"/>
        <v>184.95034458615635</v>
      </c>
      <c r="AB102" s="5">
        <f t="shared" si="122"/>
        <v>346.78189609904314</v>
      </c>
      <c r="AC102" s="5">
        <f t="shared" si="123"/>
        <v>462.37586146539081</v>
      </c>
      <c r="AD102" s="5">
        <f t="shared" si="124"/>
        <v>693.56379219808628</v>
      </c>
      <c r="AE102" s="5">
        <f t="shared" si="125"/>
        <v>20.806913765942586</v>
      </c>
      <c r="AF102" s="5">
        <f t="shared" si="126"/>
        <v>52.017284414856469</v>
      </c>
      <c r="AG102" s="5">
        <f t="shared" si="127"/>
        <v>104.03456882971294</v>
      </c>
      <c r="AH102" s="5">
        <f t="shared" si="128"/>
        <v>104.03456882971292</v>
      </c>
      <c r="AI102" s="5">
        <f t="shared" si="129"/>
        <v>2459.8395829958795</v>
      </c>
      <c r="AJ102" s="5">
        <f t="shared" si="130"/>
        <v>1546.1848807402669</v>
      </c>
      <c r="AK102" s="5">
        <f t="shared" si="94"/>
        <v>11985.47589297513</v>
      </c>
      <c r="AL102">
        <f t="shared" si="95"/>
        <v>74.909224331094563</v>
      </c>
      <c r="AM102" s="9">
        <f t="shared" si="96"/>
        <v>3907.0760293825529</v>
      </c>
      <c r="AN102" s="5">
        <f t="shared" si="97"/>
        <v>4980.4815917744572</v>
      </c>
      <c r="AO102" s="5">
        <f t="shared" si="98"/>
        <v>2866.7303410854238</v>
      </c>
      <c r="AP102">
        <f t="shared" si="99"/>
        <v>24.419225183640954</v>
      </c>
      <c r="AQ102">
        <f t="shared" si="100"/>
        <v>31.128009948590357</v>
      </c>
      <c r="AR102">
        <f t="shared" si="101"/>
        <v>17.917064631783898</v>
      </c>
    </row>
    <row r="103" spans="1:44" x14ac:dyDescent="0.3">
      <c r="A103" t="s">
        <v>37</v>
      </c>
      <c r="B103" s="7" t="s">
        <v>75</v>
      </c>
      <c r="C103">
        <v>2024</v>
      </c>
      <c r="D103">
        <v>2237.3092897639722</v>
      </c>
      <c r="E103" t="s">
        <v>6</v>
      </c>
      <c r="F103" t="s">
        <v>82</v>
      </c>
      <c r="G103" s="1">
        <v>45444</v>
      </c>
      <c r="H103" s="5">
        <f t="shared" si="102"/>
        <v>1268.5543672961721</v>
      </c>
      <c r="I103" s="5">
        <f t="shared" si="103"/>
        <v>1078.2712122017463</v>
      </c>
      <c r="J103" s="5">
        <f t="shared" si="104"/>
        <v>190.28315509442581</v>
      </c>
      <c r="K103" s="5">
        <f t="shared" si="105"/>
        <v>3805.6631018885164</v>
      </c>
      <c r="L103" s="5">
        <f t="shared" si="106"/>
        <v>1268.5543672961721</v>
      </c>
      <c r="M103" s="5">
        <f t="shared" si="107"/>
        <v>3805.6631018885164</v>
      </c>
      <c r="N103" s="5">
        <f t="shared" si="108"/>
        <v>5074.2174691846885</v>
      </c>
      <c r="O103" s="5">
        <f t="shared" si="109"/>
        <v>1268.5543672961721</v>
      </c>
      <c r="P103" s="5">
        <f t="shared" si="110"/>
        <v>1268.5543672961721</v>
      </c>
      <c r="Q103" s="5">
        <f t="shared" si="111"/>
        <v>951.4157754721291</v>
      </c>
      <c r="R103" s="5">
        <f t="shared" si="112"/>
        <v>57.084946528327741</v>
      </c>
      <c r="S103" s="5">
        <f t="shared" si="113"/>
        <v>190.28315509442581</v>
      </c>
      <c r="T103" s="5">
        <f t="shared" si="114"/>
        <v>380.56631018885162</v>
      </c>
      <c r="U103" s="5">
        <f t="shared" si="115"/>
        <v>190.28315509442581</v>
      </c>
      <c r="V103" s="5">
        <f t="shared" si="116"/>
        <v>710.39044568585643</v>
      </c>
      <c r="W103" s="5">
        <f t="shared" si="117"/>
        <v>558.1639216103157</v>
      </c>
      <c r="X103" s="5">
        <f t="shared" si="118"/>
        <v>2537.1087345923443</v>
      </c>
      <c r="Y103" s="5">
        <f t="shared" si="119"/>
        <v>422.85145576539071</v>
      </c>
      <c r="Z103" s="5">
        <f t="shared" si="120"/>
        <v>2537.1087345923443</v>
      </c>
      <c r="AA103" s="5">
        <f t="shared" si="121"/>
        <v>169.14058230615629</v>
      </c>
      <c r="AB103" s="5">
        <f t="shared" si="122"/>
        <v>317.13859182404303</v>
      </c>
      <c r="AC103" s="5">
        <f t="shared" si="123"/>
        <v>422.85145576539071</v>
      </c>
      <c r="AD103" s="5">
        <f t="shared" si="124"/>
        <v>634.27718364808607</v>
      </c>
      <c r="AE103" s="5">
        <f t="shared" si="125"/>
        <v>19.028315509442578</v>
      </c>
      <c r="AF103" s="5">
        <f t="shared" si="126"/>
        <v>47.570788773606452</v>
      </c>
      <c r="AG103" s="5">
        <f t="shared" si="127"/>
        <v>95.141577547212904</v>
      </c>
      <c r="AH103" s="5">
        <f t="shared" si="128"/>
        <v>95.141577547212904</v>
      </c>
      <c r="AI103" s="5">
        <f t="shared" si="129"/>
        <v>2249.5697446718787</v>
      </c>
      <c r="AJ103" s="5">
        <f t="shared" si="130"/>
        <v>1414.0152680794665</v>
      </c>
      <c r="AK103" s="5">
        <f t="shared" si="94"/>
        <v>10960.944010622577</v>
      </c>
      <c r="AL103">
        <f t="shared" si="95"/>
        <v>68.505900066391106</v>
      </c>
      <c r="AM103" s="9">
        <f t="shared" si="96"/>
        <v>3573.0948012175513</v>
      </c>
      <c r="AN103" s="5">
        <f t="shared" si="97"/>
        <v>4554.7444557769059</v>
      </c>
      <c r="AO103" s="5">
        <f t="shared" si="98"/>
        <v>2621.6790257454222</v>
      </c>
      <c r="AP103">
        <f t="shared" si="99"/>
        <v>22.331842507609696</v>
      </c>
      <c r="AQ103">
        <f t="shared" si="100"/>
        <v>28.467152848605661</v>
      </c>
      <c r="AR103">
        <f t="shared" si="101"/>
        <v>16.385493910908888</v>
      </c>
    </row>
    <row r="104" spans="1:44" x14ac:dyDescent="0.3">
      <c r="A104" t="s">
        <v>38</v>
      </c>
      <c r="B104" s="7" t="s">
        <v>78</v>
      </c>
      <c r="C104">
        <v>2024</v>
      </c>
      <c r="D104">
        <v>2251.1718388993322</v>
      </c>
      <c r="E104" t="s">
        <v>6</v>
      </c>
      <c r="F104" t="s">
        <v>82</v>
      </c>
      <c r="G104" s="1">
        <v>45474</v>
      </c>
      <c r="H104" s="5">
        <f t="shared" si="102"/>
        <v>1276.4144326559212</v>
      </c>
      <c r="I104" s="5">
        <f t="shared" si="103"/>
        <v>1084.952267757533</v>
      </c>
      <c r="J104" s="5">
        <f t="shared" si="104"/>
        <v>191.46216489838818</v>
      </c>
      <c r="K104" s="5">
        <f t="shared" si="105"/>
        <v>3829.2432979677637</v>
      </c>
      <c r="L104" s="5">
        <f t="shared" si="106"/>
        <v>1276.4144326559212</v>
      </c>
      <c r="M104" s="5">
        <f t="shared" si="107"/>
        <v>3829.2432979677637</v>
      </c>
      <c r="N104" s="5">
        <f t="shared" si="108"/>
        <v>5105.657730623685</v>
      </c>
      <c r="O104" s="5">
        <f t="shared" si="109"/>
        <v>1276.4144326559212</v>
      </c>
      <c r="P104" s="5">
        <f t="shared" si="110"/>
        <v>1276.4144326559212</v>
      </c>
      <c r="Q104" s="5">
        <f t="shared" si="111"/>
        <v>957.31082449194093</v>
      </c>
      <c r="R104" s="5">
        <f t="shared" si="112"/>
        <v>57.438649469516456</v>
      </c>
      <c r="S104" s="5">
        <f t="shared" si="113"/>
        <v>191.46216489838818</v>
      </c>
      <c r="T104" s="5">
        <f t="shared" si="114"/>
        <v>382.92432979677636</v>
      </c>
      <c r="U104" s="5">
        <f t="shared" si="115"/>
        <v>191.46216489838818</v>
      </c>
      <c r="V104" s="5">
        <f t="shared" si="116"/>
        <v>714.79208228731602</v>
      </c>
      <c r="W104" s="5">
        <f t="shared" si="117"/>
        <v>561.62235036860534</v>
      </c>
      <c r="X104" s="5">
        <f t="shared" si="118"/>
        <v>2552.8288653118425</v>
      </c>
      <c r="Y104" s="5">
        <f t="shared" si="119"/>
        <v>425.47147755197381</v>
      </c>
      <c r="Z104" s="5">
        <f t="shared" si="120"/>
        <v>2552.8288653118425</v>
      </c>
      <c r="AA104" s="5">
        <f t="shared" si="121"/>
        <v>170.18859102078949</v>
      </c>
      <c r="AB104" s="5">
        <f t="shared" si="122"/>
        <v>319.10360816398031</v>
      </c>
      <c r="AC104" s="5">
        <f t="shared" si="123"/>
        <v>425.47147755197381</v>
      </c>
      <c r="AD104" s="5">
        <f t="shared" si="124"/>
        <v>638.20721632796062</v>
      </c>
      <c r="AE104" s="5">
        <f t="shared" si="125"/>
        <v>19.146216489838817</v>
      </c>
      <c r="AF104" s="5">
        <f t="shared" si="126"/>
        <v>47.865541224597045</v>
      </c>
      <c r="AG104" s="5">
        <f t="shared" si="127"/>
        <v>95.731082449194091</v>
      </c>
      <c r="AH104" s="5">
        <f t="shared" si="128"/>
        <v>95.731082449194091</v>
      </c>
      <c r="AI104" s="5">
        <f t="shared" si="129"/>
        <v>2263.5082605765006</v>
      </c>
      <c r="AJ104" s="5">
        <f t="shared" si="130"/>
        <v>1422.7766209338001</v>
      </c>
      <c r="AK104" s="5">
        <f t="shared" si="94"/>
        <v>11028.858905363488</v>
      </c>
      <c r="AL104">
        <f t="shared" si="95"/>
        <v>68.930368158521802</v>
      </c>
      <c r="AM104" s="9">
        <f t="shared" si="96"/>
        <v>3595.2339853141784</v>
      </c>
      <c r="AN104" s="5">
        <f t="shared" si="97"/>
        <v>4582.9660204510856</v>
      </c>
      <c r="AO104" s="5">
        <f t="shared" si="98"/>
        <v>2637.9231608222372</v>
      </c>
      <c r="AP104">
        <f t="shared" si="99"/>
        <v>22.470212408213616</v>
      </c>
      <c r="AQ104">
        <f t="shared" si="100"/>
        <v>28.643537627819285</v>
      </c>
      <c r="AR104">
        <f t="shared" si="101"/>
        <v>16.487019755138981</v>
      </c>
    </row>
    <row r="105" spans="1:44" x14ac:dyDescent="0.3">
      <c r="A105" t="s">
        <v>39</v>
      </c>
      <c r="B105" s="7" t="s">
        <v>78</v>
      </c>
      <c r="C105">
        <v>2024</v>
      </c>
      <c r="D105">
        <v>2186.6817275587459</v>
      </c>
      <c r="E105" t="s">
        <v>6</v>
      </c>
      <c r="F105" t="s">
        <v>82</v>
      </c>
      <c r="G105" s="1">
        <v>45505</v>
      </c>
      <c r="H105" s="5">
        <f t="shared" si="102"/>
        <v>1239.8485395258087</v>
      </c>
      <c r="I105" s="5">
        <f t="shared" si="103"/>
        <v>1053.8712585969374</v>
      </c>
      <c r="J105" s="5">
        <f t="shared" si="104"/>
        <v>185.97728092887129</v>
      </c>
      <c r="K105" s="5">
        <f t="shared" si="105"/>
        <v>3719.5456185774265</v>
      </c>
      <c r="L105" s="5">
        <f t="shared" si="106"/>
        <v>1239.8485395258087</v>
      </c>
      <c r="M105" s="5">
        <f t="shared" si="107"/>
        <v>3719.5456185774265</v>
      </c>
      <c r="N105" s="5">
        <f t="shared" si="108"/>
        <v>4959.394158103235</v>
      </c>
      <c r="O105" s="5">
        <f t="shared" si="109"/>
        <v>1239.8485395258087</v>
      </c>
      <c r="P105" s="5">
        <f t="shared" si="110"/>
        <v>1239.8485395258087</v>
      </c>
      <c r="Q105" s="5">
        <f t="shared" si="111"/>
        <v>929.8864046443565</v>
      </c>
      <c r="R105" s="5">
        <f t="shared" si="112"/>
        <v>55.793184278661386</v>
      </c>
      <c r="S105" s="5">
        <f t="shared" si="113"/>
        <v>185.97728092887129</v>
      </c>
      <c r="T105" s="5">
        <f t="shared" si="114"/>
        <v>371.95456185774259</v>
      </c>
      <c r="U105" s="5">
        <f t="shared" si="115"/>
        <v>185.97728092887129</v>
      </c>
      <c r="V105" s="5">
        <f t="shared" si="116"/>
        <v>694.31518213445293</v>
      </c>
      <c r="W105" s="5">
        <f t="shared" si="117"/>
        <v>545.53335739135582</v>
      </c>
      <c r="X105" s="5">
        <f t="shared" si="118"/>
        <v>2479.6970790516179</v>
      </c>
      <c r="Y105" s="5">
        <f t="shared" si="119"/>
        <v>413.28284650860292</v>
      </c>
      <c r="Z105" s="5">
        <f t="shared" si="120"/>
        <v>2479.6970790516179</v>
      </c>
      <c r="AA105" s="5">
        <f t="shared" si="121"/>
        <v>165.31313860344116</v>
      </c>
      <c r="AB105" s="5">
        <f t="shared" si="122"/>
        <v>309.96213488145219</v>
      </c>
      <c r="AC105" s="5">
        <f t="shared" si="123"/>
        <v>413.28284650860292</v>
      </c>
      <c r="AD105" s="5">
        <f t="shared" si="124"/>
        <v>619.92426976290437</v>
      </c>
      <c r="AE105" s="5">
        <f t="shared" si="125"/>
        <v>18.597728092887127</v>
      </c>
      <c r="AF105" s="5">
        <f t="shared" si="126"/>
        <v>46.494320232217824</v>
      </c>
      <c r="AG105" s="5">
        <f t="shared" si="127"/>
        <v>92.988640464435647</v>
      </c>
      <c r="AH105" s="5">
        <f t="shared" si="128"/>
        <v>92.988640464435647</v>
      </c>
      <c r="AI105" s="5">
        <f t="shared" si="129"/>
        <v>2198.6647434257675</v>
      </c>
      <c r="AJ105" s="5">
        <f t="shared" si="130"/>
        <v>1382.0178387247681</v>
      </c>
      <c r="AK105" s="5">
        <f t="shared" si="94"/>
        <v>10712.911305772752</v>
      </c>
      <c r="AL105">
        <f t="shared" si="95"/>
        <v>66.955695661079702</v>
      </c>
      <c r="AM105" s="9">
        <f t="shared" si="96"/>
        <v>3492.2400529976953</v>
      </c>
      <c r="AN105" s="5">
        <f t="shared" si="97"/>
        <v>4451.676181167416</v>
      </c>
      <c r="AO105" s="5">
        <f t="shared" si="98"/>
        <v>2562.3536483533385</v>
      </c>
      <c r="AP105">
        <f t="shared" si="99"/>
        <v>21.826500331235597</v>
      </c>
      <c r="AQ105">
        <f t="shared" si="100"/>
        <v>27.82297613229635</v>
      </c>
      <c r="AR105">
        <f t="shared" si="101"/>
        <v>16.014710302208364</v>
      </c>
    </row>
    <row r="106" spans="1:44" x14ac:dyDescent="0.3">
      <c r="A106" t="s">
        <v>40</v>
      </c>
      <c r="B106" s="7" t="s">
        <v>78</v>
      </c>
      <c r="C106">
        <v>2024</v>
      </c>
      <c r="D106">
        <v>2250.8438925004289</v>
      </c>
      <c r="E106" t="s">
        <v>6</v>
      </c>
      <c r="F106" t="s">
        <v>82</v>
      </c>
      <c r="G106" s="1">
        <v>45536</v>
      </c>
      <c r="H106" s="5">
        <f t="shared" si="102"/>
        <v>1276.2284870477431</v>
      </c>
      <c r="I106" s="5">
        <f t="shared" si="103"/>
        <v>1084.7942139905815</v>
      </c>
      <c r="J106" s="5">
        <f t="shared" si="104"/>
        <v>191.43427305716145</v>
      </c>
      <c r="K106" s="5">
        <f t="shared" si="105"/>
        <v>3828.6854611432291</v>
      </c>
      <c r="L106" s="5">
        <f t="shared" si="106"/>
        <v>1276.2284870477431</v>
      </c>
      <c r="M106" s="5">
        <f t="shared" si="107"/>
        <v>3828.6854611432291</v>
      </c>
      <c r="N106" s="5">
        <f t="shared" si="108"/>
        <v>5104.9139481909724</v>
      </c>
      <c r="O106" s="5">
        <f t="shared" si="109"/>
        <v>1276.2284870477431</v>
      </c>
      <c r="P106" s="5">
        <f t="shared" si="110"/>
        <v>1276.2284870477431</v>
      </c>
      <c r="Q106" s="5">
        <f t="shared" si="111"/>
        <v>957.17136528580727</v>
      </c>
      <c r="R106" s="5">
        <f t="shared" si="112"/>
        <v>57.430281917148434</v>
      </c>
      <c r="S106" s="5">
        <f t="shared" si="113"/>
        <v>191.43427305716145</v>
      </c>
      <c r="T106" s="5">
        <f t="shared" si="114"/>
        <v>382.8685461143229</v>
      </c>
      <c r="U106" s="5">
        <f t="shared" si="115"/>
        <v>191.43427305716145</v>
      </c>
      <c r="V106" s="5">
        <f t="shared" si="116"/>
        <v>714.68795274673619</v>
      </c>
      <c r="W106" s="5">
        <f t="shared" si="117"/>
        <v>561.54053430100691</v>
      </c>
      <c r="X106" s="5">
        <f t="shared" si="118"/>
        <v>2552.4569740954857</v>
      </c>
      <c r="Y106" s="5">
        <f t="shared" si="119"/>
        <v>425.40949568258105</v>
      </c>
      <c r="Z106" s="5">
        <f t="shared" si="120"/>
        <v>2552.4569740954857</v>
      </c>
      <c r="AA106" s="5">
        <f t="shared" si="121"/>
        <v>170.16379827303243</v>
      </c>
      <c r="AB106" s="5">
        <f t="shared" si="122"/>
        <v>319.05712176193578</v>
      </c>
      <c r="AC106" s="5">
        <f t="shared" si="123"/>
        <v>425.40949568258105</v>
      </c>
      <c r="AD106" s="5">
        <f t="shared" si="124"/>
        <v>638.11424352387144</v>
      </c>
      <c r="AE106" s="5">
        <f t="shared" si="125"/>
        <v>19.143427305716145</v>
      </c>
      <c r="AF106" s="5">
        <f t="shared" si="126"/>
        <v>47.858568264290362</v>
      </c>
      <c r="AG106" s="5">
        <f t="shared" si="127"/>
        <v>95.717136528580724</v>
      </c>
      <c r="AH106" s="5">
        <f t="shared" si="128"/>
        <v>95.717136528580724</v>
      </c>
      <c r="AI106" s="5">
        <f t="shared" si="129"/>
        <v>2263.178517031331</v>
      </c>
      <c r="AJ106" s="5">
        <f t="shared" si="130"/>
        <v>1422.5693535625508</v>
      </c>
      <c r="AK106" s="5">
        <f t="shared" si="94"/>
        <v>11027.252242336022</v>
      </c>
      <c r="AL106">
        <f t="shared" si="95"/>
        <v>68.920326514600134</v>
      </c>
      <c r="AM106" s="9">
        <f t="shared" si="96"/>
        <v>3594.7102385178096</v>
      </c>
      <c r="AN106" s="5">
        <f t="shared" si="97"/>
        <v>4582.2983827449207</v>
      </c>
      <c r="AO106" s="5">
        <f t="shared" si="98"/>
        <v>2637.5388732320021</v>
      </c>
      <c r="AP106">
        <f t="shared" si="99"/>
        <v>22.46693899073631</v>
      </c>
      <c r="AQ106">
        <f t="shared" si="100"/>
        <v>28.639364892155754</v>
      </c>
      <c r="AR106">
        <f t="shared" si="101"/>
        <v>16.484617957700014</v>
      </c>
    </row>
    <row r="107" spans="1:44" x14ac:dyDescent="0.3">
      <c r="A107" t="s">
        <v>41</v>
      </c>
      <c r="B107" s="7" t="s">
        <v>78</v>
      </c>
      <c r="C107">
        <v>2024</v>
      </c>
      <c r="D107">
        <v>2215.010967975727</v>
      </c>
      <c r="E107" t="s">
        <v>6</v>
      </c>
      <c r="F107" t="s">
        <v>82</v>
      </c>
      <c r="G107" s="1">
        <v>45566</v>
      </c>
      <c r="H107" s="5">
        <f t="shared" si="102"/>
        <v>1255.9112188422371</v>
      </c>
      <c r="I107" s="5">
        <f t="shared" si="103"/>
        <v>1067.5245360159015</v>
      </c>
      <c r="J107" s="5">
        <f t="shared" si="104"/>
        <v>188.38668282633554</v>
      </c>
      <c r="K107" s="5">
        <f t="shared" si="105"/>
        <v>3767.7336565267115</v>
      </c>
      <c r="L107" s="5">
        <f t="shared" si="106"/>
        <v>1255.9112188422371</v>
      </c>
      <c r="M107" s="5">
        <f t="shared" si="107"/>
        <v>3767.7336565267115</v>
      </c>
      <c r="N107" s="5">
        <f t="shared" si="108"/>
        <v>5023.6448753689483</v>
      </c>
      <c r="O107" s="5">
        <f t="shared" si="109"/>
        <v>1255.9112188422371</v>
      </c>
      <c r="P107" s="5">
        <f t="shared" si="110"/>
        <v>1255.9112188422371</v>
      </c>
      <c r="Q107" s="5">
        <f t="shared" si="111"/>
        <v>941.93341413167775</v>
      </c>
      <c r="R107" s="5">
        <f t="shared" si="112"/>
        <v>56.51600484790066</v>
      </c>
      <c r="S107" s="5">
        <f t="shared" si="113"/>
        <v>188.38668282633554</v>
      </c>
      <c r="T107" s="5">
        <f t="shared" si="114"/>
        <v>376.77336565267109</v>
      </c>
      <c r="U107" s="5">
        <f t="shared" si="115"/>
        <v>188.38668282633554</v>
      </c>
      <c r="V107" s="5">
        <f t="shared" si="116"/>
        <v>703.31028255165279</v>
      </c>
      <c r="W107" s="5">
        <f t="shared" si="117"/>
        <v>552.60093629058429</v>
      </c>
      <c r="X107" s="5">
        <f t="shared" si="118"/>
        <v>2511.8224376844742</v>
      </c>
      <c r="Y107" s="5">
        <f t="shared" si="119"/>
        <v>418.63707294741232</v>
      </c>
      <c r="Z107" s="5">
        <f t="shared" si="120"/>
        <v>2511.8224376844742</v>
      </c>
      <c r="AA107" s="5">
        <f t="shared" si="121"/>
        <v>167.45482917896496</v>
      </c>
      <c r="AB107" s="5">
        <f t="shared" si="122"/>
        <v>313.97780471055927</v>
      </c>
      <c r="AC107" s="5">
        <f t="shared" si="123"/>
        <v>418.63707294741232</v>
      </c>
      <c r="AD107" s="5">
        <f t="shared" si="124"/>
        <v>627.95560942111854</v>
      </c>
      <c r="AE107" s="5">
        <f t="shared" si="125"/>
        <v>18.838668282633552</v>
      </c>
      <c r="AF107" s="5">
        <f t="shared" si="126"/>
        <v>47.096670706583886</v>
      </c>
      <c r="AG107" s="5">
        <f t="shared" si="127"/>
        <v>94.193341413167772</v>
      </c>
      <c r="AH107" s="5">
        <f t="shared" si="128"/>
        <v>94.193341413167772</v>
      </c>
      <c r="AI107" s="5">
        <f t="shared" si="129"/>
        <v>2227.149228080234</v>
      </c>
      <c r="AJ107" s="5">
        <f t="shared" si="130"/>
        <v>1399.9223719361469</v>
      </c>
      <c r="AK107" s="5">
        <f t="shared" si="94"/>
        <v>10851.70088640635</v>
      </c>
      <c r="AL107">
        <f t="shared" si="95"/>
        <v>67.823130540039685</v>
      </c>
      <c r="AM107" s="9">
        <f t="shared" si="96"/>
        <v>3537.4832664056344</v>
      </c>
      <c r="AN107" s="5">
        <f t="shared" si="97"/>
        <v>4509.3492312530525</v>
      </c>
      <c r="AO107" s="5">
        <f t="shared" si="98"/>
        <v>2595.5498522739567</v>
      </c>
      <c r="AP107">
        <f t="shared" si="99"/>
        <v>22.109270415035216</v>
      </c>
      <c r="AQ107">
        <f t="shared" si="100"/>
        <v>28.183432695331579</v>
      </c>
      <c r="AR107">
        <f t="shared" si="101"/>
        <v>16.222186576712229</v>
      </c>
    </row>
    <row r="108" spans="1:44" x14ac:dyDescent="0.3">
      <c r="A108" t="s">
        <v>42</v>
      </c>
      <c r="B108" s="7" t="s">
        <v>78</v>
      </c>
      <c r="C108">
        <v>2024</v>
      </c>
      <c r="D108">
        <v>2055.8672896081571</v>
      </c>
      <c r="E108" t="s">
        <v>6</v>
      </c>
      <c r="F108" t="s">
        <v>82</v>
      </c>
      <c r="G108" s="1">
        <v>45597</v>
      </c>
      <c r="H108" s="5">
        <f t="shared" si="102"/>
        <v>1165.676753207825</v>
      </c>
      <c r="I108" s="5">
        <f t="shared" si="103"/>
        <v>990.8252402266512</v>
      </c>
      <c r="J108" s="5">
        <f t="shared" si="104"/>
        <v>174.85151298117373</v>
      </c>
      <c r="K108" s="5">
        <f t="shared" si="105"/>
        <v>3497.0302596234751</v>
      </c>
      <c r="L108" s="5">
        <f t="shared" si="106"/>
        <v>1165.676753207825</v>
      </c>
      <c r="M108" s="5">
        <f t="shared" si="107"/>
        <v>3497.0302596234751</v>
      </c>
      <c r="N108" s="5">
        <f t="shared" si="108"/>
        <v>4662.7070128312998</v>
      </c>
      <c r="O108" s="5">
        <f t="shared" si="109"/>
        <v>1165.676753207825</v>
      </c>
      <c r="P108" s="5">
        <f t="shared" si="110"/>
        <v>1165.676753207825</v>
      </c>
      <c r="Q108" s="5">
        <f t="shared" si="111"/>
        <v>874.25756490586866</v>
      </c>
      <c r="R108" s="5">
        <f t="shared" si="112"/>
        <v>52.455453894352118</v>
      </c>
      <c r="S108" s="5">
        <f t="shared" si="113"/>
        <v>174.85151298117373</v>
      </c>
      <c r="T108" s="5">
        <f t="shared" si="114"/>
        <v>349.70302596234745</v>
      </c>
      <c r="U108" s="5">
        <f t="shared" si="115"/>
        <v>174.85151298117373</v>
      </c>
      <c r="V108" s="5">
        <f t="shared" si="116"/>
        <v>652.77898179638203</v>
      </c>
      <c r="W108" s="5">
        <f t="shared" si="117"/>
        <v>512.89777141144293</v>
      </c>
      <c r="X108" s="5">
        <f t="shared" si="118"/>
        <v>2331.3535064156504</v>
      </c>
      <c r="Y108" s="5">
        <f t="shared" si="119"/>
        <v>388.55891773594163</v>
      </c>
      <c r="Z108" s="5">
        <f t="shared" si="120"/>
        <v>2331.3535064156504</v>
      </c>
      <c r="AA108" s="5">
        <f t="shared" si="121"/>
        <v>155.42356709437666</v>
      </c>
      <c r="AB108" s="5">
        <f t="shared" si="122"/>
        <v>291.41918830195624</v>
      </c>
      <c r="AC108" s="5">
        <f t="shared" si="123"/>
        <v>388.55891773594163</v>
      </c>
      <c r="AD108" s="5">
        <f t="shared" si="124"/>
        <v>582.83837660391248</v>
      </c>
      <c r="AE108" s="5">
        <f t="shared" si="125"/>
        <v>17.485151298117373</v>
      </c>
      <c r="AF108" s="5">
        <f t="shared" si="126"/>
        <v>43.712878245293432</v>
      </c>
      <c r="AG108" s="5">
        <f t="shared" si="127"/>
        <v>87.425756490586863</v>
      </c>
      <c r="AH108" s="5">
        <f t="shared" si="128"/>
        <v>87.425756490586863</v>
      </c>
      <c r="AI108" s="5">
        <f t="shared" si="129"/>
        <v>2067.1334423552098</v>
      </c>
      <c r="AJ108" s="5">
        <f t="shared" si="130"/>
        <v>1299.3410209089889</v>
      </c>
      <c r="AK108" s="5">
        <f t="shared" si="94"/>
        <v>10072.029986092213</v>
      </c>
      <c r="AL108">
        <f t="shared" si="95"/>
        <v>62.950187413076335</v>
      </c>
      <c r="AM108" s="9">
        <f t="shared" si="96"/>
        <v>3283.3228548687071</v>
      </c>
      <c r="AN108" s="5">
        <f t="shared" si="97"/>
        <v>4185.3623823926955</v>
      </c>
      <c r="AO108" s="5">
        <f t="shared" si="98"/>
        <v>2409.0652899628385</v>
      </c>
      <c r="AP108">
        <f t="shared" si="99"/>
        <v>20.52076784292942</v>
      </c>
      <c r="AQ108">
        <f t="shared" si="100"/>
        <v>26.158514889954347</v>
      </c>
      <c r="AR108">
        <f t="shared" si="101"/>
        <v>15.05665806226774</v>
      </c>
    </row>
    <row r="109" spans="1:44" x14ac:dyDescent="0.3">
      <c r="A109" t="s">
        <v>43</v>
      </c>
      <c r="B109" s="7" t="s">
        <v>78</v>
      </c>
      <c r="C109">
        <v>2024</v>
      </c>
      <c r="D109">
        <v>2182.5858074654611</v>
      </c>
      <c r="E109" t="s">
        <v>6</v>
      </c>
      <c r="F109" t="s">
        <v>82</v>
      </c>
      <c r="G109" s="1">
        <v>45627</v>
      </c>
      <c r="H109" s="5">
        <f t="shared" si="102"/>
        <v>1237.5261528329163</v>
      </c>
      <c r="I109" s="5">
        <f t="shared" si="103"/>
        <v>1051.8972299079787</v>
      </c>
      <c r="J109" s="5">
        <f t="shared" si="104"/>
        <v>185.62892292493743</v>
      </c>
      <c r="K109" s="5">
        <f t="shared" si="105"/>
        <v>3712.5784584987487</v>
      </c>
      <c r="L109" s="5">
        <f t="shared" si="106"/>
        <v>1237.5261528329163</v>
      </c>
      <c r="M109" s="5">
        <f t="shared" si="107"/>
        <v>3712.5784584987487</v>
      </c>
      <c r="N109" s="5">
        <f t="shared" si="108"/>
        <v>4950.1046113316652</v>
      </c>
      <c r="O109" s="5">
        <f t="shared" si="109"/>
        <v>1237.5261528329163</v>
      </c>
      <c r="P109" s="5">
        <f t="shared" si="110"/>
        <v>1237.5261528329163</v>
      </c>
      <c r="Q109" s="5">
        <f t="shared" si="111"/>
        <v>928.14461462468716</v>
      </c>
      <c r="R109" s="5">
        <f t="shared" si="112"/>
        <v>55.688676877481228</v>
      </c>
      <c r="S109" s="5">
        <f t="shared" si="113"/>
        <v>185.62892292493743</v>
      </c>
      <c r="T109" s="5">
        <f t="shared" si="114"/>
        <v>371.25784584987485</v>
      </c>
      <c r="U109" s="5">
        <f t="shared" si="115"/>
        <v>185.62892292493743</v>
      </c>
      <c r="V109" s="5">
        <f t="shared" si="116"/>
        <v>693.01464558643318</v>
      </c>
      <c r="W109" s="5">
        <f t="shared" si="117"/>
        <v>544.51150724648312</v>
      </c>
      <c r="X109" s="5">
        <f t="shared" si="118"/>
        <v>2475.0523056658326</v>
      </c>
      <c r="Y109" s="5">
        <f t="shared" si="119"/>
        <v>412.5087176109721</v>
      </c>
      <c r="Z109" s="5">
        <f t="shared" si="120"/>
        <v>2475.0523056658326</v>
      </c>
      <c r="AA109" s="5">
        <f t="shared" si="121"/>
        <v>165.00348704438883</v>
      </c>
      <c r="AB109" s="5">
        <f t="shared" si="122"/>
        <v>309.38153820822907</v>
      </c>
      <c r="AC109" s="5">
        <f t="shared" si="123"/>
        <v>412.5087176109721</v>
      </c>
      <c r="AD109" s="5">
        <f t="shared" si="124"/>
        <v>618.76307641645815</v>
      </c>
      <c r="AE109" s="5">
        <f t="shared" si="125"/>
        <v>18.562892292493743</v>
      </c>
      <c r="AF109" s="5">
        <f t="shared" si="126"/>
        <v>46.407230731234357</v>
      </c>
      <c r="AG109" s="5">
        <f t="shared" si="127"/>
        <v>92.814461462468714</v>
      </c>
      <c r="AH109" s="5">
        <f t="shared" si="128"/>
        <v>92.814461462468714</v>
      </c>
      <c r="AI109" s="5">
        <f t="shared" si="129"/>
        <v>2194.5463776903716</v>
      </c>
      <c r="AJ109" s="5">
        <f t="shared" si="130"/>
        <v>1379.4291516910905</v>
      </c>
      <c r="AK109" s="5">
        <f t="shared" si="94"/>
        <v>10692.844723552813</v>
      </c>
      <c r="AL109">
        <f t="shared" si="95"/>
        <v>66.830279522205075</v>
      </c>
      <c r="AM109" s="9">
        <f t="shared" si="96"/>
        <v>3485.6986638127141</v>
      </c>
      <c r="AN109" s="5">
        <f t="shared" si="97"/>
        <v>4443.3376517465858</v>
      </c>
      <c r="AO109" s="5">
        <f t="shared" si="98"/>
        <v>2557.554049188027</v>
      </c>
      <c r="AP109">
        <f t="shared" si="99"/>
        <v>21.785616648829464</v>
      </c>
      <c r="AQ109">
        <f t="shared" si="100"/>
        <v>27.770860323416162</v>
      </c>
      <c r="AR109">
        <f t="shared" si="101"/>
        <v>15.984712807425169</v>
      </c>
    </row>
    <row r="110" spans="1:44" x14ac:dyDescent="0.3">
      <c r="A110" t="s">
        <v>8</v>
      </c>
      <c r="B110" s="7" t="s">
        <v>73</v>
      </c>
      <c r="C110">
        <v>2022</v>
      </c>
      <c r="D110">
        <v>1532.8187450236719</v>
      </c>
      <c r="E110" t="s">
        <v>6</v>
      </c>
      <c r="F110" t="s">
        <v>83</v>
      </c>
      <c r="G110" s="1">
        <v>44562</v>
      </c>
      <c r="H110" s="5">
        <f t="shared" ref="H110:H173" si="131">D110*0.864</f>
        <v>1324.3553957004526</v>
      </c>
      <c r="I110" s="5">
        <f t="shared" si="103"/>
        <v>1125.7020863453847</v>
      </c>
      <c r="J110" s="5">
        <f t="shared" si="104"/>
        <v>198.65330935506788</v>
      </c>
      <c r="K110" s="5">
        <f t="shared" si="105"/>
        <v>3973.0661871013581</v>
      </c>
      <c r="L110" s="5">
        <f t="shared" si="106"/>
        <v>1324.3553957004526</v>
      </c>
      <c r="M110" s="5">
        <f t="shared" si="107"/>
        <v>3973.0661871013581</v>
      </c>
      <c r="N110" s="5">
        <f t="shared" si="108"/>
        <v>5297.4215828018105</v>
      </c>
      <c r="O110" s="5">
        <f t="shared" si="109"/>
        <v>1324.3553957004526</v>
      </c>
      <c r="P110" s="5">
        <f t="shared" si="110"/>
        <v>1324.3553957004526</v>
      </c>
      <c r="Q110" s="5">
        <f t="shared" si="111"/>
        <v>993.26654677533941</v>
      </c>
      <c r="R110" s="5">
        <f t="shared" si="112"/>
        <v>59.595992806520357</v>
      </c>
      <c r="S110" s="5">
        <f t="shared" si="113"/>
        <v>198.65330935506788</v>
      </c>
      <c r="T110" s="5">
        <f t="shared" si="114"/>
        <v>397.30661871013575</v>
      </c>
      <c r="U110" s="5">
        <f t="shared" si="115"/>
        <v>198.65330935506788</v>
      </c>
      <c r="V110" s="5">
        <f t="shared" si="116"/>
        <v>741.63902159225358</v>
      </c>
      <c r="W110" s="5">
        <f t="shared" si="117"/>
        <v>582.71637410819915</v>
      </c>
      <c r="X110" s="5">
        <f t="shared" si="118"/>
        <v>2648.7107914009052</v>
      </c>
      <c r="Y110" s="5">
        <f t="shared" si="119"/>
        <v>441.4517985668175</v>
      </c>
      <c r="Z110" s="5">
        <f t="shared" si="120"/>
        <v>2648.7107914009052</v>
      </c>
      <c r="AA110" s="5">
        <f t="shared" si="121"/>
        <v>176.58071942672697</v>
      </c>
      <c r="AB110" s="5">
        <f t="shared" si="122"/>
        <v>331.08884892511315</v>
      </c>
      <c r="AC110" s="5">
        <f t="shared" si="123"/>
        <v>441.4517985668175</v>
      </c>
      <c r="AD110" s="5">
        <f t="shared" si="124"/>
        <v>662.1776978502262</v>
      </c>
      <c r="AE110" s="5">
        <f t="shared" si="125"/>
        <v>19.865330935506787</v>
      </c>
      <c r="AF110" s="5">
        <f t="shared" si="126"/>
        <v>49.663327338766969</v>
      </c>
      <c r="AG110" s="5">
        <f t="shared" si="127"/>
        <v>99.326654677533938</v>
      </c>
      <c r="AH110" s="5">
        <f t="shared" si="128"/>
        <v>99.326654677533938</v>
      </c>
      <c r="AI110" s="5">
        <f t="shared" si="129"/>
        <v>2348.5235683754699</v>
      </c>
      <c r="AJ110" s="5">
        <f t="shared" si="130"/>
        <v>1476.2148144074379</v>
      </c>
      <c r="AK110" s="5">
        <f t="shared" si="94"/>
        <v>11443.092796549761</v>
      </c>
      <c r="AL110">
        <f t="shared" si="95"/>
        <v>71.519329978436005</v>
      </c>
      <c r="AM110" s="9">
        <f t="shared" si="96"/>
        <v>3730.2676978896084</v>
      </c>
      <c r="AN110" s="5">
        <f t="shared" si="97"/>
        <v>4755.0980482624755</v>
      </c>
      <c r="AO110" s="5">
        <f t="shared" si="98"/>
        <v>2737.0011511142689</v>
      </c>
      <c r="AP110">
        <f t="shared" si="99"/>
        <v>23.314173111810053</v>
      </c>
      <c r="AQ110">
        <f t="shared" si="100"/>
        <v>29.719362801640472</v>
      </c>
      <c r="AR110">
        <f t="shared" si="101"/>
        <v>17.106257194464181</v>
      </c>
    </row>
    <row r="111" spans="1:44" x14ac:dyDescent="0.3">
      <c r="A111" t="s">
        <v>9</v>
      </c>
      <c r="B111" s="7" t="s">
        <v>73</v>
      </c>
      <c r="C111">
        <v>2022</v>
      </c>
      <c r="D111">
        <v>1454.666170145638</v>
      </c>
      <c r="E111" t="s">
        <v>6</v>
      </c>
      <c r="F111" t="s">
        <v>83</v>
      </c>
      <c r="G111" s="1">
        <v>44593</v>
      </c>
      <c r="H111" s="5">
        <f t="shared" si="131"/>
        <v>1256.8315710058312</v>
      </c>
      <c r="I111" s="5">
        <f t="shared" si="103"/>
        <v>1068.3068353549565</v>
      </c>
      <c r="J111" s="5">
        <f t="shared" si="104"/>
        <v>188.52473565087467</v>
      </c>
      <c r="K111" s="5">
        <f t="shared" si="105"/>
        <v>3770.4947130174933</v>
      </c>
      <c r="L111" s="5">
        <f t="shared" si="106"/>
        <v>1256.8315710058312</v>
      </c>
      <c r="M111" s="5">
        <f t="shared" si="107"/>
        <v>3770.4947130174933</v>
      </c>
      <c r="N111" s="5">
        <f t="shared" si="108"/>
        <v>5027.3262840233247</v>
      </c>
      <c r="O111" s="5">
        <f t="shared" si="109"/>
        <v>1256.8315710058312</v>
      </c>
      <c r="P111" s="5">
        <f t="shared" si="110"/>
        <v>1256.8315710058312</v>
      </c>
      <c r="Q111" s="5">
        <f t="shared" si="111"/>
        <v>942.62367825437332</v>
      </c>
      <c r="R111" s="5">
        <f t="shared" si="112"/>
        <v>56.557420695262401</v>
      </c>
      <c r="S111" s="5">
        <f t="shared" si="113"/>
        <v>188.52473565087467</v>
      </c>
      <c r="T111" s="5">
        <f t="shared" si="114"/>
        <v>377.04947130174935</v>
      </c>
      <c r="U111" s="5">
        <f t="shared" si="115"/>
        <v>188.52473565087467</v>
      </c>
      <c r="V111" s="5">
        <f t="shared" si="116"/>
        <v>703.8256797632655</v>
      </c>
      <c r="W111" s="5">
        <f t="shared" si="117"/>
        <v>553.00589124256567</v>
      </c>
      <c r="X111" s="5">
        <f t="shared" si="118"/>
        <v>2513.6631420116619</v>
      </c>
      <c r="Y111" s="5">
        <f t="shared" si="119"/>
        <v>418.94385700194374</v>
      </c>
      <c r="Z111" s="5">
        <f t="shared" si="120"/>
        <v>2513.6631420116619</v>
      </c>
      <c r="AA111" s="5">
        <f t="shared" si="121"/>
        <v>167.57754280077748</v>
      </c>
      <c r="AB111" s="5">
        <f t="shared" si="122"/>
        <v>314.20789275145779</v>
      </c>
      <c r="AC111" s="5">
        <f t="shared" si="123"/>
        <v>418.94385700194374</v>
      </c>
      <c r="AD111" s="5">
        <f t="shared" si="124"/>
        <v>628.41578550291547</v>
      </c>
      <c r="AE111" s="5">
        <f t="shared" si="125"/>
        <v>18.852473565087465</v>
      </c>
      <c r="AF111" s="5">
        <f t="shared" si="126"/>
        <v>47.131183912718669</v>
      </c>
      <c r="AG111" s="5">
        <f t="shared" si="127"/>
        <v>94.262367825437337</v>
      </c>
      <c r="AH111" s="5">
        <f t="shared" si="128"/>
        <v>94.262367825437337</v>
      </c>
      <c r="AI111" s="5">
        <f t="shared" si="129"/>
        <v>2228.7813192503404</v>
      </c>
      <c r="AJ111" s="5">
        <f t="shared" si="130"/>
        <v>1400.9482578144996</v>
      </c>
      <c r="AK111" s="5">
        <f t="shared" si="94"/>
        <v>10859.653189275883</v>
      </c>
      <c r="AL111">
        <f t="shared" si="95"/>
        <v>67.872832432974263</v>
      </c>
      <c r="AM111" s="9">
        <f t="shared" si="96"/>
        <v>3540.0755916664239</v>
      </c>
      <c r="AN111" s="5">
        <f t="shared" si="97"/>
        <v>4512.6537556964367</v>
      </c>
      <c r="AO111" s="5">
        <f t="shared" si="98"/>
        <v>2597.4519134120505</v>
      </c>
      <c r="AP111">
        <f t="shared" si="99"/>
        <v>22.125472447915151</v>
      </c>
      <c r="AQ111">
        <f t="shared" si="100"/>
        <v>28.204085973102728</v>
      </c>
      <c r="AR111">
        <f t="shared" si="101"/>
        <v>16.234074458825315</v>
      </c>
    </row>
    <row r="112" spans="1:44" x14ac:dyDescent="0.3">
      <c r="A112" t="s">
        <v>10</v>
      </c>
      <c r="B112" s="7" t="s">
        <v>73</v>
      </c>
      <c r="C112">
        <v>2022</v>
      </c>
      <c r="D112">
        <v>1660.7533852949259</v>
      </c>
      <c r="E112" t="s">
        <v>6</v>
      </c>
      <c r="F112" t="s">
        <v>83</v>
      </c>
      <c r="G112" s="1">
        <v>44621</v>
      </c>
      <c r="H112" s="5">
        <f t="shared" si="131"/>
        <v>1434.890924894816</v>
      </c>
      <c r="I112" s="5">
        <f t="shared" si="103"/>
        <v>1219.6572861605935</v>
      </c>
      <c r="J112" s="5">
        <f t="shared" si="104"/>
        <v>215.23363873422238</v>
      </c>
      <c r="K112" s="5">
        <f t="shared" si="105"/>
        <v>4304.6727746844481</v>
      </c>
      <c r="L112" s="5">
        <f t="shared" si="106"/>
        <v>1434.890924894816</v>
      </c>
      <c r="M112" s="5">
        <f t="shared" si="107"/>
        <v>4304.6727746844481</v>
      </c>
      <c r="N112" s="5">
        <f t="shared" si="108"/>
        <v>5739.5636995792638</v>
      </c>
      <c r="O112" s="5">
        <f t="shared" si="109"/>
        <v>1434.890924894816</v>
      </c>
      <c r="P112" s="5">
        <f t="shared" si="110"/>
        <v>1434.890924894816</v>
      </c>
      <c r="Q112" s="5">
        <f t="shared" si="111"/>
        <v>1076.168193671112</v>
      </c>
      <c r="R112" s="5">
        <f t="shared" si="112"/>
        <v>64.570091620266709</v>
      </c>
      <c r="S112" s="5">
        <f t="shared" si="113"/>
        <v>215.23363873422238</v>
      </c>
      <c r="T112" s="5">
        <f t="shared" si="114"/>
        <v>430.46727746844476</v>
      </c>
      <c r="U112" s="5">
        <f t="shared" si="115"/>
        <v>215.23363873422238</v>
      </c>
      <c r="V112" s="5">
        <f t="shared" si="116"/>
        <v>803.538917941097</v>
      </c>
      <c r="W112" s="5">
        <f t="shared" si="117"/>
        <v>631.35200695371907</v>
      </c>
      <c r="X112" s="5">
        <f t="shared" si="118"/>
        <v>2869.7818497896319</v>
      </c>
      <c r="Y112" s="5">
        <f t="shared" si="119"/>
        <v>478.29697496493861</v>
      </c>
      <c r="Z112" s="5">
        <f t="shared" si="120"/>
        <v>2869.7818497896319</v>
      </c>
      <c r="AA112" s="5">
        <f t="shared" si="121"/>
        <v>191.31878998597549</v>
      </c>
      <c r="AB112" s="5">
        <f t="shared" si="122"/>
        <v>358.72273122370399</v>
      </c>
      <c r="AC112" s="5">
        <f t="shared" si="123"/>
        <v>478.29697496493861</v>
      </c>
      <c r="AD112" s="5">
        <f t="shared" si="124"/>
        <v>717.44546244740798</v>
      </c>
      <c r="AE112" s="5">
        <f t="shared" si="125"/>
        <v>21.523363873422234</v>
      </c>
      <c r="AF112" s="5">
        <f t="shared" si="126"/>
        <v>53.808409683555595</v>
      </c>
      <c r="AG112" s="5">
        <f t="shared" si="127"/>
        <v>107.61681936711119</v>
      </c>
      <c r="AH112" s="5">
        <f t="shared" si="128"/>
        <v>107.6168193671112</v>
      </c>
      <c r="AI112" s="5">
        <f t="shared" si="129"/>
        <v>2544.5399068134739</v>
      </c>
      <c r="AJ112" s="5">
        <f t="shared" si="130"/>
        <v>1599.4250842827548</v>
      </c>
      <c r="AK112" s="5">
        <f t="shared" si="94"/>
        <v>12398.175036553659</v>
      </c>
      <c r="AL112">
        <f t="shared" si="95"/>
        <v>77.488593978460372</v>
      </c>
      <c r="AM112" s="9">
        <f t="shared" si="96"/>
        <v>4041.6094384537319</v>
      </c>
      <c r="AN112" s="5">
        <f t="shared" si="97"/>
        <v>5151.9758658348374</v>
      </c>
      <c r="AO112" s="5">
        <f t="shared" si="98"/>
        <v>2965.4412447826198</v>
      </c>
      <c r="AP112">
        <f t="shared" si="99"/>
        <v>25.260058990335825</v>
      </c>
      <c r="AQ112">
        <f t="shared" si="100"/>
        <v>32.199849161467732</v>
      </c>
      <c r="AR112">
        <f t="shared" si="101"/>
        <v>18.534007779891375</v>
      </c>
    </row>
    <row r="113" spans="1:44" x14ac:dyDescent="0.3">
      <c r="A113" t="s">
        <v>11</v>
      </c>
      <c r="B113" s="7" t="s">
        <v>73</v>
      </c>
      <c r="C113">
        <v>2022</v>
      </c>
      <c r="D113">
        <v>1588.9949699925601</v>
      </c>
      <c r="E113" t="s">
        <v>6</v>
      </c>
      <c r="F113" t="s">
        <v>83</v>
      </c>
      <c r="G113" s="1">
        <v>44652</v>
      </c>
      <c r="H113" s="5">
        <f t="shared" si="131"/>
        <v>1372.891654073572</v>
      </c>
      <c r="I113" s="5">
        <f t="shared" si="103"/>
        <v>1166.9579059625362</v>
      </c>
      <c r="J113" s="5">
        <f t="shared" si="104"/>
        <v>205.93374811103578</v>
      </c>
      <c r="K113" s="5">
        <f t="shared" si="105"/>
        <v>4118.6749622207162</v>
      </c>
      <c r="L113" s="5">
        <f t="shared" si="106"/>
        <v>1372.891654073572</v>
      </c>
      <c r="M113" s="5">
        <f t="shared" si="107"/>
        <v>4118.6749622207162</v>
      </c>
      <c r="N113" s="5">
        <f t="shared" si="108"/>
        <v>5491.566616294288</v>
      </c>
      <c r="O113" s="5">
        <f t="shared" si="109"/>
        <v>1372.891654073572</v>
      </c>
      <c r="P113" s="5">
        <f t="shared" si="110"/>
        <v>1372.891654073572</v>
      </c>
      <c r="Q113" s="5">
        <f t="shared" si="111"/>
        <v>1029.6687405551788</v>
      </c>
      <c r="R113" s="5">
        <f t="shared" si="112"/>
        <v>61.780124433310732</v>
      </c>
      <c r="S113" s="5">
        <f t="shared" si="113"/>
        <v>205.93374811103578</v>
      </c>
      <c r="T113" s="5">
        <f t="shared" si="114"/>
        <v>411.86749622207157</v>
      </c>
      <c r="U113" s="5">
        <f t="shared" si="115"/>
        <v>205.93374811103578</v>
      </c>
      <c r="V113" s="5">
        <f t="shared" si="116"/>
        <v>768.81932628120035</v>
      </c>
      <c r="W113" s="5">
        <f t="shared" si="117"/>
        <v>604.07232779237165</v>
      </c>
      <c r="X113" s="5">
        <f t="shared" si="118"/>
        <v>2745.7833081471445</v>
      </c>
      <c r="Y113" s="5">
        <f t="shared" si="119"/>
        <v>457.63055135785731</v>
      </c>
      <c r="Z113" s="5">
        <f t="shared" si="120"/>
        <v>2745.7833081471445</v>
      </c>
      <c r="AA113" s="5">
        <f t="shared" si="121"/>
        <v>183.05222054314291</v>
      </c>
      <c r="AB113" s="5">
        <f t="shared" si="122"/>
        <v>343.222913518393</v>
      </c>
      <c r="AC113" s="5">
        <f t="shared" si="123"/>
        <v>457.63055135785731</v>
      </c>
      <c r="AD113" s="5">
        <f t="shared" si="124"/>
        <v>686.44582703678577</v>
      </c>
      <c r="AE113" s="5">
        <f t="shared" si="125"/>
        <v>20.593374811103576</v>
      </c>
      <c r="AF113" s="5">
        <f t="shared" si="126"/>
        <v>51.483437027758946</v>
      </c>
      <c r="AG113" s="5">
        <f t="shared" si="127"/>
        <v>102.96687405551789</v>
      </c>
      <c r="AH113" s="5">
        <f t="shared" si="128"/>
        <v>102.96687405551788</v>
      </c>
      <c r="AI113" s="5">
        <f t="shared" si="129"/>
        <v>2434.5945332238011</v>
      </c>
      <c r="AJ113" s="5">
        <f t="shared" si="130"/>
        <v>1530.3165637406748</v>
      </c>
      <c r="AK113" s="5">
        <f t="shared" si="94"/>
        <v>11862.4703370227</v>
      </c>
      <c r="AL113">
        <f t="shared" si="95"/>
        <v>74.14043960639188</v>
      </c>
      <c r="AM113" s="9">
        <f t="shared" si="96"/>
        <v>3866.9781589738946</v>
      </c>
      <c r="AN113" s="5">
        <f t="shared" si="97"/>
        <v>4929.3674839511596</v>
      </c>
      <c r="AO113" s="5">
        <f t="shared" si="98"/>
        <v>2837.3094184187157</v>
      </c>
      <c r="AP113">
        <f t="shared" si="99"/>
        <v>24.16861349358684</v>
      </c>
      <c r="AQ113">
        <f t="shared" si="100"/>
        <v>30.808546774694747</v>
      </c>
      <c r="AR113">
        <f t="shared" si="101"/>
        <v>17.733183865116974</v>
      </c>
    </row>
    <row r="114" spans="1:44" x14ac:dyDescent="0.3">
      <c r="A114" t="s">
        <v>12</v>
      </c>
      <c r="B114" s="7" t="s">
        <v>73</v>
      </c>
      <c r="C114">
        <v>2022</v>
      </c>
      <c r="D114">
        <v>1601.8999410150259</v>
      </c>
      <c r="E114" t="s">
        <v>6</v>
      </c>
      <c r="F114" t="s">
        <v>83</v>
      </c>
      <c r="G114" s="1">
        <v>44682</v>
      </c>
      <c r="H114" s="5">
        <f t="shared" si="131"/>
        <v>1384.0415490369824</v>
      </c>
      <c r="I114" s="5">
        <f t="shared" si="103"/>
        <v>1176.4353166814349</v>
      </c>
      <c r="J114" s="5">
        <f t="shared" si="104"/>
        <v>207.60623235554735</v>
      </c>
      <c r="K114" s="5">
        <f t="shared" si="105"/>
        <v>4152.1246471109471</v>
      </c>
      <c r="L114" s="5">
        <f t="shared" si="106"/>
        <v>1384.0415490369824</v>
      </c>
      <c r="M114" s="5">
        <f t="shared" si="107"/>
        <v>4152.1246471109471</v>
      </c>
      <c r="N114" s="5">
        <f t="shared" si="108"/>
        <v>5536.1661961479294</v>
      </c>
      <c r="O114" s="5">
        <f t="shared" si="109"/>
        <v>1384.0415490369824</v>
      </c>
      <c r="P114" s="5">
        <f t="shared" si="110"/>
        <v>1384.0415490369824</v>
      </c>
      <c r="Q114" s="5">
        <f t="shared" si="111"/>
        <v>1038.0311617777368</v>
      </c>
      <c r="R114" s="5">
        <f t="shared" si="112"/>
        <v>62.281869706664203</v>
      </c>
      <c r="S114" s="5">
        <f t="shared" si="113"/>
        <v>207.60623235554735</v>
      </c>
      <c r="T114" s="5">
        <f t="shared" si="114"/>
        <v>415.2124647110947</v>
      </c>
      <c r="U114" s="5">
        <f t="shared" si="115"/>
        <v>207.60623235554735</v>
      </c>
      <c r="V114" s="5">
        <f t="shared" si="116"/>
        <v>775.06326746071022</v>
      </c>
      <c r="W114" s="5">
        <f t="shared" si="117"/>
        <v>608.97828157627225</v>
      </c>
      <c r="X114" s="5">
        <f t="shared" si="118"/>
        <v>2768.0830980739647</v>
      </c>
      <c r="Y114" s="5">
        <f t="shared" si="119"/>
        <v>461.34718301232743</v>
      </c>
      <c r="Z114" s="5">
        <f t="shared" si="120"/>
        <v>2768.0830980739647</v>
      </c>
      <c r="AA114" s="5">
        <f t="shared" si="121"/>
        <v>184.53887320493098</v>
      </c>
      <c r="AB114" s="5">
        <f t="shared" si="122"/>
        <v>346.01038725924559</v>
      </c>
      <c r="AC114" s="5">
        <f t="shared" si="123"/>
        <v>461.34718301232743</v>
      </c>
      <c r="AD114" s="5">
        <f t="shared" si="124"/>
        <v>692.02077451849118</v>
      </c>
      <c r="AE114" s="5">
        <f t="shared" si="125"/>
        <v>20.760623235554736</v>
      </c>
      <c r="AF114" s="5">
        <f t="shared" si="126"/>
        <v>51.901558088886837</v>
      </c>
      <c r="AG114" s="5">
        <f t="shared" si="127"/>
        <v>103.80311617777367</v>
      </c>
      <c r="AH114" s="5">
        <f t="shared" si="128"/>
        <v>103.80311617777367</v>
      </c>
      <c r="AI114" s="5">
        <f t="shared" si="129"/>
        <v>2454.3670136255823</v>
      </c>
      <c r="AJ114" s="5">
        <f t="shared" si="130"/>
        <v>1542.7449799932231</v>
      </c>
      <c r="AK114" s="5">
        <f t="shared" si="94"/>
        <v>11958.811004454046</v>
      </c>
      <c r="AL114">
        <f t="shared" si="95"/>
        <v>74.742568777837789</v>
      </c>
      <c r="AM114" s="9">
        <f t="shared" si="96"/>
        <v>3898.383696454167</v>
      </c>
      <c r="AN114" s="5">
        <f t="shared" si="97"/>
        <v>4969.4011818172858</v>
      </c>
      <c r="AO114" s="5">
        <f t="shared" si="98"/>
        <v>2860.3525346764304</v>
      </c>
      <c r="AP114">
        <f t="shared" si="99"/>
        <v>24.364898102838545</v>
      </c>
      <c r="AQ114">
        <f t="shared" si="100"/>
        <v>31.058757386358035</v>
      </c>
      <c r="AR114">
        <f t="shared" si="101"/>
        <v>17.877203341727689</v>
      </c>
    </row>
    <row r="115" spans="1:44" x14ac:dyDescent="0.3">
      <c r="A115" t="s">
        <v>13</v>
      </c>
      <c r="B115" s="7" t="s">
        <v>73</v>
      </c>
      <c r="C115">
        <v>2022</v>
      </c>
      <c r="D115">
        <v>1509.851071873665</v>
      </c>
      <c r="E115" t="s">
        <v>6</v>
      </c>
      <c r="F115" t="s">
        <v>83</v>
      </c>
      <c r="G115" s="1">
        <v>44713</v>
      </c>
      <c r="H115" s="5">
        <f t="shared" si="131"/>
        <v>1304.5113260988464</v>
      </c>
      <c r="I115" s="5">
        <f t="shared" si="103"/>
        <v>1108.8346271840194</v>
      </c>
      <c r="J115" s="5">
        <f t="shared" si="104"/>
        <v>195.67669891482697</v>
      </c>
      <c r="K115" s="5">
        <f t="shared" si="105"/>
        <v>3913.5339782965393</v>
      </c>
      <c r="L115" s="5">
        <f t="shared" si="106"/>
        <v>1304.5113260988464</v>
      </c>
      <c r="M115" s="5">
        <f t="shared" si="107"/>
        <v>3913.5339782965393</v>
      </c>
      <c r="N115" s="5">
        <f t="shared" si="108"/>
        <v>5218.0453043953858</v>
      </c>
      <c r="O115" s="5">
        <f t="shared" si="109"/>
        <v>1304.5113260988464</v>
      </c>
      <c r="P115" s="5">
        <f t="shared" si="110"/>
        <v>1304.5113260988464</v>
      </c>
      <c r="Q115" s="5">
        <f t="shared" si="111"/>
        <v>978.38349457413483</v>
      </c>
      <c r="R115" s="5">
        <f t="shared" si="112"/>
        <v>58.70300967444809</v>
      </c>
      <c r="S115" s="5">
        <f t="shared" si="113"/>
        <v>195.67669891482697</v>
      </c>
      <c r="T115" s="5">
        <f t="shared" si="114"/>
        <v>391.35339782965394</v>
      </c>
      <c r="U115" s="5">
        <f t="shared" si="115"/>
        <v>195.67669891482697</v>
      </c>
      <c r="V115" s="5">
        <f t="shared" si="116"/>
        <v>730.52634261535411</v>
      </c>
      <c r="W115" s="5">
        <f t="shared" si="117"/>
        <v>573.98498348349244</v>
      </c>
      <c r="X115" s="5">
        <f t="shared" si="118"/>
        <v>2609.0226521976929</v>
      </c>
      <c r="Y115" s="5">
        <f t="shared" si="119"/>
        <v>434.8371086996155</v>
      </c>
      <c r="Z115" s="5">
        <f t="shared" si="120"/>
        <v>2609.0226521976929</v>
      </c>
      <c r="AA115" s="5">
        <f t="shared" si="121"/>
        <v>173.93484347984619</v>
      </c>
      <c r="AB115" s="5">
        <f t="shared" si="122"/>
        <v>326.12783152471161</v>
      </c>
      <c r="AC115" s="5">
        <f t="shared" si="123"/>
        <v>434.8371086996155</v>
      </c>
      <c r="AD115" s="5">
        <f t="shared" si="124"/>
        <v>652.25566304942322</v>
      </c>
      <c r="AE115" s="5">
        <f t="shared" si="125"/>
        <v>19.567669891482698</v>
      </c>
      <c r="AF115" s="5">
        <f t="shared" si="126"/>
        <v>48.919174728706743</v>
      </c>
      <c r="AG115" s="5">
        <f t="shared" si="127"/>
        <v>97.838349457413486</v>
      </c>
      <c r="AH115" s="5">
        <f t="shared" si="128"/>
        <v>97.838349457413486</v>
      </c>
      <c r="AI115" s="5">
        <f t="shared" si="129"/>
        <v>2313.3334182819544</v>
      </c>
      <c r="AJ115" s="5">
        <f t="shared" si="130"/>
        <v>1454.0952914915142</v>
      </c>
      <c r="AK115" s="5">
        <f t="shared" si="94"/>
        <v>11271.630113157084</v>
      </c>
      <c r="AL115">
        <f t="shared" si="95"/>
        <v>70.447688207231778</v>
      </c>
      <c r="AM115" s="9">
        <f t="shared" si="96"/>
        <v>3674.3735685117508</v>
      </c>
      <c r="AN115" s="5">
        <f t="shared" si="97"/>
        <v>4683.8479163579086</v>
      </c>
      <c r="AO115" s="5">
        <f t="shared" si="98"/>
        <v>2695.9900739376158</v>
      </c>
      <c r="AP115">
        <f t="shared" si="99"/>
        <v>22.964834803198443</v>
      </c>
      <c r="AQ115">
        <f t="shared" si="100"/>
        <v>29.274049477236929</v>
      </c>
      <c r="AR115">
        <f t="shared" si="101"/>
        <v>16.849937962110097</v>
      </c>
    </row>
    <row r="116" spans="1:44" x14ac:dyDescent="0.3">
      <c r="A116" t="s">
        <v>14</v>
      </c>
      <c r="B116" s="7" t="s">
        <v>76</v>
      </c>
      <c r="C116">
        <v>2022</v>
      </c>
      <c r="D116">
        <v>1534.2081891458729</v>
      </c>
      <c r="E116" t="s">
        <v>6</v>
      </c>
      <c r="F116" t="s">
        <v>83</v>
      </c>
      <c r="G116" s="1">
        <v>44743</v>
      </c>
      <c r="H116" s="5">
        <f t="shared" si="131"/>
        <v>1325.5558754220342</v>
      </c>
      <c r="I116" s="5">
        <f t="shared" si="103"/>
        <v>1126.7224941087291</v>
      </c>
      <c r="J116" s="5">
        <f t="shared" si="104"/>
        <v>198.83338131330513</v>
      </c>
      <c r="K116" s="5">
        <f t="shared" si="105"/>
        <v>3976.6676262661026</v>
      </c>
      <c r="L116" s="5">
        <f t="shared" si="106"/>
        <v>1325.5558754220342</v>
      </c>
      <c r="M116" s="5">
        <f t="shared" si="107"/>
        <v>3976.6676262661026</v>
      </c>
      <c r="N116" s="5">
        <f t="shared" si="108"/>
        <v>5302.2235016881368</v>
      </c>
      <c r="O116" s="5">
        <f t="shared" si="109"/>
        <v>1325.5558754220342</v>
      </c>
      <c r="P116" s="5">
        <f t="shared" si="110"/>
        <v>1325.5558754220342</v>
      </c>
      <c r="Q116" s="5">
        <f t="shared" si="111"/>
        <v>994.16690656652565</v>
      </c>
      <c r="R116" s="5">
        <f t="shared" si="112"/>
        <v>59.650014393991533</v>
      </c>
      <c r="S116" s="5">
        <f t="shared" si="113"/>
        <v>198.83338131330513</v>
      </c>
      <c r="T116" s="5">
        <f t="shared" si="114"/>
        <v>397.66676262661025</v>
      </c>
      <c r="U116" s="5">
        <f t="shared" si="115"/>
        <v>198.83338131330513</v>
      </c>
      <c r="V116" s="5">
        <f t="shared" si="116"/>
        <v>742.31129023633923</v>
      </c>
      <c r="W116" s="5">
        <f t="shared" si="117"/>
        <v>583.24458518569509</v>
      </c>
      <c r="X116" s="5">
        <f t="shared" si="118"/>
        <v>2651.1117508440684</v>
      </c>
      <c r="Y116" s="5">
        <f t="shared" si="119"/>
        <v>441.85195847401144</v>
      </c>
      <c r="Z116" s="5">
        <f t="shared" si="120"/>
        <v>2651.1117508440684</v>
      </c>
      <c r="AA116" s="5">
        <f t="shared" si="121"/>
        <v>176.74078338960456</v>
      </c>
      <c r="AB116" s="5">
        <f t="shared" si="122"/>
        <v>331.38896885550855</v>
      </c>
      <c r="AC116" s="5">
        <f t="shared" si="123"/>
        <v>441.85195847401144</v>
      </c>
      <c r="AD116" s="5">
        <f t="shared" si="124"/>
        <v>662.7779377110171</v>
      </c>
      <c r="AE116" s="5">
        <f t="shared" si="125"/>
        <v>19.883338131330511</v>
      </c>
      <c r="AF116" s="5">
        <f t="shared" si="126"/>
        <v>49.708345328326281</v>
      </c>
      <c r="AG116" s="5">
        <f t="shared" si="127"/>
        <v>99.416690656652563</v>
      </c>
      <c r="AH116" s="5">
        <f t="shared" si="128"/>
        <v>99.416690656652563</v>
      </c>
      <c r="AI116" s="5">
        <f t="shared" si="129"/>
        <v>2350.6524190817408</v>
      </c>
      <c r="AJ116" s="5">
        <f t="shared" si="130"/>
        <v>1477.5529491370942</v>
      </c>
      <c r="AK116" s="5">
        <f t="shared" si="94"/>
        <v>11453.465541584088</v>
      </c>
      <c r="AL116">
        <f t="shared" si="95"/>
        <v>71.584159634900544</v>
      </c>
      <c r="AM116" s="9">
        <f t="shared" si="96"/>
        <v>3733.6490491053969</v>
      </c>
      <c r="AN116" s="5">
        <f t="shared" si="97"/>
        <v>4759.408370702814</v>
      </c>
      <c r="AO116" s="5">
        <f t="shared" si="98"/>
        <v>2739.4821425388709</v>
      </c>
      <c r="AP116">
        <f t="shared" si="99"/>
        <v>23.33530655690873</v>
      </c>
      <c r="AQ116">
        <f t="shared" si="100"/>
        <v>29.746302316892589</v>
      </c>
      <c r="AR116">
        <f t="shared" si="101"/>
        <v>17.121763390867944</v>
      </c>
    </row>
    <row r="117" spans="1:44" x14ac:dyDescent="0.3">
      <c r="A117" t="s">
        <v>15</v>
      </c>
      <c r="B117" s="7" t="s">
        <v>76</v>
      </c>
      <c r="C117">
        <v>2022</v>
      </c>
      <c r="D117">
        <v>1494.9408985583</v>
      </c>
      <c r="E117" t="s">
        <v>6</v>
      </c>
      <c r="F117" t="s">
        <v>83</v>
      </c>
      <c r="G117" s="1">
        <v>44774</v>
      </c>
      <c r="H117" s="5">
        <f t="shared" si="131"/>
        <v>1291.6289363543713</v>
      </c>
      <c r="I117" s="5">
        <f t="shared" si="103"/>
        <v>1097.8845959012156</v>
      </c>
      <c r="J117" s="5">
        <f t="shared" si="104"/>
        <v>193.74434045315567</v>
      </c>
      <c r="K117" s="5">
        <f t="shared" si="105"/>
        <v>3874.886809063114</v>
      </c>
      <c r="L117" s="5">
        <f t="shared" si="106"/>
        <v>1291.6289363543713</v>
      </c>
      <c r="M117" s="5">
        <f t="shared" si="107"/>
        <v>3874.886809063114</v>
      </c>
      <c r="N117" s="5">
        <f t="shared" si="108"/>
        <v>5166.515745417485</v>
      </c>
      <c r="O117" s="5">
        <f t="shared" si="109"/>
        <v>1291.6289363543713</v>
      </c>
      <c r="P117" s="5">
        <f t="shared" si="110"/>
        <v>1291.6289363543713</v>
      </c>
      <c r="Q117" s="5">
        <f t="shared" si="111"/>
        <v>968.72170226577839</v>
      </c>
      <c r="R117" s="5">
        <f t="shared" si="112"/>
        <v>58.123302135946702</v>
      </c>
      <c r="S117" s="5">
        <f t="shared" si="113"/>
        <v>193.74434045315567</v>
      </c>
      <c r="T117" s="5">
        <f t="shared" si="114"/>
        <v>387.48868090631134</v>
      </c>
      <c r="U117" s="5">
        <f t="shared" si="115"/>
        <v>193.74434045315567</v>
      </c>
      <c r="V117" s="5">
        <f t="shared" si="116"/>
        <v>723.31220435844796</v>
      </c>
      <c r="W117" s="5">
        <f t="shared" si="117"/>
        <v>568.31673199592331</v>
      </c>
      <c r="X117" s="5">
        <f t="shared" si="118"/>
        <v>2583.257872708743</v>
      </c>
      <c r="Y117" s="5">
        <f t="shared" si="119"/>
        <v>430.54297878479042</v>
      </c>
      <c r="Z117" s="5">
        <f t="shared" si="120"/>
        <v>2583.257872708743</v>
      </c>
      <c r="AA117" s="5">
        <f t="shared" si="121"/>
        <v>172.21719151391613</v>
      </c>
      <c r="AB117" s="5">
        <f t="shared" si="122"/>
        <v>322.90723408859282</v>
      </c>
      <c r="AC117" s="5">
        <f t="shared" si="123"/>
        <v>430.54297878479042</v>
      </c>
      <c r="AD117" s="5">
        <f t="shared" si="124"/>
        <v>645.81446817718563</v>
      </c>
      <c r="AE117" s="5">
        <f t="shared" si="125"/>
        <v>19.374434045315567</v>
      </c>
      <c r="AF117" s="5">
        <f t="shared" si="126"/>
        <v>48.436085113288918</v>
      </c>
      <c r="AG117" s="5">
        <f t="shared" si="127"/>
        <v>96.872170226577836</v>
      </c>
      <c r="AH117" s="5">
        <f t="shared" si="128"/>
        <v>96.872170226577836</v>
      </c>
      <c r="AI117" s="5">
        <f t="shared" si="129"/>
        <v>2290.4886471350851</v>
      </c>
      <c r="AJ117" s="5">
        <f t="shared" si="130"/>
        <v>1439.7357210563391</v>
      </c>
      <c r="AK117" s="5">
        <f t="shared" si="94"/>
        <v>11160.319824569946</v>
      </c>
      <c r="AL117">
        <f t="shared" si="95"/>
        <v>69.751998903562168</v>
      </c>
      <c r="AM117" s="9">
        <f t="shared" si="96"/>
        <v>3638.0881707314797</v>
      </c>
      <c r="AN117" s="5">
        <f t="shared" si="97"/>
        <v>4637.5936959803694</v>
      </c>
      <c r="AO117" s="5">
        <f t="shared" si="98"/>
        <v>2669.366468465701</v>
      </c>
      <c r="AP117">
        <f t="shared" si="99"/>
        <v>22.738051067071748</v>
      </c>
      <c r="AQ117">
        <f t="shared" si="100"/>
        <v>28.984960599877308</v>
      </c>
      <c r="AR117">
        <f t="shared" si="101"/>
        <v>16.683540427910632</v>
      </c>
    </row>
    <row r="118" spans="1:44" x14ac:dyDescent="0.3">
      <c r="A118" t="s">
        <v>16</v>
      </c>
      <c r="B118" s="7" t="s">
        <v>76</v>
      </c>
      <c r="C118">
        <v>2022</v>
      </c>
      <c r="D118">
        <v>1494.3365483067571</v>
      </c>
      <c r="E118" t="s">
        <v>6</v>
      </c>
      <c r="F118" t="s">
        <v>83</v>
      </c>
      <c r="G118" s="1">
        <v>44805</v>
      </c>
      <c r="H118" s="5">
        <f t="shared" si="131"/>
        <v>1291.1067777370381</v>
      </c>
      <c r="I118" s="5">
        <f t="shared" si="103"/>
        <v>1097.4407610764824</v>
      </c>
      <c r="J118" s="5">
        <f t="shared" si="104"/>
        <v>193.6660166605557</v>
      </c>
      <c r="K118" s="5">
        <f t="shared" si="105"/>
        <v>3873.3203332111143</v>
      </c>
      <c r="L118" s="5">
        <f t="shared" si="106"/>
        <v>1291.1067777370381</v>
      </c>
      <c r="M118" s="5">
        <f t="shared" si="107"/>
        <v>3873.3203332111143</v>
      </c>
      <c r="N118" s="5">
        <f t="shared" si="108"/>
        <v>5164.4271109481524</v>
      </c>
      <c r="O118" s="5">
        <f t="shared" si="109"/>
        <v>1291.1067777370381</v>
      </c>
      <c r="P118" s="5">
        <f t="shared" si="110"/>
        <v>1291.1067777370381</v>
      </c>
      <c r="Q118" s="5">
        <f t="shared" si="111"/>
        <v>968.33008330277846</v>
      </c>
      <c r="R118" s="5">
        <f t="shared" si="112"/>
        <v>58.099804998166704</v>
      </c>
      <c r="S118" s="5">
        <f t="shared" si="113"/>
        <v>193.6660166605557</v>
      </c>
      <c r="T118" s="5">
        <f t="shared" si="114"/>
        <v>387.3320333211114</v>
      </c>
      <c r="U118" s="5">
        <f t="shared" si="115"/>
        <v>193.6660166605557</v>
      </c>
      <c r="V118" s="5">
        <f t="shared" si="116"/>
        <v>723.01979553274145</v>
      </c>
      <c r="W118" s="5">
        <f t="shared" si="117"/>
        <v>568.08698220429676</v>
      </c>
      <c r="X118" s="5">
        <f t="shared" si="118"/>
        <v>2582.2135554740762</v>
      </c>
      <c r="Y118" s="5">
        <f t="shared" si="119"/>
        <v>430.36892591234601</v>
      </c>
      <c r="Z118" s="5">
        <f t="shared" si="120"/>
        <v>2582.2135554740762</v>
      </c>
      <c r="AA118" s="5">
        <f t="shared" si="121"/>
        <v>172.14757036493842</v>
      </c>
      <c r="AB118" s="5">
        <f t="shared" si="122"/>
        <v>322.77669443425953</v>
      </c>
      <c r="AC118" s="5">
        <f t="shared" si="123"/>
        <v>430.36892591234601</v>
      </c>
      <c r="AD118" s="5">
        <f t="shared" si="124"/>
        <v>645.55338886851894</v>
      </c>
      <c r="AE118" s="5">
        <f t="shared" si="125"/>
        <v>19.366601666055566</v>
      </c>
      <c r="AF118" s="5">
        <f t="shared" si="126"/>
        <v>48.416504165138925</v>
      </c>
      <c r="AG118" s="5">
        <f t="shared" si="127"/>
        <v>96.833008330277849</v>
      </c>
      <c r="AH118" s="5">
        <f t="shared" si="128"/>
        <v>96.833008330277849</v>
      </c>
      <c r="AI118" s="5">
        <f t="shared" si="129"/>
        <v>2289.5626858536812</v>
      </c>
      <c r="AJ118" s="5">
        <f t="shared" si="130"/>
        <v>1439.1536882508851</v>
      </c>
      <c r="AK118" s="5">
        <f t="shared" si="94"/>
        <v>11155.808113036876</v>
      </c>
      <c r="AL118">
        <f t="shared" si="95"/>
        <v>69.723800706480475</v>
      </c>
      <c r="AM118" s="9">
        <f t="shared" si="96"/>
        <v>3636.6174239593238</v>
      </c>
      <c r="AN118" s="5">
        <f t="shared" si="97"/>
        <v>4635.7188854648357</v>
      </c>
      <c r="AO118" s="5">
        <f t="shared" si="98"/>
        <v>2668.2873406565454</v>
      </c>
      <c r="AP118">
        <f t="shared" si="99"/>
        <v>22.728858899745774</v>
      </c>
      <c r="AQ118">
        <f t="shared" si="100"/>
        <v>28.973243034155225</v>
      </c>
      <c r="AR118">
        <f t="shared" si="101"/>
        <v>16.676795879103409</v>
      </c>
    </row>
    <row r="119" spans="1:44" x14ac:dyDescent="0.3">
      <c r="A119" t="s">
        <v>17</v>
      </c>
      <c r="B119" s="7" t="s">
        <v>76</v>
      </c>
      <c r="C119">
        <v>2022</v>
      </c>
      <c r="D119">
        <v>1482.8889714801369</v>
      </c>
      <c r="E119" t="s">
        <v>6</v>
      </c>
      <c r="F119" t="s">
        <v>83</v>
      </c>
      <c r="G119" s="1">
        <v>44835</v>
      </c>
      <c r="H119" s="5">
        <f t="shared" si="131"/>
        <v>1281.2160713588382</v>
      </c>
      <c r="I119" s="5">
        <f t="shared" si="103"/>
        <v>1089.0336606550125</v>
      </c>
      <c r="J119" s="5">
        <f t="shared" si="104"/>
        <v>192.18241070382572</v>
      </c>
      <c r="K119" s="5">
        <f t="shared" si="105"/>
        <v>3843.6482140765147</v>
      </c>
      <c r="L119" s="5">
        <f t="shared" si="106"/>
        <v>1281.2160713588382</v>
      </c>
      <c r="M119" s="5">
        <f t="shared" si="107"/>
        <v>3843.6482140765147</v>
      </c>
      <c r="N119" s="5">
        <f t="shared" si="108"/>
        <v>5124.8642854353529</v>
      </c>
      <c r="O119" s="5">
        <f t="shared" si="109"/>
        <v>1281.2160713588382</v>
      </c>
      <c r="P119" s="5">
        <f t="shared" si="110"/>
        <v>1281.2160713588382</v>
      </c>
      <c r="Q119" s="5">
        <f t="shared" si="111"/>
        <v>960.91205351912868</v>
      </c>
      <c r="R119" s="5">
        <f t="shared" si="112"/>
        <v>57.654723211147711</v>
      </c>
      <c r="S119" s="5">
        <f t="shared" si="113"/>
        <v>192.18241070382572</v>
      </c>
      <c r="T119" s="5">
        <f t="shared" si="114"/>
        <v>384.36482140765145</v>
      </c>
      <c r="U119" s="5">
        <f t="shared" si="115"/>
        <v>192.18241070382572</v>
      </c>
      <c r="V119" s="5">
        <f t="shared" si="116"/>
        <v>717.48099996094948</v>
      </c>
      <c r="W119" s="5">
        <f t="shared" si="117"/>
        <v>563.73507139788887</v>
      </c>
      <c r="X119" s="5">
        <f t="shared" si="118"/>
        <v>2562.4321427176765</v>
      </c>
      <c r="Y119" s="5">
        <f t="shared" si="119"/>
        <v>427.07202378627943</v>
      </c>
      <c r="Z119" s="5">
        <f t="shared" si="120"/>
        <v>2562.4321427176765</v>
      </c>
      <c r="AA119" s="5">
        <f t="shared" si="121"/>
        <v>170.82880951451176</v>
      </c>
      <c r="AB119" s="5">
        <f t="shared" si="122"/>
        <v>320.30401783970956</v>
      </c>
      <c r="AC119" s="5">
        <f t="shared" si="123"/>
        <v>427.07202378627943</v>
      </c>
      <c r="AD119" s="5">
        <f t="shared" si="124"/>
        <v>640.60803567941912</v>
      </c>
      <c r="AE119" s="5">
        <f t="shared" si="125"/>
        <v>19.218241070382572</v>
      </c>
      <c r="AF119" s="5">
        <f t="shared" si="126"/>
        <v>48.045602675956431</v>
      </c>
      <c r="AG119" s="5">
        <f t="shared" si="127"/>
        <v>96.091205351912862</v>
      </c>
      <c r="AH119" s="5">
        <f t="shared" si="128"/>
        <v>96.091205351912862</v>
      </c>
      <c r="AI119" s="5">
        <f t="shared" si="129"/>
        <v>2272.0231665430065</v>
      </c>
      <c r="AJ119" s="5">
        <f t="shared" si="130"/>
        <v>1428.1288475413187</v>
      </c>
      <c r="AK119" s="5">
        <f t="shared" si="94"/>
        <v>11070.347464576042</v>
      </c>
      <c r="AL119">
        <f t="shared" si="95"/>
        <v>69.189671653600257</v>
      </c>
      <c r="AM119" s="9">
        <f t="shared" si="96"/>
        <v>3608.758600994061</v>
      </c>
      <c r="AN119" s="5">
        <f t="shared" si="97"/>
        <v>4600.2063042139089</v>
      </c>
      <c r="AO119" s="5">
        <f t="shared" si="98"/>
        <v>2647.8465474749323</v>
      </c>
      <c r="AP119">
        <f t="shared" si="99"/>
        <v>22.554741256212882</v>
      </c>
      <c r="AQ119">
        <f t="shared" si="100"/>
        <v>28.75128940133693</v>
      </c>
      <c r="AR119">
        <f t="shared" si="101"/>
        <v>16.549040921718326</v>
      </c>
    </row>
    <row r="120" spans="1:44" x14ac:dyDescent="0.3">
      <c r="A120" t="s">
        <v>18</v>
      </c>
      <c r="B120" s="7" t="s">
        <v>76</v>
      </c>
      <c r="C120">
        <v>2022</v>
      </c>
      <c r="D120">
        <v>1422.887660293992</v>
      </c>
      <c r="E120" t="s">
        <v>6</v>
      </c>
      <c r="F120" t="s">
        <v>83</v>
      </c>
      <c r="G120" s="1">
        <v>44866</v>
      </c>
      <c r="H120" s="5">
        <f t="shared" si="131"/>
        <v>1229.374938494009</v>
      </c>
      <c r="I120" s="5">
        <f t="shared" si="103"/>
        <v>1044.9686977199076</v>
      </c>
      <c r="J120" s="5">
        <f t="shared" si="104"/>
        <v>184.40624077410135</v>
      </c>
      <c r="K120" s="5">
        <f t="shared" si="105"/>
        <v>3688.1248154820269</v>
      </c>
      <c r="L120" s="5">
        <f t="shared" si="106"/>
        <v>1229.374938494009</v>
      </c>
      <c r="M120" s="5">
        <f t="shared" si="107"/>
        <v>3688.1248154820269</v>
      </c>
      <c r="N120" s="5">
        <f t="shared" si="108"/>
        <v>4917.4997539760361</v>
      </c>
      <c r="O120" s="5">
        <f t="shared" si="109"/>
        <v>1229.374938494009</v>
      </c>
      <c r="P120" s="5">
        <f t="shared" si="110"/>
        <v>1229.374938494009</v>
      </c>
      <c r="Q120" s="5">
        <f t="shared" si="111"/>
        <v>922.03120387050672</v>
      </c>
      <c r="R120" s="5">
        <f t="shared" si="112"/>
        <v>55.321872232230405</v>
      </c>
      <c r="S120" s="5">
        <f t="shared" si="113"/>
        <v>184.40624077410135</v>
      </c>
      <c r="T120" s="5">
        <f t="shared" si="114"/>
        <v>368.8124815482027</v>
      </c>
      <c r="U120" s="5">
        <f t="shared" si="115"/>
        <v>184.40624077410135</v>
      </c>
      <c r="V120" s="5">
        <f t="shared" si="116"/>
        <v>688.44996555664511</v>
      </c>
      <c r="W120" s="5">
        <f t="shared" si="117"/>
        <v>540.92497293736403</v>
      </c>
      <c r="X120" s="5">
        <f t="shared" si="118"/>
        <v>2458.7498769880181</v>
      </c>
      <c r="Y120" s="5">
        <f t="shared" si="119"/>
        <v>409.79164616466971</v>
      </c>
      <c r="Z120" s="5">
        <f t="shared" si="120"/>
        <v>2458.7498769880181</v>
      </c>
      <c r="AA120" s="5">
        <f t="shared" si="121"/>
        <v>163.91665846586787</v>
      </c>
      <c r="AB120" s="5">
        <f t="shared" si="122"/>
        <v>307.34373462350226</v>
      </c>
      <c r="AC120" s="5">
        <f t="shared" si="123"/>
        <v>409.79164616466971</v>
      </c>
      <c r="AD120" s="5">
        <f t="shared" si="124"/>
        <v>614.68746924700451</v>
      </c>
      <c r="AE120" s="5">
        <f t="shared" si="125"/>
        <v>18.440624077410135</v>
      </c>
      <c r="AF120" s="5">
        <f t="shared" si="126"/>
        <v>46.101560193525337</v>
      </c>
      <c r="AG120" s="5">
        <f t="shared" si="127"/>
        <v>92.203120387050674</v>
      </c>
      <c r="AH120" s="5">
        <f t="shared" si="128"/>
        <v>92.203120387050674</v>
      </c>
      <c r="AI120" s="5">
        <f t="shared" si="129"/>
        <v>2180.091557596043</v>
      </c>
      <c r="AJ120" s="5">
        <f t="shared" si="130"/>
        <v>1370.3432647746556</v>
      </c>
      <c r="AK120" s="5">
        <f t="shared" si="94"/>
        <v>10622.414156057488</v>
      </c>
      <c r="AL120">
        <f t="shared" si="95"/>
        <v>66.390088475359306</v>
      </c>
      <c r="AM120" s="9">
        <f t="shared" si="96"/>
        <v>3462.7394100914589</v>
      </c>
      <c r="AN120" s="5">
        <f t="shared" si="97"/>
        <v>4414.0707166627399</v>
      </c>
      <c r="AO120" s="5">
        <f t="shared" si="98"/>
        <v>2540.708206220952</v>
      </c>
      <c r="AP120">
        <f t="shared" si="99"/>
        <v>21.64212131307162</v>
      </c>
      <c r="AQ120">
        <f t="shared" si="100"/>
        <v>27.587941979142123</v>
      </c>
      <c r="AR120">
        <f t="shared" si="101"/>
        <v>15.87942628888095</v>
      </c>
    </row>
    <row r="121" spans="1:44" x14ac:dyDescent="0.3">
      <c r="A121" t="s">
        <v>19</v>
      </c>
      <c r="B121" s="7" t="s">
        <v>76</v>
      </c>
      <c r="C121">
        <v>2022</v>
      </c>
      <c r="D121">
        <v>1433.281478513258</v>
      </c>
      <c r="E121" t="s">
        <v>6</v>
      </c>
      <c r="F121" t="s">
        <v>83</v>
      </c>
      <c r="G121" s="1">
        <v>44896</v>
      </c>
      <c r="H121" s="5">
        <f t="shared" si="131"/>
        <v>1238.3551974354548</v>
      </c>
      <c r="I121" s="5">
        <f t="shared" si="103"/>
        <v>1052.6019178201366</v>
      </c>
      <c r="J121" s="5">
        <f t="shared" si="104"/>
        <v>185.75327961531821</v>
      </c>
      <c r="K121" s="5">
        <f t="shared" si="105"/>
        <v>3715.0655923063641</v>
      </c>
      <c r="L121" s="5">
        <f t="shared" si="106"/>
        <v>1238.3551974354548</v>
      </c>
      <c r="M121" s="5">
        <f t="shared" si="107"/>
        <v>3715.0655923063641</v>
      </c>
      <c r="N121" s="5">
        <f t="shared" si="108"/>
        <v>4953.4207897418191</v>
      </c>
      <c r="O121" s="5">
        <f t="shared" si="109"/>
        <v>1238.3551974354548</v>
      </c>
      <c r="P121" s="5">
        <f t="shared" si="110"/>
        <v>1238.3551974354548</v>
      </c>
      <c r="Q121" s="5">
        <f t="shared" si="111"/>
        <v>928.76639807659103</v>
      </c>
      <c r="R121" s="5">
        <f t="shared" si="112"/>
        <v>55.725983884595458</v>
      </c>
      <c r="S121" s="5">
        <f t="shared" si="113"/>
        <v>185.75327961531821</v>
      </c>
      <c r="T121" s="5">
        <f t="shared" si="114"/>
        <v>371.50655923063641</v>
      </c>
      <c r="U121" s="5">
        <f t="shared" si="115"/>
        <v>185.75327961531821</v>
      </c>
      <c r="V121" s="5">
        <f t="shared" si="116"/>
        <v>693.4789105638547</v>
      </c>
      <c r="W121" s="5">
        <f t="shared" si="117"/>
        <v>544.87628687160009</v>
      </c>
      <c r="X121" s="5">
        <f t="shared" si="118"/>
        <v>2476.7103948709096</v>
      </c>
      <c r="Y121" s="5">
        <f t="shared" si="119"/>
        <v>412.7850658118183</v>
      </c>
      <c r="Z121" s="5">
        <f t="shared" si="120"/>
        <v>2476.7103948709096</v>
      </c>
      <c r="AA121" s="5">
        <f t="shared" si="121"/>
        <v>165.11402632472729</v>
      </c>
      <c r="AB121" s="5">
        <f t="shared" si="122"/>
        <v>309.5887993588637</v>
      </c>
      <c r="AC121" s="5">
        <f t="shared" si="123"/>
        <v>412.7850658118183</v>
      </c>
      <c r="AD121" s="5">
        <f t="shared" si="124"/>
        <v>619.17759871772739</v>
      </c>
      <c r="AE121" s="5">
        <f t="shared" si="125"/>
        <v>18.575327961531819</v>
      </c>
      <c r="AF121" s="5">
        <f t="shared" si="126"/>
        <v>46.438319903829552</v>
      </c>
      <c r="AG121" s="5">
        <f t="shared" si="127"/>
        <v>92.876639807659103</v>
      </c>
      <c r="AH121" s="5">
        <f t="shared" si="128"/>
        <v>92.876639807659103</v>
      </c>
      <c r="AI121" s="5">
        <f t="shared" si="129"/>
        <v>2196.0165501188735</v>
      </c>
      <c r="AJ121" s="5">
        <f t="shared" si="130"/>
        <v>1380.3532600747203</v>
      </c>
      <c r="AK121" s="5">
        <f t="shared" si="94"/>
        <v>10700.008083441046</v>
      </c>
      <c r="AL121">
        <f t="shared" si="95"/>
        <v>66.875050521506537</v>
      </c>
      <c r="AM121" s="9">
        <f t="shared" si="96"/>
        <v>3488.0338061098641</v>
      </c>
      <c r="AN121" s="5">
        <f t="shared" si="97"/>
        <v>4446.3143363920008</v>
      </c>
      <c r="AO121" s="5">
        <f t="shared" si="98"/>
        <v>2559.2674080332731</v>
      </c>
      <c r="AP121">
        <f t="shared" si="99"/>
        <v>21.800211288186652</v>
      </c>
      <c r="AQ121">
        <f t="shared" si="100"/>
        <v>27.789464602450003</v>
      </c>
      <c r="AR121">
        <f t="shared" si="101"/>
        <v>15.995421300207957</v>
      </c>
    </row>
    <row r="122" spans="1:44" x14ac:dyDescent="0.3">
      <c r="A122" t="s">
        <v>20</v>
      </c>
      <c r="B122" s="7" t="s">
        <v>74</v>
      </c>
      <c r="C122">
        <v>2023</v>
      </c>
      <c r="D122">
        <v>1521.363282474103</v>
      </c>
      <c r="E122" t="s">
        <v>6</v>
      </c>
      <c r="F122" t="s">
        <v>83</v>
      </c>
      <c r="G122" s="1">
        <v>44927</v>
      </c>
      <c r="H122" s="5">
        <f t="shared" si="131"/>
        <v>1314.4578760576251</v>
      </c>
      <c r="I122" s="5">
        <f t="shared" si="103"/>
        <v>1117.2891946489813</v>
      </c>
      <c r="J122" s="5">
        <f t="shared" si="104"/>
        <v>197.16868140864375</v>
      </c>
      <c r="K122" s="5">
        <f t="shared" si="105"/>
        <v>3943.3736281728752</v>
      </c>
      <c r="L122" s="5">
        <f t="shared" si="106"/>
        <v>1314.4578760576251</v>
      </c>
      <c r="M122" s="5">
        <f t="shared" si="107"/>
        <v>3943.3736281728752</v>
      </c>
      <c r="N122" s="5">
        <f t="shared" si="108"/>
        <v>5257.8315042305003</v>
      </c>
      <c r="O122" s="5">
        <f t="shared" si="109"/>
        <v>1314.4578760576251</v>
      </c>
      <c r="P122" s="5">
        <f t="shared" si="110"/>
        <v>1314.4578760576251</v>
      </c>
      <c r="Q122" s="5">
        <f t="shared" si="111"/>
        <v>985.8434070432188</v>
      </c>
      <c r="R122" s="5">
        <f t="shared" si="112"/>
        <v>59.150604422593119</v>
      </c>
      <c r="S122" s="5">
        <f t="shared" si="113"/>
        <v>197.16868140864375</v>
      </c>
      <c r="T122" s="5">
        <f t="shared" si="114"/>
        <v>394.3373628172875</v>
      </c>
      <c r="U122" s="5">
        <f t="shared" si="115"/>
        <v>197.16868140864375</v>
      </c>
      <c r="V122" s="5">
        <f t="shared" si="116"/>
        <v>736.0964105922701</v>
      </c>
      <c r="W122" s="5">
        <f t="shared" si="117"/>
        <v>578.36146546535508</v>
      </c>
      <c r="X122" s="5">
        <f t="shared" si="118"/>
        <v>2628.9157521152501</v>
      </c>
      <c r="Y122" s="5">
        <f t="shared" si="119"/>
        <v>438.15262535254169</v>
      </c>
      <c r="Z122" s="5">
        <f t="shared" si="120"/>
        <v>2628.9157521152501</v>
      </c>
      <c r="AA122" s="5">
        <f t="shared" si="121"/>
        <v>175.26105014101668</v>
      </c>
      <c r="AB122" s="5">
        <f t="shared" si="122"/>
        <v>328.61446901440627</v>
      </c>
      <c r="AC122" s="5">
        <f t="shared" si="123"/>
        <v>438.15262535254169</v>
      </c>
      <c r="AD122" s="5">
        <f t="shared" si="124"/>
        <v>657.22893802881254</v>
      </c>
      <c r="AE122" s="5">
        <f t="shared" si="125"/>
        <v>19.716868140864374</v>
      </c>
      <c r="AF122" s="5">
        <f t="shared" si="126"/>
        <v>49.292170352160937</v>
      </c>
      <c r="AG122" s="5">
        <f t="shared" si="127"/>
        <v>98.584340704321875</v>
      </c>
      <c r="AH122" s="5">
        <f t="shared" si="128"/>
        <v>98.584340704321875</v>
      </c>
      <c r="AI122" s="5">
        <f t="shared" si="129"/>
        <v>2330.971966875522</v>
      </c>
      <c r="AJ122" s="5">
        <f t="shared" si="130"/>
        <v>1465.1823791788995</v>
      </c>
      <c r="AK122" s="5">
        <f t="shared" si="94"/>
        <v>11357.57327807591</v>
      </c>
      <c r="AL122">
        <f t="shared" si="95"/>
        <v>70.984832987974443</v>
      </c>
      <c r="AM122" s="9">
        <f t="shared" si="96"/>
        <v>3702.3896842289769</v>
      </c>
      <c r="AN122" s="5">
        <f t="shared" si="97"/>
        <v>4719.5610039849034</v>
      </c>
      <c r="AO122" s="5">
        <f t="shared" si="98"/>
        <v>2716.5462771857583</v>
      </c>
      <c r="AP122">
        <f t="shared" si="99"/>
        <v>23.139935526431106</v>
      </c>
      <c r="AQ122">
        <f t="shared" si="100"/>
        <v>29.497256274905645</v>
      </c>
      <c r="AR122">
        <f t="shared" si="101"/>
        <v>16.978414232410991</v>
      </c>
    </row>
    <row r="123" spans="1:44" x14ac:dyDescent="0.3">
      <c r="A123" t="s">
        <v>21</v>
      </c>
      <c r="B123" s="7" t="s">
        <v>74</v>
      </c>
      <c r="C123">
        <v>2023</v>
      </c>
      <c r="D123">
        <v>1440.5842945592351</v>
      </c>
      <c r="E123" t="s">
        <v>6</v>
      </c>
      <c r="F123" t="s">
        <v>83</v>
      </c>
      <c r="G123" s="1">
        <v>44958</v>
      </c>
      <c r="H123" s="5">
        <f t="shared" si="131"/>
        <v>1244.6648304991791</v>
      </c>
      <c r="I123" s="5">
        <f t="shared" si="103"/>
        <v>1057.9651059243022</v>
      </c>
      <c r="J123" s="5">
        <f t="shared" si="104"/>
        <v>186.69972457487685</v>
      </c>
      <c r="K123" s="5">
        <f t="shared" si="105"/>
        <v>3733.9944914975372</v>
      </c>
      <c r="L123" s="5">
        <f t="shared" si="106"/>
        <v>1244.6648304991791</v>
      </c>
      <c r="M123" s="5">
        <f t="shared" si="107"/>
        <v>3733.9944914975372</v>
      </c>
      <c r="N123" s="5">
        <f t="shared" si="108"/>
        <v>4978.6593219967162</v>
      </c>
      <c r="O123" s="5">
        <f t="shared" si="109"/>
        <v>1244.6648304991791</v>
      </c>
      <c r="P123" s="5">
        <f t="shared" si="110"/>
        <v>1244.6648304991791</v>
      </c>
      <c r="Q123" s="5">
        <f t="shared" si="111"/>
        <v>933.4986228743843</v>
      </c>
      <c r="R123" s="5">
        <f t="shared" si="112"/>
        <v>56.009917372463057</v>
      </c>
      <c r="S123" s="5">
        <f t="shared" si="113"/>
        <v>186.69972457487685</v>
      </c>
      <c r="T123" s="5">
        <f t="shared" si="114"/>
        <v>373.39944914975371</v>
      </c>
      <c r="U123" s="5">
        <f t="shared" si="115"/>
        <v>186.69972457487685</v>
      </c>
      <c r="V123" s="5">
        <f t="shared" si="116"/>
        <v>697.0123050795404</v>
      </c>
      <c r="W123" s="5">
        <f t="shared" si="117"/>
        <v>547.65252541963878</v>
      </c>
      <c r="X123" s="5">
        <f t="shared" si="118"/>
        <v>2489.3296609983581</v>
      </c>
      <c r="Y123" s="5">
        <f t="shared" si="119"/>
        <v>414.88827683305971</v>
      </c>
      <c r="Z123" s="5">
        <f t="shared" si="120"/>
        <v>2489.3296609983581</v>
      </c>
      <c r="AA123" s="5">
        <f t="shared" si="121"/>
        <v>165.95531073322388</v>
      </c>
      <c r="AB123" s="5">
        <f t="shared" si="122"/>
        <v>311.16620762479477</v>
      </c>
      <c r="AC123" s="5">
        <f t="shared" si="123"/>
        <v>414.88827683305971</v>
      </c>
      <c r="AD123" s="5">
        <f t="shared" si="124"/>
        <v>622.33241524958953</v>
      </c>
      <c r="AE123" s="5">
        <f t="shared" si="125"/>
        <v>18.669972457487685</v>
      </c>
      <c r="AF123" s="5">
        <f t="shared" si="126"/>
        <v>46.674931143719213</v>
      </c>
      <c r="AG123" s="5">
        <f t="shared" si="127"/>
        <v>93.349862287438427</v>
      </c>
      <c r="AH123" s="5">
        <f t="shared" si="128"/>
        <v>93.349862287438427</v>
      </c>
      <c r="AI123" s="5">
        <f t="shared" si="129"/>
        <v>2207.2056327518781</v>
      </c>
      <c r="AJ123" s="5">
        <f t="shared" si="130"/>
        <v>1387.3863977297515</v>
      </c>
      <c r="AK123" s="5">
        <f t="shared" si="94"/>
        <v>10754.526467928157</v>
      </c>
      <c r="AL123">
        <f t="shared" si="95"/>
        <v>67.215790424550988</v>
      </c>
      <c r="AM123" s="9">
        <f t="shared" si="96"/>
        <v>3505.8059392393543</v>
      </c>
      <c r="AN123" s="5">
        <f t="shared" si="97"/>
        <v>4468.969073907303</v>
      </c>
      <c r="AO123" s="5">
        <f t="shared" si="98"/>
        <v>2572.3073163649701</v>
      </c>
      <c r="AP123">
        <f t="shared" si="99"/>
        <v>21.911287120245966</v>
      </c>
      <c r="AQ123">
        <f t="shared" si="100"/>
        <v>27.931056711920643</v>
      </c>
      <c r="AR123">
        <f t="shared" si="101"/>
        <v>16.076920727281063</v>
      </c>
    </row>
    <row r="124" spans="1:44" x14ac:dyDescent="0.3">
      <c r="A124" t="s">
        <v>22</v>
      </c>
      <c r="B124" s="7" t="s">
        <v>74</v>
      </c>
      <c r="C124">
        <v>2023</v>
      </c>
      <c r="D124">
        <v>1654.511953571581</v>
      </c>
      <c r="E124" t="s">
        <v>6</v>
      </c>
      <c r="F124" t="s">
        <v>83</v>
      </c>
      <c r="G124" s="1">
        <v>44986</v>
      </c>
      <c r="H124" s="5">
        <f t="shared" si="131"/>
        <v>1429.498327885846</v>
      </c>
      <c r="I124" s="5">
        <f t="shared" si="103"/>
        <v>1215.0735787029691</v>
      </c>
      <c r="J124" s="5">
        <f t="shared" si="104"/>
        <v>214.42474918287689</v>
      </c>
      <c r="K124" s="5">
        <f t="shared" si="105"/>
        <v>4288.4949836575379</v>
      </c>
      <c r="L124" s="5">
        <f t="shared" si="106"/>
        <v>1429.498327885846</v>
      </c>
      <c r="M124" s="5">
        <f t="shared" si="107"/>
        <v>4288.4949836575379</v>
      </c>
      <c r="N124" s="5">
        <f t="shared" si="108"/>
        <v>5717.9933115433842</v>
      </c>
      <c r="O124" s="5">
        <f t="shared" si="109"/>
        <v>1429.498327885846</v>
      </c>
      <c r="P124" s="5">
        <f t="shared" si="110"/>
        <v>1429.498327885846</v>
      </c>
      <c r="Q124" s="5">
        <f t="shared" si="111"/>
        <v>1072.1237459143845</v>
      </c>
      <c r="R124" s="5">
        <f t="shared" si="112"/>
        <v>64.32742475486306</v>
      </c>
      <c r="S124" s="5">
        <f t="shared" si="113"/>
        <v>214.42474918287689</v>
      </c>
      <c r="T124" s="5">
        <f t="shared" si="114"/>
        <v>428.84949836575379</v>
      </c>
      <c r="U124" s="5">
        <f t="shared" si="115"/>
        <v>214.42474918287689</v>
      </c>
      <c r="V124" s="5">
        <f t="shared" si="116"/>
        <v>800.51906361607382</v>
      </c>
      <c r="W124" s="5">
        <f t="shared" si="117"/>
        <v>628.97926426977222</v>
      </c>
      <c r="X124" s="5">
        <f t="shared" si="118"/>
        <v>2858.9966557716921</v>
      </c>
      <c r="Y124" s="5">
        <f t="shared" si="119"/>
        <v>476.49944262861538</v>
      </c>
      <c r="Z124" s="5">
        <f t="shared" si="120"/>
        <v>2858.9966557716921</v>
      </c>
      <c r="AA124" s="5">
        <f t="shared" si="121"/>
        <v>190.59977705144618</v>
      </c>
      <c r="AB124" s="5">
        <f t="shared" si="122"/>
        <v>357.37458197146151</v>
      </c>
      <c r="AC124" s="5">
        <f t="shared" si="123"/>
        <v>476.49944262861538</v>
      </c>
      <c r="AD124" s="5">
        <f t="shared" si="124"/>
        <v>714.74916394292302</v>
      </c>
      <c r="AE124" s="5">
        <f t="shared" si="125"/>
        <v>21.442474918287687</v>
      </c>
      <c r="AF124" s="5">
        <f t="shared" si="126"/>
        <v>53.606187295719224</v>
      </c>
      <c r="AG124" s="5">
        <f t="shared" si="127"/>
        <v>107.21237459143845</v>
      </c>
      <c r="AH124" s="5">
        <f t="shared" si="128"/>
        <v>107.21237459143845</v>
      </c>
      <c r="AI124" s="5">
        <f t="shared" si="129"/>
        <v>2534.9770347842336</v>
      </c>
      <c r="AJ124" s="5">
        <f t="shared" si="130"/>
        <v>1593.4141361500895</v>
      </c>
      <c r="AK124" s="5">
        <f t="shared" si="94"/>
        <v>12351.580302097651</v>
      </c>
      <c r="AL124">
        <f t="shared" si="95"/>
        <v>77.197376888110313</v>
      </c>
      <c r="AM124" s="9">
        <f t="shared" si="96"/>
        <v>4026.4202902117995</v>
      </c>
      <c r="AN124" s="5">
        <f t="shared" si="97"/>
        <v>5132.6137462741299</v>
      </c>
      <c r="AO124" s="5">
        <f t="shared" si="98"/>
        <v>2954.296544297415</v>
      </c>
      <c r="AP124">
        <f t="shared" si="99"/>
        <v>25.165126813823747</v>
      </c>
      <c r="AQ124">
        <f t="shared" si="100"/>
        <v>32.078835914213315</v>
      </c>
      <c r="AR124">
        <f t="shared" si="101"/>
        <v>18.464353401858844</v>
      </c>
    </row>
    <row r="125" spans="1:44" x14ac:dyDescent="0.3">
      <c r="A125" t="s">
        <v>23</v>
      </c>
      <c r="B125" s="7" t="s">
        <v>74</v>
      </c>
      <c r="C125">
        <v>2023</v>
      </c>
      <c r="D125">
        <v>1579.9188629031371</v>
      </c>
      <c r="E125" t="s">
        <v>6</v>
      </c>
      <c r="F125" t="s">
        <v>83</v>
      </c>
      <c r="G125" s="1">
        <v>45017</v>
      </c>
      <c r="H125" s="5">
        <f t="shared" si="131"/>
        <v>1365.0498975483104</v>
      </c>
      <c r="I125" s="5">
        <f t="shared" si="103"/>
        <v>1160.2924129160638</v>
      </c>
      <c r="J125" s="5">
        <f t="shared" si="104"/>
        <v>204.75748463224656</v>
      </c>
      <c r="K125" s="5">
        <f t="shared" si="105"/>
        <v>4095.1496926449308</v>
      </c>
      <c r="L125" s="5">
        <f t="shared" si="106"/>
        <v>1365.0498975483104</v>
      </c>
      <c r="M125" s="5">
        <f t="shared" si="107"/>
        <v>4095.1496926449308</v>
      </c>
      <c r="N125" s="5">
        <f t="shared" si="108"/>
        <v>5460.1995901932414</v>
      </c>
      <c r="O125" s="5">
        <f t="shared" si="109"/>
        <v>1365.0498975483104</v>
      </c>
      <c r="P125" s="5">
        <f t="shared" si="110"/>
        <v>1365.0498975483104</v>
      </c>
      <c r="Q125" s="5">
        <f t="shared" si="111"/>
        <v>1023.7874231612328</v>
      </c>
      <c r="R125" s="5">
        <f t="shared" si="112"/>
        <v>61.427245389673963</v>
      </c>
      <c r="S125" s="5">
        <f t="shared" si="113"/>
        <v>204.75748463224656</v>
      </c>
      <c r="T125" s="5">
        <f t="shared" si="114"/>
        <v>409.51496926449312</v>
      </c>
      <c r="U125" s="5">
        <f t="shared" si="115"/>
        <v>204.75748463224656</v>
      </c>
      <c r="V125" s="5">
        <f t="shared" si="116"/>
        <v>764.42794262705388</v>
      </c>
      <c r="W125" s="5">
        <f t="shared" si="117"/>
        <v>600.62195492125659</v>
      </c>
      <c r="X125" s="5">
        <f t="shared" si="118"/>
        <v>2730.0997950966207</v>
      </c>
      <c r="Y125" s="5">
        <f t="shared" si="119"/>
        <v>455.01663251610347</v>
      </c>
      <c r="Z125" s="5">
        <f t="shared" si="120"/>
        <v>2730.0997950966207</v>
      </c>
      <c r="AA125" s="5">
        <f t="shared" si="121"/>
        <v>182.00665300644138</v>
      </c>
      <c r="AB125" s="5">
        <f t="shared" si="122"/>
        <v>341.26247438707759</v>
      </c>
      <c r="AC125" s="5">
        <f t="shared" si="123"/>
        <v>455.01663251610347</v>
      </c>
      <c r="AD125" s="5">
        <f t="shared" si="124"/>
        <v>682.52494877415518</v>
      </c>
      <c r="AE125" s="5">
        <f t="shared" si="125"/>
        <v>20.475748463224654</v>
      </c>
      <c r="AF125" s="5">
        <f t="shared" si="126"/>
        <v>51.18937115806164</v>
      </c>
      <c r="AG125" s="5">
        <f t="shared" si="127"/>
        <v>102.37874231612328</v>
      </c>
      <c r="AH125" s="5">
        <f t="shared" si="128"/>
        <v>102.37874231612328</v>
      </c>
      <c r="AI125" s="5">
        <f t="shared" si="129"/>
        <v>2420.6884849856706</v>
      </c>
      <c r="AJ125" s="5">
        <f t="shared" si="130"/>
        <v>1521.5756191338501</v>
      </c>
      <c r="AK125" s="5">
        <f t="shared" si="94"/>
        <v>11794.713639766174</v>
      </c>
      <c r="AL125">
        <f t="shared" si="95"/>
        <v>73.716960248538584</v>
      </c>
      <c r="AM125" s="9">
        <f t="shared" si="96"/>
        <v>3844.8905447610741</v>
      </c>
      <c r="AN125" s="5">
        <f t="shared" si="97"/>
        <v>4901.2116571472088</v>
      </c>
      <c r="AO125" s="5">
        <f t="shared" si="98"/>
        <v>2821.1031215998414</v>
      </c>
      <c r="AP125">
        <f t="shared" si="99"/>
        <v>24.030565904756713</v>
      </c>
      <c r="AQ125">
        <f t="shared" si="100"/>
        <v>30.632572857170054</v>
      </c>
      <c r="AR125">
        <f t="shared" si="101"/>
        <v>17.631894509999007</v>
      </c>
    </row>
    <row r="126" spans="1:44" x14ac:dyDescent="0.3">
      <c r="A126" t="s">
        <v>24</v>
      </c>
      <c r="B126" s="7" t="s">
        <v>74</v>
      </c>
      <c r="C126">
        <v>2023</v>
      </c>
      <c r="D126">
        <v>1582.921512280697</v>
      </c>
      <c r="E126" t="s">
        <v>6</v>
      </c>
      <c r="F126" t="s">
        <v>83</v>
      </c>
      <c r="G126" s="1">
        <v>45047</v>
      </c>
      <c r="H126" s="5">
        <f t="shared" si="131"/>
        <v>1367.6441866105222</v>
      </c>
      <c r="I126" s="5">
        <f t="shared" si="103"/>
        <v>1162.4975586189439</v>
      </c>
      <c r="J126" s="5">
        <f t="shared" si="104"/>
        <v>205.14662799157833</v>
      </c>
      <c r="K126" s="5">
        <f t="shared" si="105"/>
        <v>4102.9325598315663</v>
      </c>
      <c r="L126" s="5">
        <f t="shared" si="106"/>
        <v>1367.6441866105222</v>
      </c>
      <c r="M126" s="5">
        <f t="shared" si="107"/>
        <v>4102.9325598315663</v>
      </c>
      <c r="N126" s="5">
        <f t="shared" si="108"/>
        <v>5470.5767464420887</v>
      </c>
      <c r="O126" s="5">
        <f t="shared" si="109"/>
        <v>1367.6441866105222</v>
      </c>
      <c r="P126" s="5">
        <f t="shared" si="110"/>
        <v>1367.6441866105222</v>
      </c>
      <c r="Q126" s="5">
        <f t="shared" si="111"/>
        <v>1025.7331399578916</v>
      </c>
      <c r="R126" s="5">
        <f t="shared" si="112"/>
        <v>61.543988397473498</v>
      </c>
      <c r="S126" s="5">
        <f t="shared" si="113"/>
        <v>205.14662799157833</v>
      </c>
      <c r="T126" s="5">
        <f t="shared" si="114"/>
        <v>410.29325598315666</v>
      </c>
      <c r="U126" s="5">
        <f t="shared" si="115"/>
        <v>205.14662799157833</v>
      </c>
      <c r="V126" s="5">
        <f t="shared" si="116"/>
        <v>765.88074450189254</v>
      </c>
      <c r="W126" s="5">
        <f t="shared" si="117"/>
        <v>601.76344210862976</v>
      </c>
      <c r="X126" s="5">
        <f t="shared" si="118"/>
        <v>2735.2883732210444</v>
      </c>
      <c r="Y126" s="5">
        <f t="shared" si="119"/>
        <v>455.88139553684073</v>
      </c>
      <c r="Z126" s="5">
        <f t="shared" si="120"/>
        <v>2735.2883732210444</v>
      </c>
      <c r="AA126" s="5">
        <f t="shared" si="121"/>
        <v>182.35255821473629</v>
      </c>
      <c r="AB126" s="5">
        <f t="shared" si="122"/>
        <v>341.91104665263055</v>
      </c>
      <c r="AC126" s="5">
        <f t="shared" si="123"/>
        <v>455.88139553684073</v>
      </c>
      <c r="AD126" s="5">
        <f t="shared" si="124"/>
        <v>683.82209330526109</v>
      </c>
      <c r="AE126" s="5">
        <f t="shared" si="125"/>
        <v>20.514662799157836</v>
      </c>
      <c r="AF126" s="5">
        <f t="shared" si="126"/>
        <v>51.286656997894582</v>
      </c>
      <c r="AG126" s="5">
        <f t="shared" si="127"/>
        <v>102.57331399578916</v>
      </c>
      <c r="AH126" s="5">
        <f t="shared" si="128"/>
        <v>102.57331399578916</v>
      </c>
      <c r="AI126" s="5">
        <f t="shared" si="129"/>
        <v>2425.2890242559934</v>
      </c>
      <c r="AJ126" s="5">
        <f t="shared" si="130"/>
        <v>1524.4673866751953</v>
      </c>
      <c r="AK126" s="5">
        <f t="shared" si="94"/>
        <v>11817.129594408216</v>
      </c>
      <c r="AL126">
        <f t="shared" si="95"/>
        <v>73.857059965051349</v>
      </c>
      <c r="AM126" s="9">
        <f t="shared" si="96"/>
        <v>3852.1977922863039</v>
      </c>
      <c r="AN126" s="5">
        <f t="shared" si="97"/>
        <v>4910.5264520250803</v>
      </c>
      <c r="AO126" s="5">
        <f t="shared" si="98"/>
        <v>2826.4646523284127</v>
      </c>
      <c r="AP126">
        <f t="shared" si="99"/>
        <v>24.076236201789399</v>
      </c>
      <c r="AQ126">
        <f t="shared" si="100"/>
        <v>30.690790325156751</v>
      </c>
      <c r="AR126">
        <f t="shared" si="101"/>
        <v>17.665404077052578</v>
      </c>
    </row>
    <row r="127" spans="1:44" x14ac:dyDescent="0.3">
      <c r="A127" t="s">
        <v>25</v>
      </c>
      <c r="B127" s="7" t="s">
        <v>74</v>
      </c>
      <c r="C127">
        <v>2023</v>
      </c>
      <c r="D127">
        <v>1499.5511541228159</v>
      </c>
      <c r="E127" t="s">
        <v>6</v>
      </c>
      <c r="F127" t="s">
        <v>83</v>
      </c>
      <c r="G127" s="1">
        <v>45078</v>
      </c>
      <c r="H127" s="5">
        <f t="shared" si="131"/>
        <v>1295.6121971621128</v>
      </c>
      <c r="I127" s="5">
        <f t="shared" si="103"/>
        <v>1101.2703675877958</v>
      </c>
      <c r="J127" s="5">
        <f t="shared" si="104"/>
        <v>194.3418295743169</v>
      </c>
      <c r="K127" s="5">
        <f t="shared" si="105"/>
        <v>3886.8365914863384</v>
      </c>
      <c r="L127" s="5">
        <f t="shared" si="106"/>
        <v>1295.6121971621128</v>
      </c>
      <c r="M127" s="5">
        <f t="shared" si="107"/>
        <v>3886.8365914863384</v>
      </c>
      <c r="N127" s="5">
        <f t="shared" si="108"/>
        <v>5182.4487886484512</v>
      </c>
      <c r="O127" s="5">
        <f t="shared" si="109"/>
        <v>1295.6121971621128</v>
      </c>
      <c r="P127" s="5">
        <f t="shared" si="110"/>
        <v>1295.6121971621128</v>
      </c>
      <c r="Q127" s="5">
        <f t="shared" si="111"/>
        <v>971.70914787158449</v>
      </c>
      <c r="R127" s="5">
        <f t="shared" si="112"/>
        <v>58.30254887229507</v>
      </c>
      <c r="S127" s="5">
        <f t="shared" si="113"/>
        <v>194.3418295743169</v>
      </c>
      <c r="T127" s="5">
        <f t="shared" si="114"/>
        <v>388.68365914863381</v>
      </c>
      <c r="U127" s="5">
        <f t="shared" si="115"/>
        <v>194.3418295743169</v>
      </c>
      <c r="V127" s="5">
        <f t="shared" si="116"/>
        <v>725.54283041078327</v>
      </c>
      <c r="W127" s="5">
        <f t="shared" si="117"/>
        <v>570.06936675132965</v>
      </c>
      <c r="X127" s="5">
        <f t="shared" si="118"/>
        <v>2591.2243943242256</v>
      </c>
      <c r="Y127" s="5">
        <f t="shared" si="119"/>
        <v>431.87073238737088</v>
      </c>
      <c r="Z127" s="5">
        <f t="shared" si="120"/>
        <v>2591.2243943242256</v>
      </c>
      <c r="AA127" s="5">
        <f t="shared" si="121"/>
        <v>172.74829295494837</v>
      </c>
      <c r="AB127" s="5">
        <f t="shared" si="122"/>
        <v>323.9030492905282</v>
      </c>
      <c r="AC127" s="5">
        <f t="shared" si="123"/>
        <v>431.87073238737088</v>
      </c>
      <c r="AD127" s="5">
        <f t="shared" si="124"/>
        <v>647.8060985810564</v>
      </c>
      <c r="AE127" s="5">
        <f t="shared" si="125"/>
        <v>19.434182957431691</v>
      </c>
      <c r="AF127" s="5">
        <f t="shared" si="126"/>
        <v>48.585457393579226</v>
      </c>
      <c r="AG127" s="5">
        <f t="shared" si="127"/>
        <v>97.170914787158452</v>
      </c>
      <c r="AH127" s="5">
        <f t="shared" si="128"/>
        <v>97.170914787158452</v>
      </c>
      <c r="AI127" s="5">
        <f t="shared" si="129"/>
        <v>2297.5522963008134</v>
      </c>
      <c r="AJ127" s="5">
        <f t="shared" si="130"/>
        <v>1444.1757291033684</v>
      </c>
      <c r="AK127" s="5">
        <f t="shared" si="94"/>
        <v>11194.737189579237</v>
      </c>
      <c r="AL127">
        <f t="shared" si="95"/>
        <v>69.967107434870229</v>
      </c>
      <c r="AM127" s="9">
        <f t="shared" si="96"/>
        <v>3649.3076886732842</v>
      </c>
      <c r="AN127" s="5">
        <f t="shared" si="97"/>
        <v>4651.8955939105663</v>
      </c>
      <c r="AO127" s="5">
        <f t="shared" si="98"/>
        <v>2677.5985408017</v>
      </c>
      <c r="AP127">
        <f t="shared" si="99"/>
        <v>22.808173054208027</v>
      </c>
      <c r="AQ127">
        <f t="shared" si="100"/>
        <v>29.074347461941038</v>
      </c>
      <c r="AR127">
        <f t="shared" si="101"/>
        <v>16.734990880010624</v>
      </c>
    </row>
    <row r="128" spans="1:44" x14ac:dyDescent="0.3">
      <c r="A128" t="s">
        <v>26</v>
      </c>
      <c r="B128" s="7" t="s">
        <v>77</v>
      </c>
      <c r="C128">
        <v>2023</v>
      </c>
      <c r="D128">
        <v>1516.6592234031871</v>
      </c>
      <c r="E128" t="s">
        <v>6</v>
      </c>
      <c r="F128" t="s">
        <v>83</v>
      </c>
      <c r="G128" s="1">
        <v>45108</v>
      </c>
      <c r="H128" s="5">
        <f t="shared" si="131"/>
        <v>1310.3935690203537</v>
      </c>
      <c r="I128" s="5">
        <f t="shared" si="103"/>
        <v>1113.8345336673005</v>
      </c>
      <c r="J128" s="5">
        <f t="shared" si="104"/>
        <v>196.55903535305305</v>
      </c>
      <c r="K128" s="5">
        <f t="shared" si="105"/>
        <v>3931.1807070610612</v>
      </c>
      <c r="L128" s="5">
        <f t="shared" si="106"/>
        <v>1310.3935690203537</v>
      </c>
      <c r="M128" s="5">
        <f t="shared" si="107"/>
        <v>3931.1807070610612</v>
      </c>
      <c r="N128" s="5">
        <f t="shared" si="108"/>
        <v>5241.5742760814146</v>
      </c>
      <c r="O128" s="5">
        <f t="shared" si="109"/>
        <v>1310.3935690203537</v>
      </c>
      <c r="P128" s="5">
        <f t="shared" si="110"/>
        <v>1310.3935690203537</v>
      </c>
      <c r="Q128" s="5">
        <f t="shared" si="111"/>
        <v>982.7951767652653</v>
      </c>
      <c r="R128" s="5">
        <f t="shared" si="112"/>
        <v>58.967710605915912</v>
      </c>
      <c r="S128" s="5">
        <f t="shared" si="113"/>
        <v>196.55903535305305</v>
      </c>
      <c r="T128" s="5">
        <f t="shared" si="114"/>
        <v>393.1180707061061</v>
      </c>
      <c r="U128" s="5">
        <f t="shared" si="115"/>
        <v>196.55903535305305</v>
      </c>
      <c r="V128" s="5">
        <f t="shared" si="116"/>
        <v>733.82039865139814</v>
      </c>
      <c r="W128" s="5">
        <f t="shared" si="117"/>
        <v>576.57317036895563</v>
      </c>
      <c r="X128" s="5">
        <f t="shared" si="118"/>
        <v>2620.7871380407073</v>
      </c>
      <c r="Y128" s="5">
        <f t="shared" si="119"/>
        <v>436.79785634011785</v>
      </c>
      <c r="Z128" s="5">
        <f t="shared" si="120"/>
        <v>2620.7871380407073</v>
      </c>
      <c r="AA128" s="5">
        <f t="shared" si="121"/>
        <v>174.71914253604714</v>
      </c>
      <c r="AB128" s="5">
        <f t="shared" si="122"/>
        <v>327.59839225508841</v>
      </c>
      <c r="AC128" s="5">
        <f t="shared" si="123"/>
        <v>436.79785634011785</v>
      </c>
      <c r="AD128" s="5">
        <f t="shared" si="124"/>
        <v>655.19678451017683</v>
      </c>
      <c r="AE128" s="5">
        <f t="shared" si="125"/>
        <v>19.655903535305303</v>
      </c>
      <c r="AF128" s="5">
        <f t="shared" si="126"/>
        <v>49.139758838263262</v>
      </c>
      <c r="AG128" s="5">
        <f t="shared" si="127"/>
        <v>98.279517676526524</v>
      </c>
      <c r="AH128" s="5">
        <f t="shared" si="128"/>
        <v>98.279517676526524</v>
      </c>
      <c r="AI128" s="5">
        <f t="shared" si="129"/>
        <v>2323.7645957294276</v>
      </c>
      <c r="AJ128" s="5">
        <f t="shared" si="130"/>
        <v>1460.6520316013543</v>
      </c>
      <c r="AK128" s="5">
        <f t="shared" si="94"/>
        <v>11322.455633120368</v>
      </c>
      <c r="AL128">
        <f t="shared" si="95"/>
        <v>70.765347707002292</v>
      </c>
      <c r="AM128" s="9">
        <f t="shared" si="96"/>
        <v>3690.9418860739961</v>
      </c>
      <c r="AN128" s="5">
        <f t="shared" si="97"/>
        <v>4704.9681095675805</v>
      </c>
      <c r="AO128" s="5">
        <f t="shared" si="98"/>
        <v>2708.1467093087308</v>
      </c>
      <c r="AP128">
        <f t="shared" si="99"/>
        <v>23.068386787962474</v>
      </c>
      <c r="AQ128">
        <f t="shared" si="100"/>
        <v>29.406050684797378</v>
      </c>
      <c r="AR128">
        <f t="shared" si="101"/>
        <v>16.925916933179568</v>
      </c>
    </row>
    <row r="129" spans="1:44" x14ac:dyDescent="0.3">
      <c r="A129" t="s">
        <v>27</v>
      </c>
      <c r="B129" s="7" t="s">
        <v>77</v>
      </c>
      <c r="C129">
        <v>2023</v>
      </c>
      <c r="D129">
        <v>1501.008801235183</v>
      </c>
      <c r="E129" t="s">
        <v>6</v>
      </c>
      <c r="F129" t="s">
        <v>83</v>
      </c>
      <c r="G129" s="1">
        <v>45139</v>
      </c>
      <c r="H129" s="5">
        <f t="shared" si="131"/>
        <v>1296.8716042671981</v>
      </c>
      <c r="I129" s="5">
        <f t="shared" si="103"/>
        <v>1102.3408636271183</v>
      </c>
      <c r="J129" s="5">
        <f t="shared" si="104"/>
        <v>194.5307406400797</v>
      </c>
      <c r="K129" s="5">
        <f t="shared" si="105"/>
        <v>3890.6148128015943</v>
      </c>
      <c r="L129" s="5">
        <f t="shared" si="106"/>
        <v>1296.8716042671981</v>
      </c>
      <c r="M129" s="5">
        <f t="shared" si="107"/>
        <v>3890.6148128015943</v>
      </c>
      <c r="N129" s="5">
        <f t="shared" si="108"/>
        <v>5187.4864170687924</v>
      </c>
      <c r="O129" s="5">
        <f t="shared" si="109"/>
        <v>1296.8716042671981</v>
      </c>
      <c r="P129" s="5">
        <f t="shared" si="110"/>
        <v>1296.8716042671981</v>
      </c>
      <c r="Q129" s="5">
        <f t="shared" si="111"/>
        <v>972.65370320039847</v>
      </c>
      <c r="R129" s="5">
        <f t="shared" si="112"/>
        <v>58.359222192023907</v>
      </c>
      <c r="S129" s="5">
        <f t="shared" si="113"/>
        <v>194.5307406400797</v>
      </c>
      <c r="T129" s="5">
        <f t="shared" si="114"/>
        <v>389.0614812801594</v>
      </c>
      <c r="U129" s="5">
        <f t="shared" si="115"/>
        <v>194.5307406400797</v>
      </c>
      <c r="V129" s="5">
        <f t="shared" si="116"/>
        <v>726.24809838963097</v>
      </c>
      <c r="W129" s="5">
        <f t="shared" si="117"/>
        <v>570.62350587756714</v>
      </c>
      <c r="X129" s="5">
        <f t="shared" si="118"/>
        <v>2593.7432085343962</v>
      </c>
      <c r="Y129" s="5">
        <f t="shared" si="119"/>
        <v>432.29053475573272</v>
      </c>
      <c r="Z129" s="5">
        <f t="shared" si="120"/>
        <v>2593.7432085343962</v>
      </c>
      <c r="AA129" s="5">
        <f t="shared" si="121"/>
        <v>172.91621390229309</v>
      </c>
      <c r="AB129" s="5">
        <f t="shared" si="122"/>
        <v>324.21790106679953</v>
      </c>
      <c r="AC129" s="5">
        <f t="shared" si="123"/>
        <v>432.29053475573272</v>
      </c>
      <c r="AD129" s="5">
        <f t="shared" si="124"/>
        <v>648.43580213359894</v>
      </c>
      <c r="AE129" s="5">
        <f t="shared" si="125"/>
        <v>19.453074064007971</v>
      </c>
      <c r="AF129" s="5">
        <f t="shared" si="126"/>
        <v>48.632685160019925</v>
      </c>
      <c r="AG129" s="5">
        <f t="shared" si="127"/>
        <v>97.26537032003985</v>
      </c>
      <c r="AH129" s="5">
        <f t="shared" si="128"/>
        <v>97.26537032003985</v>
      </c>
      <c r="AI129" s="5">
        <f t="shared" si="129"/>
        <v>2299.785644900498</v>
      </c>
      <c r="AJ129" s="5">
        <f t="shared" si="130"/>
        <v>1445.5795482231701</v>
      </c>
      <c r="AK129" s="5">
        <f t="shared" si="94"/>
        <v>11205.619096670724</v>
      </c>
      <c r="AL129">
        <f t="shared" si="95"/>
        <v>70.03511935419202</v>
      </c>
      <c r="AM129" s="9">
        <f t="shared" si="96"/>
        <v>3652.8550186859411</v>
      </c>
      <c r="AN129" s="5">
        <f t="shared" si="97"/>
        <v>4656.4174951213754</v>
      </c>
      <c r="AO129" s="5">
        <f t="shared" si="98"/>
        <v>2680.2013154855426</v>
      </c>
      <c r="AP129">
        <f t="shared" si="99"/>
        <v>22.830343866787132</v>
      </c>
      <c r="AQ129">
        <f t="shared" si="100"/>
        <v>29.102609344508597</v>
      </c>
      <c r="AR129">
        <f t="shared" si="101"/>
        <v>16.751258221784642</v>
      </c>
    </row>
    <row r="130" spans="1:44" x14ac:dyDescent="0.3">
      <c r="A130" t="s">
        <v>28</v>
      </c>
      <c r="B130" s="7" t="s">
        <v>77</v>
      </c>
      <c r="C130">
        <v>2023</v>
      </c>
      <c r="D130">
        <v>1485.3713514949909</v>
      </c>
      <c r="E130" t="s">
        <v>6</v>
      </c>
      <c r="F130" t="s">
        <v>83</v>
      </c>
      <c r="G130" s="1">
        <v>45170</v>
      </c>
      <c r="H130" s="5">
        <f t="shared" si="131"/>
        <v>1283.3608476916722</v>
      </c>
      <c r="I130" s="5">
        <f t="shared" ref="I130:I161" si="132">H130*0.85</f>
        <v>1090.8567205379213</v>
      </c>
      <c r="J130" s="5">
        <f t="shared" ref="J130:J161" si="133">H130*0.15</f>
        <v>192.50412715375083</v>
      </c>
      <c r="K130" s="5">
        <f t="shared" ref="K130:K161" si="134">H130*3</f>
        <v>3850.0825430750165</v>
      </c>
      <c r="L130" s="5">
        <f t="shared" ref="L130:L161" si="135">H130</f>
        <v>1283.3608476916722</v>
      </c>
      <c r="M130" s="5">
        <f t="shared" ref="M130:M161" si="136">H130*3</f>
        <v>3850.0825430750165</v>
      </c>
      <c r="N130" s="5">
        <f t="shared" ref="N130:N161" si="137">H130*4</f>
        <v>5133.4433907666889</v>
      </c>
      <c r="O130" s="5">
        <f t="shared" ref="O130:O161" si="138">H130</f>
        <v>1283.3608476916722</v>
      </c>
      <c r="P130" s="5">
        <f t="shared" ref="P130:P161" si="139">H130</f>
        <v>1283.3608476916722</v>
      </c>
      <c r="Q130" s="5">
        <f t="shared" ref="Q130:Q161" si="140">5 * J130</f>
        <v>962.52063576875412</v>
      </c>
      <c r="R130" s="5">
        <f t="shared" ref="R130:R161" si="141">0.3*J130</f>
        <v>57.751238146125246</v>
      </c>
      <c r="S130" s="5">
        <f t="shared" ref="S130:S161" si="142">J130</f>
        <v>192.50412715375083</v>
      </c>
      <c r="T130" s="5">
        <f t="shared" ref="T130:T161" si="143">2*J130</f>
        <v>385.00825430750166</v>
      </c>
      <c r="U130" s="5">
        <f t="shared" ref="U130:U161" si="144">J130</f>
        <v>192.50412715375083</v>
      </c>
      <c r="V130" s="5">
        <f t="shared" ref="V130:V161" si="145">0.56*H130</f>
        <v>718.68207470733648</v>
      </c>
      <c r="W130" s="5">
        <f t="shared" ref="W130:W161" si="146">0.44*H130</f>
        <v>564.67877298433575</v>
      </c>
      <c r="X130" s="5">
        <f t="shared" ref="X130:X161" si="147">(K130*40)/60</f>
        <v>2566.721695383344</v>
      </c>
      <c r="Y130" s="5">
        <f t="shared" ref="Y130:Y161" si="148">(L130*20)/60</f>
        <v>427.78694923055741</v>
      </c>
      <c r="Z130" s="5">
        <f t="shared" ref="Z130:Z161" si="149">(M130*40)/60</f>
        <v>2566.721695383344</v>
      </c>
      <c r="AA130" s="5">
        <f t="shared" ref="AA130:AA161" si="150">((N130/10) * 20)/60</f>
        <v>171.11477969222295</v>
      </c>
      <c r="AB130" s="5">
        <f t="shared" ref="AB130:AB161" si="151">(15 * O130)/60</f>
        <v>320.84021192291806</v>
      </c>
      <c r="AC130" s="5">
        <f t="shared" ref="AC130:AC161" si="152">(20 * P130)/60</f>
        <v>427.78694923055741</v>
      </c>
      <c r="AD130" s="5">
        <f t="shared" ref="AD130:AD161" si="153">(Q130*40)/60</f>
        <v>641.680423845836</v>
      </c>
      <c r="AE130" s="5">
        <f t="shared" ref="AE130:AE161" si="154">(R130*20)/60</f>
        <v>19.250412715375084</v>
      </c>
      <c r="AF130" s="5">
        <f t="shared" ref="AF130:AF161" si="155">(S130*15)/60</f>
        <v>48.126031788437707</v>
      </c>
      <c r="AG130" s="5">
        <f t="shared" ref="AG130:AG161" si="156">(T130*15)/60</f>
        <v>96.252063576875415</v>
      </c>
      <c r="AH130" s="5">
        <f t="shared" ref="AH130:AH161" si="157">(20 * U130)/40</f>
        <v>96.252063576875415</v>
      </c>
      <c r="AI130" s="5">
        <f t="shared" ref="AI130:AI161" si="158">(190 * V130)/60</f>
        <v>2275.8265699065655</v>
      </c>
      <c r="AJ130" s="5">
        <f t="shared" ref="AJ130:AJ161" si="159">(152 * W130)/60</f>
        <v>1430.5195582269839</v>
      </c>
      <c r="AK130" s="5">
        <f t="shared" si="94"/>
        <v>11088.879404479892</v>
      </c>
      <c r="AL130">
        <f t="shared" si="95"/>
        <v>69.305496277999325</v>
      </c>
      <c r="AM130" s="9">
        <f t="shared" si="96"/>
        <v>3614.79972099821</v>
      </c>
      <c r="AN130" s="5">
        <f t="shared" si="97"/>
        <v>4607.9071236369491</v>
      </c>
      <c r="AO130" s="5">
        <f t="shared" si="98"/>
        <v>2652.2790852294556</v>
      </c>
      <c r="AP130">
        <f t="shared" si="99"/>
        <v>22.592498256238812</v>
      </c>
      <c r="AQ130">
        <f t="shared" si="100"/>
        <v>28.799419522730933</v>
      </c>
      <c r="AR130">
        <f t="shared" si="101"/>
        <v>16.576744282684096</v>
      </c>
    </row>
    <row r="131" spans="1:44" x14ac:dyDescent="0.3">
      <c r="A131" t="s">
        <v>29</v>
      </c>
      <c r="B131" s="7" t="s">
        <v>77</v>
      </c>
      <c r="C131">
        <v>2023</v>
      </c>
      <c r="D131">
        <v>1453.7845452154249</v>
      </c>
      <c r="E131" t="s">
        <v>6</v>
      </c>
      <c r="F131" t="s">
        <v>83</v>
      </c>
      <c r="G131" s="1">
        <v>45200</v>
      </c>
      <c r="H131" s="5">
        <f t="shared" si="131"/>
        <v>1256.0698470661271</v>
      </c>
      <c r="I131" s="5">
        <f t="shared" si="132"/>
        <v>1067.6593700062081</v>
      </c>
      <c r="J131" s="5">
        <f t="shared" si="133"/>
        <v>188.41047705991906</v>
      </c>
      <c r="K131" s="5">
        <f t="shared" si="134"/>
        <v>3768.209541198381</v>
      </c>
      <c r="L131" s="5">
        <f t="shared" si="135"/>
        <v>1256.0698470661271</v>
      </c>
      <c r="M131" s="5">
        <f t="shared" si="136"/>
        <v>3768.209541198381</v>
      </c>
      <c r="N131" s="5">
        <f t="shared" si="137"/>
        <v>5024.2793882645083</v>
      </c>
      <c r="O131" s="5">
        <f t="shared" si="138"/>
        <v>1256.0698470661271</v>
      </c>
      <c r="P131" s="5">
        <f t="shared" si="139"/>
        <v>1256.0698470661271</v>
      </c>
      <c r="Q131" s="5">
        <f t="shared" si="140"/>
        <v>942.05238529959524</v>
      </c>
      <c r="R131" s="5">
        <f t="shared" si="141"/>
        <v>56.523143117975714</v>
      </c>
      <c r="S131" s="5">
        <f t="shared" si="142"/>
        <v>188.41047705991906</v>
      </c>
      <c r="T131" s="5">
        <f t="shared" si="143"/>
        <v>376.82095411983812</v>
      </c>
      <c r="U131" s="5">
        <f t="shared" si="144"/>
        <v>188.41047705991906</v>
      </c>
      <c r="V131" s="5">
        <f t="shared" si="145"/>
        <v>703.39911435703118</v>
      </c>
      <c r="W131" s="5">
        <f t="shared" si="146"/>
        <v>552.67073270909589</v>
      </c>
      <c r="X131" s="5">
        <f t="shared" si="147"/>
        <v>2512.1396941322541</v>
      </c>
      <c r="Y131" s="5">
        <f t="shared" si="148"/>
        <v>418.68994902204236</v>
      </c>
      <c r="Z131" s="5">
        <f t="shared" si="149"/>
        <v>2512.1396941322541</v>
      </c>
      <c r="AA131" s="5">
        <f t="shared" si="150"/>
        <v>167.47597960881694</v>
      </c>
      <c r="AB131" s="5">
        <f t="shared" si="151"/>
        <v>314.01746176653177</v>
      </c>
      <c r="AC131" s="5">
        <f t="shared" si="152"/>
        <v>418.68994902204236</v>
      </c>
      <c r="AD131" s="5">
        <f t="shared" si="153"/>
        <v>628.03492353306353</v>
      </c>
      <c r="AE131" s="5">
        <f t="shared" si="154"/>
        <v>18.841047705991905</v>
      </c>
      <c r="AF131" s="5">
        <f t="shared" si="155"/>
        <v>47.102619264979765</v>
      </c>
      <c r="AG131" s="5">
        <f t="shared" si="156"/>
        <v>94.20523852995953</v>
      </c>
      <c r="AH131" s="5">
        <f t="shared" si="157"/>
        <v>94.20523852995953</v>
      </c>
      <c r="AI131" s="5">
        <f t="shared" si="158"/>
        <v>2227.4305287972657</v>
      </c>
      <c r="AJ131" s="5">
        <f t="shared" si="159"/>
        <v>1400.0991895297095</v>
      </c>
      <c r="AK131" s="5">
        <f t="shared" ref="AK131:AK181" si="160">SUM(X131:AJ131)</f>
        <v>10853.071513574871</v>
      </c>
      <c r="AL131">
        <f t="shared" ref="AL131:AL181" si="161">AK131/160</f>
        <v>67.831696959842944</v>
      </c>
      <c r="AM131" s="9">
        <f t="shared" ref="AM131:AM181" si="162">(X131) + (0.5 * Y131) + (0.5 *AA131) +AC131 +AB131</f>
        <v>3537.9300692362576</v>
      </c>
      <c r="AN131" s="5">
        <f t="shared" ref="AN131:AN181" si="163">AD131+AE131+AF131+AG131+AH131+AI131+AJ131</f>
        <v>4509.918785890929</v>
      </c>
      <c r="AO131" s="5">
        <f t="shared" ref="AO131:AO181" si="164">Z131+(0.5*AA131)</f>
        <v>2595.8776839366628</v>
      </c>
      <c r="AP131">
        <f t="shared" ref="AP131:AP181" si="165">AM131/160</f>
        <v>22.112062932726609</v>
      </c>
      <c r="AQ131">
        <f t="shared" ref="AQ131:AQ181" si="166">AN131/160</f>
        <v>28.186992411818306</v>
      </c>
      <c r="AR131">
        <f t="shared" ref="AR131:AR181" si="167">AO131/160</f>
        <v>16.224235524604143</v>
      </c>
    </row>
    <row r="132" spans="1:44" x14ac:dyDescent="0.3">
      <c r="A132" t="s">
        <v>30</v>
      </c>
      <c r="B132" s="7" t="s">
        <v>77</v>
      </c>
      <c r="C132">
        <v>2023</v>
      </c>
      <c r="D132">
        <v>1422.0814626486001</v>
      </c>
      <c r="E132" t="s">
        <v>6</v>
      </c>
      <c r="F132" t="s">
        <v>83</v>
      </c>
      <c r="G132" s="1">
        <v>45231</v>
      </c>
      <c r="H132" s="5">
        <f t="shared" si="131"/>
        <v>1228.6783837283904</v>
      </c>
      <c r="I132" s="5">
        <f t="shared" si="132"/>
        <v>1044.3766261691319</v>
      </c>
      <c r="J132" s="5">
        <f t="shared" si="133"/>
        <v>184.30175755925856</v>
      </c>
      <c r="K132" s="5">
        <f t="shared" si="134"/>
        <v>3686.0351511851713</v>
      </c>
      <c r="L132" s="5">
        <f t="shared" si="135"/>
        <v>1228.6783837283904</v>
      </c>
      <c r="M132" s="5">
        <f t="shared" si="136"/>
        <v>3686.0351511851713</v>
      </c>
      <c r="N132" s="5">
        <f t="shared" si="137"/>
        <v>4914.7135349135615</v>
      </c>
      <c r="O132" s="5">
        <f t="shared" si="138"/>
        <v>1228.6783837283904</v>
      </c>
      <c r="P132" s="5">
        <f t="shared" si="139"/>
        <v>1228.6783837283904</v>
      </c>
      <c r="Q132" s="5">
        <f t="shared" si="140"/>
        <v>921.50878779629284</v>
      </c>
      <c r="R132" s="5">
        <f t="shared" si="141"/>
        <v>55.29052726777757</v>
      </c>
      <c r="S132" s="5">
        <f t="shared" si="142"/>
        <v>184.30175755925856</v>
      </c>
      <c r="T132" s="5">
        <f t="shared" si="143"/>
        <v>368.60351511851712</v>
      </c>
      <c r="U132" s="5">
        <f t="shared" si="144"/>
        <v>184.30175755925856</v>
      </c>
      <c r="V132" s="5">
        <f t="shared" si="145"/>
        <v>688.05989488789862</v>
      </c>
      <c r="W132" s="5">
        <f t="shared" si="146"/>
        <v>540.61848884049175</v>
      </c>
      <c r="X132" s="5">
        <f t="shared" si="147"/>
        <v>2457.3567674567807</v>
      </c>
      <c r="Y132" s="5">
        <f t="shared" si="148"/>
        <v>409.55946124279677</v>
      </c>
      <c r="Z132" s="5">
        <f t="shared" si="149"/>
        <v>2457.3567674567807</v>
      </c>
      <c r="AA132" s="5">
        <f t="shared" si="150"/>
        <v>163.82378449711871</v>
      </c>
      <c r="AB132" s="5">
        <f t="shared" si="151"/>
        <v>307.16959593209759</v>
      </c>
      <c r="AC132" s="5">
        <f t="shared" si="152"/>
        <v>409.55946124279677</v>
      </c>
      <c r="AD132" s="5">
        <f t="shared" si="153"/>
        <v>614.33919186419519</v>
      </c>
      <c r="AE132" s="5">
        <f t="shared" si="154"/>
        <v>18.430175755925855</v>
      </c>
      <c r="AF132" s="5">
        <f t="shared" si="155"/>
        <v>46.07543938981464</v>
      </c>
      <c r="AG132" s="5">
        <f t="shared" si="156"/>
        <v>92.150878779629281</v>
      </c>
      <c r="AH132" s="5">
        <f t="shared" si="157"/>
        <v>92.150878779629281</v>
      </c>
      <c r="AI132" s="5">
        <f t="shared" si="158"/>
        <v>2178.8563338116787</v>
      </c>
      <c r="AJ132" s="5">
        <f t="shared" si="159"/>
        <v>1369.5668383959126</v>
      </c>
      <c r="AK132" s="5">
        <f t="shared" si="160"/>
        <v>10616.395574605158</v>
      </c>
      <c r="AL132">
        <f t="shared" si="161"/>
        <v>66.352472341282237</v>
      </c>
      <c r="AM132" s="9">
        <f t="shared" si="162"/>
        <v>3460.7774475016331</v>
      </c>
      <c r="AN132" s="5">
        <f t="shared" si="163"/>
        <v>4411.5697367767852</v>
      </c>
      <c r="AO132" s="5">
        <f t="shared" si="164"/>
        <v>2539.2686597053403</v>
      </c>
      <c r="AP132">
        <f t="shared" si="165"/>
        <v>21.629859046885208</v>
      </c>
      <c r="AQ132">
        <f t="shared" si="166"/>
        <v>27.572310854854909</v>
      </c>
      <c r="AR132">
        <f t="shared" si="167"/>
        <v>15.870429123158377</v>
      </c>
    </row>
    <row r="133" spans="1:44" x14ac:dyDescent="0.3">
      <c r="A133" t="s">
        <v>31</v>
      </c>
      <c r="B133" s="7" t="s">
        <v>77</v>
      </c>
      <c r="C133">
        <v>2023</v>
      </c>
      <c r="D133">
        <v>1419.8912592747211</v>
      </c>
      <c r="E133" t="s">
        <v>6</v>
      </c>
      <c r="F133" t="s">
        <v>83</v>
      </c>
      <c r="G133" s="1">
        <v>45261</v>
      </c>
      <c r="H133" s="5">
        <f t="shared" si="131"/>
        <v>1226.786048013359</v>
      </c>
      <c r="I133" s="5">
        <f t="shared" si="132"/>
        <v>1042.7681408113551</v>
      </c>
      <c r="J133" s="5">
        <f t="shared" si="133"/>
        <v>184.01790720200384</v>
      </c>
      <c r="K133" s="5">
        <f t="shared" si="134"/>
        <v>3680.3581440400771</v>
      </c>
      <c r="L133" s="5">
        <f t="shared" si="135"/>
        <v>1226.786048013359</v>
      </c>
      <c r="M133" s="5">
        <f t="shared" si="136"/>
        <v>3680.3581440400771</v>
      </c>
      <c r="N133" s="5">
        <f t="shared" si="137"/>
        <v>4907.1441920534362</v>
      </c>
      <c r="O133" s="5">
        <f t="shared" si="138"/>
        <v>1226.786048013359</v>
      </c>
      <c r="P133" s="5">
        <f t="shared" si="139"/>
        <v>1226.786048013359</v>
      </c>
      <c r="Q133" s="5">
        <f t="shared" si="140"/>
        <v>920.08953601001917</v>
      </c>
      <c r="R133" s="5">
        <f t="shared" si="141"/>
        <v>55.205372160601151</v>
      </c>
      <c r="S133" s="5">
        <f t="shared" si="142"/>
        <v>184.01790720200384</v>
      </c>
      <c r="T133" s="5">
        <f t="shared" si="143"/>
        <v>368.03581440400768</v>
      </c>
      <c r="U133" s="5">
        <f t="shared" si="144"/>
        <v>184.01790720200384</v>
      </c>
      <c r="V133" s="5">
        <f t="shared" si="145"/>
        <v>687.00018688748116</v>
      </c>
      <c r="W133" s="5">
        <f t="shared" si="146"/>
        <v>539.785861125878</v>
      </c>
      <c r="X133" s="5">
        <f t="shared" si="147"/>
        <v>2453.5720960267181</v>
      </c>
      <c r="Y133" s="5">
        <f t="shared" si="148"/>
        <v>408.92868267111965</v>
      </c>
      <c r="Z133" s="5">
        <f t="shared" si="149"/>
        <v>2453.5720960267181</v>
      </c>
      <c r="AA133" s="5">
        <f t="shared" si="150"/>
        <v>163.57147306844789</v>
      </c>
      <c r="AB133" s="5">
        <f t="shared" si="151"/>
        <v>306.69651200333976</v>
      </c>
      <c r="AC133" s="5">
        <f t="shared" si="152"/>
        <v>408.92868267111965</v>
      </c>
      <c r="AD133" s="5">
        <f t="shared" si="153"/>
        <v>613.39302400667952</v>
      </c>
      <c r="AE133" s="5">
        <f t="shared" si="154"/>
        <v>18.401790720200385</v>
      </c>
      <c r="AF133" s="5">
        <f t="shared" si="155"/>
        <v>46.00447680050096</v>
      </c>
      <c r="AG133" s="5">
        <f t="shared" si="156"/>
        <v>92.00895360100192</v>
      </c>
      <c r="AH133" s="5">
        <f t="shared" si="157"/>
        <v>92.00895360100192</v>
      </c>
      <c r="AI133" s="5">
        <f t="shared" si="158"/>
        <v>2175.500591810357</v>
      </c>
      <c r="AJ133" s="5">
        <f t="shared" si="159"/>
        <v>1367.4575148522242</v>
      </c>
      <c r="AK133" s="5">
        <f t="shared" si="160"/>
        <v>10600.044847859428</v>
      </c>
      <c r="AL133">
        <f t="shared" si="161"/>
        <v>66.250280299121428</v>
      </c>
      <c r="AM133" s="9">
        <f t="shared" si="162"/>
        <v>3455.4473685709609</v>
      </c>
      <c r="AN133" s="5">
        <f t="shared" si="163"/>
        <v>4404.775305391966</v>
      </c>
      <c r="AO133" s="5">
        <f t="shared" si="164"/>
        <v>2535.3578325609419</v>
      </c>
      <c r="AP133">
        <f t="shared" si="165"/>
        <v>21.596546053568506</v>
      </c>
      <c r="AQ133">
        <f t="shared" si="166"/>
        <v>27.529845658699788</v>
      </c>
      <c r="AR133">
        <f t="shared" si="167"/>
        <v>15.845986453505887</v>
      </c>
    </row>
    <row r="134" spans="1:44" x14ac:dyDescent="0.3">
      <c r="A134" t="s">
        <v>32</v>
      </c>
      <c r="B134" s="7" t="s">
        <v>75</v>
      </c>
      <c r="C134">
        <v>2024</v>
      </c>
      <c r="D134">
        <v>1509.8863408665541</v>
      </c>
      <c r="E134" t="s">
        <v>6</v>
      </c>
      <c r="F134" t="s">
        <v>83</v>
      </c>
      <c r="G134" s="1">
        <v>45292</v>
      </c>
      <c r="H134" s="5">
        <f t="shared" si="131"/>
        <v>1304.5417985087026</v>
      </c>
      <c r="I134" s="5">
        <f t="shared" si="132"/>
        <v>1108.8605287323971</v>
      </c>
      <c r="J134" s="5">
        <f t="shared" si="133"/>
        <v>195.68126977630538</v>
      </c>
      <c r="K134" s="5">
        <f t="shared" si="134"/>
        <v>3913.6253955261082</v>
      </c>
      <c r="L134" s="5">
        <f t="shared" si="135"/>
        <v>1304.5417985087026</v>
      </c>
      <c r="M134" s="5">
        <f t="shared" si="136"/>
        <v>3913.6253955261082</v>
      </c>
      <c r="N134" s="5">
        <f t="shared" si="137"/>
        <v>5218.1671940348106</v>
      </c>
      <c r="O134" s="5">
        <f t="shared" si="138"/>
        <v>1304.5417985087026</v>
      </c>
      <c r="P134" s="5">
        <f t="shared" si="139"/>
        <v>1304.5417985087026</v>
      </c>
      <c r="Q134" s="5">
        <f t="shared" si="140"/>
        <v>978.40634888152692</v>
      </c>
      <c r="R134" s="5">
        <f t="shared" si="141"/>
        <v>58.70438093289161</v>
      </c>
      <c r="S134" s="5">
        <f t="shared" si="142"/>
        <v>195.68126977630538</v>
      </c>
      <c r="T134" s="5">
        <f t="shared" si="143"/>
        <v>391.36253955261077</v>
      </c>
      <c r="U134" s="5">
        <f t="shared" si="144"/>
        <v>195.68126977630538</v>
      </c>
      <c r="V134" s="5">
        <f t="shared" si="145"/>
        <v>730.54340716487354</v>
      </c>
      <c r="W134" s="5">
        <f t="shared" si="146"/>
        <v>573.99839134382921</v>
      </c>
      <c r="X134" s="5">
        <f t="shared" si="147"/>
        <v>2609.0835970174057</v>
      </c>
      <c r="Y134" s="5">
        <f t="shared" si="148"/>
        <v>434.84726616956755</v>
      </c>
      <c r="Z134" s="5">
        <f t="shared" si="149"/>
        <v>2609.0835970174057</v>
      </c>
      <c r="AA134" s="5">
        <f t="shared" si="150"/>
        <v>173.93890646782705</v>
      </c>
      <c r="AB134" s="5">
        <f t="shared" si="151"/>
        <v>326.13544962717566</v>
      </c>
      <c r="AC134" s="5">
        <f t="shared" si="152"/>
        <v>434.84726616956755</v>
      </c>
      <c r="AD134" s="5">
        <f t="shared" si="153"/>
        <v>652.27089925435132</v>
      </c>
      <c r="AE134" s="5">
        <f t="shared" si="154"/>
        <v>19.568126977630534</v>
      </c>
      <c r="AF134" s="5">
        <f t="shared" si="155"/>
        <v>48.920317444076346</v>
      </c>
      <c r="AG134" s="5">
        <f t="shared" si="156"/>
        <v>97.840634888152692</v>
      </c>
      <c r="AH134" s="5">
        <f t="shared" si="157"/>
        <v>97.840634888152692</v>
      </c>
      <c r="AI134" s="5">
        <f t="shared" si="158"/>
        <v>2313.3874560220997</v>
      </c>
      <c r="AJ134" s="5">
        <f t="shared" si="159"/>
        <v>1454.129258071034</v>
      </c>
      <c r="AK134" s="5">
        <f t="shared" si="160"/>
        <v>11271.893410014447</v>
      </c>
      <c r="AL134">
        <f t="shared" si="161"/>
        <v>70.449333812590297</v>
      </c>
      <c r="AM134" s="9">
        <f t="shared" si="162"/>
        <v>3674.4593991328461</v>
      </c>
      <c r="AN134" s="5">
        <f t="shared" si="163"/>
        <v>4683.9573275454977</v>
      </c>
      <c r="AO134" s="5">
        <f t="shared" si="164"/>
        <v>2696.0530502513193</v>
      </c>
      <c r="AP134">
        <f t="shared" si="165"/>
        <v>22.96537124458029</v>
      </c>
      <c r="AQ134">
        <f t="shared" si="166"/>
        <v>29.274733297159361</v>
      </c>
      <c r="AR134">
        <f t="shared" si="167"/>
        <v>16.850331564070746</v>
      </c>
    </row>
    <row r="135" spans="1:44" x14ac:dyDescent="0.3">
      <c r="A135" t="s">
        <v>33</v>
      </c>
      <c r="B135" s="7" t="s">
        <v>75</v>
      </c>
      <c r="C135">
        <v>2024</v>
      </c>
      <c r="D135">
        <v>1426.632664258985</v>
      </c>
      <c r="E135" t="s">
        <v>6</v>
      </c>
      <c r="F135" t="s">
        <v>83</v>
      </c>
      <c r="G135" s="1">
        <v>45323</v>
      </c>
      <c r="H135" s="5">
        <f t="shared" si="131"/>
        <v>1232.6106219197629</v>
      </c>
      <c r="I135" s="5">
        <f t="shared" si="132"/>
        <v>1047.7190286317984</v>
      </c>
      <c r="J135" s="5">
        <f t="shared" si="133"/>
        <v>184.89159328796444</v>
      </c>
      <c r="K135" s="5">
        <f t="shared" si="134"/>
        <v>3697.831865759289</v>
      </c>
      <c r="L135" s="5">
        <f t="shared" si="135"/>
        <v>1232.6106219197629</v>
      </c>
      <c r="M135" s="5">
        <f t="shared" si="136"/>
        <v>3697.831865759289</v>
      </c>
      <c r="N135" s="5">
        <f t="shared" si="137"/>
        <v>4930.4424876790517</v>
      </c>
      <c r="O135" s="5">
        <f t="shared" si="138"/>
        <v>1232.6106219197629</v>
      </c>
      <c r="P135" s="5">
        <f t="shared" si="139"/>
        <v>1232.6106219197629</v>
      </c>
      <c r="Q135" s="5">
        <f t="shared" si="140"/>
        <v>924.45796643982226</v>
      </c>
      <c r="R135" s="5">
        <f t="shared" si="141"/>
        <v>55.467477986389333</v>
      </c>
      <c r="S135" s="5">
        <f t="shared" si="142"/>
        <v>184.89159328796444</v>
      </c>
      <c r="T135" s="5">
        <f t="shared" si="143"/>
        <v>369.78318657592888</v>
      </c>
      <c r="U135" s="5">
        <f t="shared" si="144"/>
        <v>184.89159328796444</v>
      </c>
      <c r="V135" s="5">
        <f t="shared" si="145"/>
        <v>690.26194827506731</v>
      </c>
      <c r="W135" s="5">
        <f t="shared" si="146"/>
        <v>542.34867364469574</v>
      </c>
      <c r="X135" s="5">
        <f t="shared" si="147"/>
        <v>2465.2212438395263</v>
      </c>
      <c r="Y135" s="5">
        <f t="shared" si="148"/>
        <v>410.87020730658764</v>
      </c>
      <c r="Z135" s="5">
        <f t="shared" si="149"/>
        <v>2465.2212438395263</v>
      </c>
      <c r="AA135" s="5">
        <f t="shared" si="150"/>
        <v>164.34808292263506</v>
      </c>
      <c r="AB135" s="5">
        <f t="shared" si="151"/>
        <v>308.15265547994073</v>
      </c>
      <c r="AC135" s="5">
        <f t="shared" si="152"/>
        <v>410.87020730658764</v>
      </c>
      <c r="AD135" s="5">
        <f t="shared" si="153"/>
        <v>616.30531095988158</v>
      </c>
      <c r="AE135" s="5">
        <f t="shared" si="154"/>
        <v>18.489159328796447</v>
      </c>
      <c r="AF135" s="5">
        <f t="shared" si="155"/>
        <v>46.22289832199111</v>
      </c>
      <c r="AG135" s="5">
        <f t="shared" si="156"/>
        <v>92.44579664398222</v>
      </c>
      <c r="AH135" s="5">
        <f t="shared" si="157"/>
        <v>92.44579664398222</v>
      </c>
      <c r="AI135" s="5">
        <f t="shared" si="158"/>
        <v>2185.8295028710468</v>
      </c>
      <c r="AJ135" s="5">
        <f t="shared" si="159"/>
        <v>1373.9499732332292</v>
      </c>
      <c r="AK135" s="5">
        <f t="shared" si="160"/>
        <v>10650.372078697714</v>
      </c>
      <c r="AL135">
        <f t="shared" si="161"/>
        <v>66.564825491860717</v>
      </c>
      <c r="AM135" s="9">
        <f t="shared" si="162"/>
        <v>3471.8532517406661</v>
      </c>
      <c r="AN135" s="5">
        <f t="shared" si="163"/>
        <v>4425.6884380029096</v>
      </c>
      <c r="AO135" s="5">
        <f t="shared" si="164"/>
        <v>2547.3952853008441</v>
      </c>
      <c r="AP135">
        <f t="shared" si="165"/>
        <v>21.699082823379165</v>
      </c>
      <c r="AQ135">
        <f t="shared" si="166"/>
        <v>27.660552737518184</v>
      </c>
      <c r="AR135">
        <f t="shared" si="167"/>
        <v>15.921220533130276</v>
      </c>
    </row>
    <row r="136" spans="1:44" x14ac:dyDescent="0.3">
      <c r="A136" t="s">
        <v>34</v>
      </c>
      <c r="B136" s="7" t="s">
        <v>75</v>
      </c>
      <c r="C136">
        <v>2024</v>
      </c>
      <c r="D136">
        <v>1628.5083350385689</v>
      </c>
      <c r="E136" t="s">
        <v>6</v>
      </c>
      <c r="F136" t="s">
        <v>83</v>
      </c>
      <c r="G136" s="1">
        <v>45352</v>
      </c>
      <c r="H136" s="5">
        <f t="shared" si="131"/>
        <v>1407.0312014733236</v>
      </c>
      <c r="I136" s="5">
        <f t="shared" si="132"/>
        <v>1195.976521252325</v>
      </c>
      <c r="J136" s="5">
        <f t="shared" si="133"/>
        <v>211.05468022099853</v>
      </c>
      <c r="K136" s="5">
        <f t="shared" si="134"/>
        <v>4221.0936044199707</v>
      </c>
      <c r="L136" s="5">
        <f t="shared" si="135"/>
        <v>1407.0312014733236</v>
      </c>
      <c r="M136" s="5">
        <f t="shared" si="136"/>
        <v>4221.0936044199707</v>
      </c>
      <c r="N136" s="5">
        <f t="shared" si="137"/>
        <v>5628.1248058932943</v>
      </c>
      <c r="O136" s="5">
        <f t="shared" si="138"/>
        <v>1407.0312014733236</v>
      </c>
      <c r="P136" s="5">
        <f t="shared" si="139"/>
        <v>1407.0312014733236</v>
      </c>
      <c r="Q136" s="5">
        <f t="shared" si="140"/>
        <v>1055.2734011049927</v>
      </c>
      <c r="R136" s="5">
        <f t="shared" si="141"/>
        <v>63.316404066299555</v>
      </c>
      <c r="S136" s="5">
        <f t="shared" si="142"/>
        <v>211.05468022099853</v>
      </c>
      <c r="T136" s="5">
        <f t="shared" si="143"/>
        <v>422.10936044199707</v>
      </c>
      <c r="U136" s="5">
        <f t="shared" si="144"/>
        <v>211.05468022099853</v>
      </c>
      <c r="V136" s="5">
        <f t="shared" si="145"/>
        <v>787.93747282506126</v>
      </c>
      <c r="W136" s="5">
        <f t="shared" si="146"/>
        <v>619.09372864826241</v>
      </c>
      <c r="X136" s="5">
        <f t="shared" si="147"/>
        <v>2814.0624029466471</v>
      </c>
      <c r="Y136" s="5">
        <f t="shared" si="148"/>
        <v>469.01040049110787</v>
      </c>
      <c r="Z136" s="5">
        <f t="shared" si="149"/>
        <v>2814.0624029466471</v>
      </c>
      <c r="AA136" s="5">
        <f t="shared" si="150"/>
        <v>187.60416019644313</v>
      </c>
      <c r="AB136" s="5">
        <f t="shared" si="151"/>
        <v>351.75780036833089</v>
      </c>
      <c r="AC136" s="5">
        <f t="shared" si="152"/>
        <v>469.01040049110787</v>
      </c>
      <c r="AD136" s="5">
        <f t="shared" si="153"/>
        <v>703.51560073666178</v>
      </c>
      <c r="AE136" s="5">
        <f t="shared" si="154"/>
        <v>21.105468022099853</v>
      </c>
      <c r="AF136" s="5">
        <f t="shared" si="155"/>
        <v>52.763670055249641</v>
      </c>
      <c r="AG136" s="5">
        <f t="shared" si="156"/>
        <v>105.52734011049928</v>
      </c>
      <c r="AH136" s="5">
        <f t="shared" si="157"/>
        <v>105.52734011049927</v>
      </c>
      <c r="AI136" s="5">
        <f t="shared" si="158"/>
        <v>2495.1353306126939</v>
      </c>
      <c r="AJ136" s="5">
        <f t="shared" si="159"/>
        <v>1568.3707792422647</v>
      </c>
      <c r="AK136" s="5">
        <f t="shared" si="160"/>
        <v>12157.453096330253</v>
      </c>
      <c r="AL136">
        <f t="shared" si="161"/>
        <v>75.984081852064079</v>
      </c>
      <c r="AM136" s="9">
        <f t="shared" si="162"/>
        <v>3963.1378841498617</v>
      </c>
      <c r="AN136" s="5">
        <f t="shared" si="163"/>
        <v>5051.945528889968</v>
      </c>
      <c r="AO136" s="5">
        <f t="shared" si="164"/>
        <v>2907.8644830448688</v>
      </c>
      <c r="AP136">
        <f t="shared" si="165"/>
        <v>24.769611775936635</v>
      </c>
      <c r="AQ136">
        <f t="shared" si="166"/>
        <v>31.574659555562299</v>
      </c>
      <c r="AR136">
        <f t="shared" si="167"/>
        <v>18.174153019030431</v>
      </c>
    </row>
    <row r="137" spans="1:44" x14ac:dyDescent="0.3">
      <c r="A137" t="s">
        <v>35</v>
      </c>
      <c r="B137" s="7" t="s">
        <v>75</v>
      </c>
      <c r="C137">
        <v>2024</v>
      </c>
      <c r="D137">
        <v>1562.0340017400611</v>
      </c>
      <c r="E137" t="s">
        <v>6</v>
      </c>
      <c r="F137" t="s">
        <v>83</v>
      </c>
      <c r="G137" s="1">
        <v>45383</v>
      </c>
      <c r="H137" s="5">
        <f t="shared" si="131"/>
        <v>1349.5973775034126</v>
      </c>
      <c r="I137" s="5">
        <f t="shared" si="132"/>
        <v>1147.1577708779007</v>
      </c>
      <c r="J137" s="5">
        <f t="shared" si="133"/>
        <v>202.43960662551189</v>
      </c>
      <c r="K137" s="5">
        <f t="shared" si="134"/>
        <v>4048.7921325102379</v>
      </c>
      <c r="L137" s="5">
        <f t="shared" si="135"/>
        <v>1349.5973775034126</v>
      </c>
      <c r="M137" s="5">
        <f t="shared" si="136"/>
        <v>4048.7921325102379</v>
      </c>
      <c r="N137" s="5">
        <f t="shared" si="137"/>
        <v>5398.3895100136506</v>
      </c>
      <c r="O137" s="5">
        <f t="shared" si="138"/>
        <v>1349.5973775034126</v>
      </c>
      <c r="P137" s="5">
        <f t="shared" si="139"/>
        <v>1349.5973775034126</v>
      </c>
      <c r="Q137" s="5">
        <f t="shared" si="140"/>
        <v>1012.1980331275595</v>
      </c>
      <c r="R137" s="5">
        <f t="shared" si="141"/>
        <v>60.731881987653566</v>
      </c>
      <c r="S137" s="5">
        <f t="shared" si="142"/>
        <v>202.43960662551189</v>
      </c>
      <c r="T137" s="5">
        <f t="shared" si="143"/>
        <v>404.87921325102377</v>
      </c>
      <c r="U137" s="5">
        <f t="shared" si="144"/>
        <v>202.43960662551189</v>
      </c>
      <c r="V137" s="5">
        <f t="shared" si="145"/>
        <v>755.77453140191119</v>
      </c>
      <c r="W137" s="5">
        <f t="shared" si="146"/>
        <v>593.82284610150157</v>
      </c>
      <c r="X137" s="5">
        <f t="shared" si="147"/>
        <v>2699.1947550068248</v>
      </c>
      <c r="Y137" s="5">
        <f t="shared" si="148"/>
        <v>449.86579250113755</v>
      </c>
      <c r="Z137" s="5">
        <f t="shared" si="149"/>
        <v>2699.1947550068248</v>
      </c>
      <c r="AA137" s="5">
        <f t="shared" si="150"/>
        <v>179.94631700045502</v>
      </c>
      <c r="AB137" s="5">
        <f t="shared" si="151"/>
        <v>337.3993443758531</v>
      </c>
      <c r="AC137" s="5">
        <f t="shared" si="152"/>
        <v>449.86579250113755</v>
      </c>
      <c r="AD137" s="5">
        <f t="shared" si="153"/>
        <v>674.79868875170621</v>
      </c>
      <c r="AE137" s="5">
        <f t="shared" si="154"/>
        <v>20.243960662551185</v>
      </c>
      <c r="AF137" s="5">
        <f t="shared" si="155"/>
        <v>50.609901656377971</v>
      </c>
      <c r="AG137" s="5">
        <f t="shared" si="156"/>
        <v>101.21980331275594</v>
      </c>
      <c r="AH137" s="5">
        <f t="shared" si="157"/>
        <v>101.21980331275594</v>
      </c>
      <c r="AI137" s="5">
        <f t="shared" si="158"/>
        <v>2393.2860161060521</v>
      </c>
      <c r="AJ137" s="5">
        <f t="shared" si="159"/>
        <v>1504.3512101238041</v>
      </c>
      <c r="AK137" s="5">
        <f t="shared" si="160"/>
        <v>11661.196140318236</v>
      </c>
      <c r="AL137">
        <f t="shared" si="161"/>
        <v>72.882475876988977</v>
      </c>
      <c r="AM137" s="9">
        <f t="shared" si="162"/>
        <v>3801.3659466346116</v>
      </c>
      <c r="AN137" s="5">
        <f t="shared" si="163"/>
        <v>4845.7293839260037</v>
      </c>
      <c r="AO137" s="5">
        <f t="shared" si="164"/>
        <v>2789.1679135070522</v>
      </c>
      <c r="AP137">
        <f t="shared" si="165"/>
        <v>23.758537166466322</v>
      </c>
      <c r="AQ137">
        <f t="shared" si="166"/>
        <v>30.285808649537522</v>
      </c>
      <c r="AR137">
        <f t="shared" si="167"/>
        <v>17.432299459419077</v>
      </c>
    </row>
    <row r="138" spans="1:44" x14ac:dyDescent="0.3">
      <c r="A138" t="s">
        <v>36</v>
      </c>
      <c r="B138" s="7" t="s">
        <v>75</v>
      </c>
      <c r="C138">
        <v>2024</v>
      </c>
      <c r="D138">
        <v>1595.096357614641</v>
      </c>
      <c r="E138" t="s">
        <v>6</v>
      </c>
      <c r="F138" t="s">
        <v>83</v>
      </c>
      <c r="G138" s="1">
        <v>45413</v>
      </c>
      <c r="H138" s="5">
        <f t="shared" si="131"/>
        <v>1378.1632529790497</v>
      </c>
      <c r="I138" s="5">
        <f t="shared" si="132"/>
        <v>1171.4387650321924</v>
      </c>
      <c r="J138" s="5">
        <f t="shared" si="133"/>
        <v>206.72448794685747</v>
      </c>
      <c r="K138" s="5">
        <f t="shared" si="134"/>
        <v>4134.4897589371494</v>
      </c>
      <c r="L138" s="5">
        <f t="shared" si="135"/>
        <v>1378.1632529790497</v>
      </c>
      <c r="M138" s="5">
        <f t="shared" si="136"/>
        <v>4134.4897589371494</v>
      </c>
      <c r="N138" s="5">
        <f t="shared" si="137"/>
        <v>5512.6530119161989</v>
      </c>
      <c r="O138" s="5">
        <f t="shared" si="138"/>
        <v>1378.1632529790497</v>
      </c>
      <c r="P138" s="5">
        <f t="shared" si="139"/>
        <v>1378.1632529790497</v>
      </c>
      <c r="Q138" s="5">
        <f t="shared" si="140"/>
        <v>1033.6224397342874</v>
      </c>
      <c r="R138" s="5">
        <f t="shared" si="141"/>
        <v>62.017346384057234</v>
      </c>
      <c r="S138" s="5">
        <f t="shared" si="142"/>
        <v>206.72448794685747</v>
      </c>
      <c r="T138" s="5">
        <f t="shared" si="143"/>
        <v>413.44897589371493</v>
      </c>
      <c r="U138" s="5">
        <f t="shared" si="144"/>
        <v>206.72448794685747</v>
      </c>
      <c r="V138" s="5">
        <f t="shared" si="145"/>
        <v>771.77142166826798</v>
      </c>
      <c r="W138" s="5">
        <f t="shared" si="146"/>
        <v>606.39183131078187</v>
      </c>
      <c r="X138" s="5">
        <f t="shared" si="147"/>
        <v>2756.3265059580999</v>
      </c>
      <c r="Y138" s="5">
        <f t="shared" si="148"/>
        <v>459.38775099301654</v>
      </c>
      <c r="Z138" s="5">
        <f t="shared" si="149"/>
        <v>2756.3265059580999</v>
      </c>
      <c r="AA138" s="5">
        <f t="shared" si="150"/>
        <v>183.75510039720663</v>
      </c>
      <c r="AB138" s="5">
        <f t="shared" si="151"/>
        <v>344.54081324476243</v>
      </c>
      <c r="AC138" s="5">
        <f t="shared" si="152"/>
        <v>459.38775099301654</v>
      </c>
      <c r="AD138" s="5">
        <f t="shared" si="153"/>
        <v>689.08162648952498</v>
      </c>
      <c r="AE138" s="5">
        <f t="shared" si="154"/>
        <v>20.672448794685746</v>
      </c>
      <c r="AF138" s="5">
        <f t="shared" si="155"/>
        <v>51.681121986714366</v>
      </c>
      <c r="AG138" s="5">
        <f t="shared" si="156"/>
        <v>103.36224397342873</v>
      </c>
      <c r="AH138" s="5">
        <f t="shared" si="157"/>
        <v>103.36224397342873</v>
      </c>
      <c r="AI138" s="5">
        <f t="shared" si="158"/>
        <v>2443.9428352828486</v>
      </c>
      <c r="AJ138" s="5">
        <f t="shared" si="159"/>
        <v>1536.1926393206475</v>
      </c>
      <c r="AK138" s="5">
        <f t="shared" si="160"/>
        <v>11908.019587365481</v>
      </c>
      <c r="AL138">
        <f t="shared" si="161"/>
        <v>74.42512242103426</v>
      </c>
      <c r="AM138" s="9">
        <f t="shared" si="162"/>
        <v>3881.8264958909904</v>
      </c>
      <c r="AN138" s="5">
        <f t="shared" si="163"/>
        <v>4948.2951598212785</v>
      </c>
      <c r="AO138" s="5">
        <f t="shared" si="164"/>
        <v>2848.2040561567032</v>
      </c>
      <c r="AP138">
        <f t="shared" si="165"/>
        <v>24.261415599318688</v>
      </c>
      <c r="AQ138">
        <f t="shared" si="166"/>
        <v>30.926844748882992</v>
      </c>
      <c r="AR138">
        <f t="shared" si="167"/>
        <v>17.801275350979395</v>
      </c>
    </row>
    <row r="139" spans="1:44" x14ac:dyDescent="0.3">
      <c r="A139" t="s">
        <v>37</v>
      </c>
      <c r="B139" s="7" t="s">
        <v>75</v>
      </c>
      <c r="C139">
        <v>2024</v>
      </c>
      <c r="D139">
        <v>1486.1735779542371</v>
      </c>
      <c r="E139" t="s">
        <v>6</v>
      </c>
      <c r="F139" t="s">
        <v>83</v>
      </c>
      <c r="G139" s="1">
        <v>45444</v>
      </c>
      <c r="H139" s="5">
        <f t="shared" si="131"/>
        <v>1284.0539713524608</v>
      </c>
      <c r="I139" s="5">
        <f t="shared" si="132"/>
        <v>1091.4458756495917</v>
      </c>
      <c r="J139" s="5">
        <f t="shared" si="133"/>
        <v>192.60809570286912</v>
      </c>
      <c r="K139" s="5">
        <f t="shared" si="134"/>
        <v>3852.1619140573825</v>
      </c>
      <c r="L139" s="5">
        <f t="shared" si="135"/>
        <v>1284.0539713524608</v>
      </c>
      <c r="M139" s="5">
        <f t="shared" si="136"/>
        <v>3852.1619140573825</v>
      </c>
      <c r="N139" s="5">
        <f t="shared" si="137"/>
        <v>5136.2158854098434</v>
      </c>
      <c r="O139" s="5">
        <f t="shared" si="138"/>
        <v>1284.0539713524608</v>
      </c>
      <c r="P139" s="5">
        <f t="shared" si="139"/>
        <v>1284.0539713524608</v>
      </c>
      <c r="Q139" s="5">
        <f t="shared" si="140"/>
        <v>963.04047851434564</v>
      </c>
      <c r="R139" s="5">
        <f t="shared" si="141"/>
        <v>57.782428710860735</v>
      </c>
      <c r="S139" s="5">
        <f t="shared" si="142"/>
        <v>192.60809570286912</v>
      </c>
      <c r="T139" s="5">
        <f t="shared" si="143"/>
        <v>385.21619140573824</v>
      </c>
      <c r="U139" s="5">
        <f t="shared" si="144"/>
        <v>192.60809570286912</v>
      </c>
      <c r="V139" s="5">
        <f t="shared" si="145"/>
        <v>719.07022395737818</v>
      </c>
      <c r="W139" s="5">
        <f t="shared" si="146"/>
        <v>564.98374739508279</v>
      </c>
      <c r="X139" s="5">
        <f t="shared" si="147"/>
        <v>2568.1079427049217</v>
      </c>
      <c r="Y139" s="5">
        <f t="shared" si="148"/>
        <v>428.01799045082032</v>
      </c>
      <c r="Z139" s="5">
        <f t="shared" si="149"/>
        <v>2568.1079427049217</v>
      </c>
      <c r="AA139" s="5">
        <f t="shared" si="150"/>
        <v>171.20719618032811</v>
      </c>
      <c r="AB139" s="5">
        <f t="shared" si="151"/>
        <v>321.01349283811521</v>
      </c>
      <c r="AC139" s="5">
        <f t="shared" si="152"/>
        <v>428.01799045082032</v>
      </c>
      <c r="AD139" s="5">
        <f t="shared" si="153"/>
        <v>642.02698567623042</v>
      </c>
      <c r="AE139" s="5">
        <f t="shared" si="154"/>
        <v>19.260809570286913</v>
      </c>
      <c r="AF139" s="5">
        <f t="shared" si="155"/>
        <v>48.15202392571728</v>
      </c>
      <c r="AG139" s="5">
        <f t="shared" si="156"/>
        <v>96.304047851434561</v>
      </c>
      <c r="AH139" s="5">
        <f t="shared" si="157"/>
        <v>96.304047851434561</v>
      </c>
      <c r="AI139" s="5">
        <f t="shared" si="158"/>
        <v>2277.0557091983642</v>
      </c>
      <c r="AJ139" s="5">
        <f t="shared" si="159"/>
        <v>1431.2921600675431</v>
      </c>
      <c r="AK139" s="5">
        <f t="shared" si="160"/>
        <v>11094.868339470941</v>
      </c>
      <c r="AL139">
        <f t="shared" si="161"/>
        <v>69.342927121693378</v>
      </c>
      <c r="AM139" s="9">
        <f t="shared" si="162"/>
        <v>3616.7520193094319</v>
      </c>
      <c r="AN139" s="5">
        <f t="shared" si="163"/>
        <v>4610.3957841410111</v>
      </c>
      <c r="AO139" s="5">
        <f t="shared" si="164"/>
        <v>2653.711540795086</v>
      </c>
      <c r="AP139">
        <f t="shared" si="165"/>
        <v>22.604700120683951</v>
      </c>
      <c r="AQ139">
        <f t="shared" si="166"/>
        <v>28.814973650881321</v>
      </c>
      <c r="AR139">
        <f t="shared" si="167"/>
        <v>16.585697129969287</v>
      </c>
    </row>
    <row r="140" spans="1:44" x14ac:dyDescent="0.3">
      <c r="A140" t="s">
        <v>38</v>
      </c>
      <c r="B140" s="7" t="s">
        <v>78</v>
      </c>
      <c r="C140">
        <v>2024</v>
      </c>
      <c r="D140">
        <v>1525.469839387139</v>
      </c>
      <c r="E140" t="s">
        <v>6</v>
      </c>
      <c r="F140" t="s">
        <v>83</v>
      </c>
      <c r="G140" s="1">
        <v>45474</v>
      </c>
      <c r="H140" s="5">
        <f t="shared" si="131"/>
        <v>1318.0059412304881</v>
      </c>
      <c r="I140" s="5">
        <f t="shared" si="132"/>
        <v>1120.3050500459149</v>
      </c>
      <c r="J140" s="5">
        <f t="shared" si="133"/>
        <v>197.70089118457321</v>
      </c>
      <c r="K140" s="5">
        <f t="shared" si="134"/>
        <v>3954.0178236914644</v>
      </c>
      <c r="L140" s="5">
        <f t="shared" si="135"/>
        <v>1318.0059412304881</v>
      </c>
      <c r="M140" s="5">
        <f t="shared" si="136"/>
        <v>3954.0178236914644</v>
      </c>
      <c r="N140" s="5">
        <f t="shared" si="137"/>
        <v>5272.0237649219525</v>
      </c>
      <c r="O140" s="5">
        <f t="shared" si="138"/>
        <v>1318.0059412304881</v>
      </c>
      <c r="P140" s="5">
        <f t="shared" si="139"/>
        <v>1318.0059412304881</v>
      </c>
      <c r="Q140" s="5">
        <f t="shared" si="140"/>
        <v>988.5044559228661</v>
      </c>
      <c r="R140" s="5">
        <f t="shared" si="141"/>
        <v>59.310267355371963</v>
      </c>
      <c r="S140" s="5">
        <f t="shared" si="142"/>
        <v>197.70089118457321</v>
      </c>
      <c r="T140" s="5">
        <f t="shared" si="143"/>
        <v>395.40178236914642</v>
      </c>
      <c r="U140" s="5">
        <f t="shared" si="144"/>
        <v>197.70089118457321</v>
      </c>
      <c r="V140" s="5">
        <f t="shared" si="145"/>
        <v>738.08332708907346</v>
      </c>
      <c r="W140" s="5">
        <f t="shared" si="146"/>
        <v>579.92261414141478</v>
      </c>
      <c r="X140" s="5">
        <f t="shared" si="147"/>
        <v>2636.0118824609763</v>
      </c>
      <c r="Y140" s="5">
        <f t="shared" si="148"/>
        <v>439.33531374349604</v>
      </c>
      <c r="Z140" s="5">
        <f t="shared" si="149"/>
        <v>2636.0118824609763</v>
      </c>
      <c r="AA140" s="5">
        <f t="shared" si="150"/>
        <v>175.73412549739842</v>
      </c>
      <c r="AB140" s="5">
        <f t="shared" si="151"/>
        <v>329.50148530762203</v>
      </c>
      <c r="AC140" s="5">
        <f t="shared" si="152"/>
        <v>439.33531374349604</v>
      </c>
      <c r="AD140" s="5">
        <f t="shared" si="153"/>
        <v>659.00297061524407</v>
      </c>
      <c r="AE140" s="5">
        <f t="shared" si="154"/>
        <v>19.770089118457317</v>
      </c>
      <c r="AF140" s="5">
        <f t="shared" si="155"/>
        <v>49.425222796143302</v>
      </c>
      <c r="AG140" s="5">
        <f t="shared" si="156"/>
        <v>98.850445592286604</v>
      </c>
      <c r="AH140" s="5">
        <f t="shared" si="157"/>
        <v>98.850445592286604</v>
      </c>
      <c r="AI140" s="5">
        <f t="shared" si="158"/>
        <v>2337.2638691153993</v>
      </c>
      <c r="AJ140" s="5">
        <f t="shared" si="159"/>
        <v>1469.1372891582507</v>
      </c>
      <c r="AK140" s="5">
        <f t="shared" si="160"/>
        <v>11388.230335202034</v>
      </c>
      <c r="AL140">
        <f t="shared" si="161"/>
        <v>71.17643959501271</v>
      </c>
      <c r="AM140" s="9">
        <f t="shared" si="162"/>
        <v>3712.3834011325416</v>
      </c>
      <c r="AN140" s="5">
        <f t="shared" si="163"/>
        <v>4732.3003319880681</v>
      </c>
      <c r="AO140" s="5">
        <f t="shared" si="164"/>
        <v>2723.8789452096753</v>
      </c>
      <c r="AP140">
        <f t="shared" si="165"/>
        <v>23.202396257078384</v>
      </c>
      <c r="AQ140">
        <f t="shared" si="166"/>
        <v>29.576877074925427</v>
      </c>
      <c r="AR140">
        <f t="shared" si="167"/>
        <v>17.024243407560469</v>
      </c>
    </row>
    <row r="141" spans="1:44" x14ac:dyDescent="0.3">
      <c r="A141" t="s">
        <v>39</v>
      </c>
      <c r="B141" s="7" t="s">
        <v>78</v>
      </c>
      <c r="C141">
        <v>2024</v>
      </c>
      <c r="D141">
        <v>1438.4515961154191</v>
      </c>
      <c r="E141" t="s">
        <v>6</v>
      </c>
      <c r="F141" t="s">
        <v>83</v>
      </c>
      <c r="G141" s="1">
        <v>45505</v>
      </c>
      <c r="H141" s="5">
        <f t="shared" si="131"/>
        <v>1242.8221790437221</v>
      </c>
      <c r="I141" s="5">
        <f t="shared" si="132"/>
        <v>1056.3988521871638</v>
      </c>
      <c r="J141" s="5">
        <f t="shared" si="133"/>
        <v>186.4233268565583</v>
      </c>
      <c r="K141" s="5">
        <f t="shared" si="134"/>
        <v>3728.4665371311667</v>
      </c>
      <c r="L141" s="5">
        <f t="shared" si="135"/>
        <v>1242.8221790437221</v>
      </c>
      <c r="M141" s="5">
        <f t="shared" si="136"/>
        <v>3728.4665371311667</v>
      </c>
      <c r="N141" s="5">
        <f t="shared" si="137"/>
        <v>4971.2887161748886</v>
      </c>
      <c r="O141" s="5">
        <f t="shared" si="138"/>
        <v>1242.8221790437221</v>
      </c>
      <c r="P141" s="5">
        <f t="shared" si="139"/>
        <v>1242.8221790437221</v>
      </c>
      <c r="Q141" s="5">
        <f t="shared" si="140"/>
        <v>932.11663428279155</v>
      </c>
      <c r="R141" s="5">
        <f t="shared" si="141"/>
        <v>55.926998056967491</v>
      </c>
      <c r="S141" s="5">
        <f t="shared" si="142"/>
        <v>186.4233268565583</v>
      </c>
      <c r="T141" s="5">
        <f t="shared" si="143"/>
        <v>372.84665371311661</v>
      </c>
      <c r="U141" s="5">
        <f t="shared" si="144"/>
        <v>186.4233268565583</v>
      </c>
      <c r="V141" s="5">
        <f t="shared" si="145"/>
        <v>695.98042026448445</v>
      </c>
      <c r="W141" s="5">
        <f t="shared" si="146"/>
        <v>546.84175877923769</v>
      </c>
      <c r="X141" s="5">
        <f t="shared" si="147"/>
        <v>2485.6443580874447</v>
      </c>
      <c r="Y141" s="5">
        <f t="shared" si="148"/>
        <v>414.27405968124071</v>
      </c>
      <c r="Z141" s="5">
        <f t="shared" si="149"/>
        <v>2485.6443580874447</v>
      </c>
      <c r="AA141" s="5">
        <f t="shared" si="150"/>
        <v>165.70962387249628</v>
      </c>
      <c r="AB141" s="5">
        <f t="shared" si="151"/>
        <v>310.70554476093054</v>
      </c>
      <c r="AC141" s="5">
        <f t="shared" si="152"/>
        <v>414.27405968124071</v>
      </c>
      <c r="AD141" s="5">
        <f t="shared" si="153"/>
        <v>621.41108952186107</v>
      </c>
      <c r="AE141" s="5">
        <f t="shared" si="154"/>
        <v>18.64233268565583</v>
      </c>
      <c r="AF141" s="5">
        <f t="shared" si="155"/>
        <v>46.605831714139576</v>
      </c>
      <c r="AG141" s="5">
        <f t="shared" si="156"/>
        <v>93.211663428279152</v>
      </c>
      <c r="AH141" s="5">
        <f t="shared" si="157"/>
        <v>93.211663428279152</v>
      </c>
      <c r="AI141" s="5">
        <f t="shared" si="158"/>
        <v>2203.9379975042011</v>
      </c>
      <c r="AJ141" s="5">
        <f t="shared" si="159"/>
        <v>1385.3324555740689</v>
      </c>
      <c r="AK141" s="5">
        <f t="shared" si="160"/>
        <v>10738.605038027283</v>
      </c>
      <c r="AL141">
        <f t="shared" si="161"/>
        <v>67.11628148767052</v>
      </c>
      <c r="AM141" s="9">
        <f t="shared" si="162"/>
        <v>3500.6158043064847</v>
      </c>
      <c r="AN141" s="5">
        <f t="shared" si="163"/>
        <v>4462.3530338564851</v>
      </c>
      <c r="AO141" s="5">
        <f t="shared" si="164"/>
        <v>2568.4991700236928</v>
      </c>
      <c r="AP141">
        <f t="shared" si="165"/>
        <v>21.878848776915529</v>
      </c>
      <c r="AQ141">
        <f t="shared" si="166"/>
        <v>27.889706461603033</v>
      </c>
      <c r="AR141">
        <f t="shared" si="167"/>
        <v>16.053119812648081</v>
      </c>
    </row>
    <row r="142" spans="1:44" x14ac:dyDescent="0.3">
      <c r="A142" t="s">
        <v>40</v>
      </c>
      <c r="B142" s="7" t="s">
        <v>78</v>
      </c>
      <c r="C142">
        <v>2024</v>
      </c>
      <c r="D142">
        <v>1466.407579734203</v>
      </c>
      <c r="E142" t="s">
        <v>6</v>
      </c>
      <c r="F142" t="s">
        <v>83</v>
      </c>
      <c r="G142" s="1">
        <v>45536</v>
      </c>
      <c r="H142" s="5">
        <f t="shared" si="131"/>
        <v>1266.9761488903514</v>
      </c>
      <c r="I142" s="5">
        <f t="shared" si="132"/>
        <v>1076.9297265567986</v>
      </c>
      <c r="J142" s="5">
        <f t="shared" si="133"/>
        <v>190.0464223335527</v>
      </c>
      <c r="K142" s="5">
        <f t="shared" si="134"/>
        <v>3800.9284466710542</v>
      </c>
      <c r="L142" s="5">
        <f t="shared" si="135"/>
        <v>1266.9761488903514</v>
      </c>
      <c r="M142" s="5">
        <f t="shared" si="136"/>
        <v>3800.9284466710542</v>
      </c>
      <c r="N142" s="5">
        <f t="shared" si="137"/>
        <v>5067.9045955614056</v>
      </c>
      <c r="O142" s="5">
        <f t="shared" si="138"/>
        <v>1266.9761488903514</v>
      </c>
      <c r="P142" s="5">
        <f t="shared" si="139"/>
        <v>1266.9761488903514</v>
      </c>
      <c r="Q142" s="5">
        <f t="shared" si="140"/>
        <v>950.23211166776355</v>
      </c>
      <c r="R142" s="5">
        <f t="shared" si="141"/>
        <v>57.013926700065809</v>
      </c>
      <c r="S142" s="5">
        <f t="shared" si="142"/>
        <v>190.0464223335527</v>
      </c>
      <c r="T142" s="5">
        <f t="shared" si="143"/>
        <v>380.0928446671054</v>
      </c>
      <c r="U142" s="5">
        <f t="shared" si="144"/>
        <v>190.0464223335527</v>
      </c>
      <c r="V142" s="5">
        <f t="shared" si="145"/>
        <v>709.50664337859689</v>
      </c>
      <c r="W142" s="5">
        <f t="shared" si="146"/>
        <v>557.46950551175462</v>
      </c>
      <c r="X142" s="5">
        <f t="shared" si="147"/>
        <v>2533.9522977807023</v>
      </c>
      <c r="Y142" s="5">
        <f t="shared" si="148"/>
        <v>422.32538296345047</v>
      </c>
      <c r="Z142" s="5">
        <f t="shared" si="149"/>
        <v>2533.9522977807023</v>
      </c>
      <c r="AA142" s="5">
        <f t="shared" si="150"/>
        <v>168.93015318538019</v>
      </c>
      <c r="AB142" s="5">
        <f t="shared" si="151"/>
        <v>316.74403722258779</v>
      </c>
      <c r="AC142" s="5">
        <f t="shared" si="152"/>
        <v>422.32538296345047</v>
      </c>
      <c r="AD142" s="5">
        <f t="shared" si="153"/>
        <v>633.48807444517558</v>
      </c>
      <c r="AE142" s="5">
        <f t="shared" si="154"/>
        <v>19.004642233355266</v>
      </c>
      <c r="AF142" s="5">
        <f t="shared" si="155"/>
        <v>47.511605583388175</v>
      </c>
      <c r="AG142" s="5">
        <f t="shared" si="156"/>
        <v>95.023211166776349</v>
      </c>
      <c r="AH142" s="5">
        <f t="shared" si="157"/>
        <v>95.023211166776349</v>
      </c>
      <c r="AI142" s="5">
        <f t="shared" si="158"/>
        <v>2246.7710373655568</v>
      </c>
      <c r="AJ142" s="5">
        <f t="shared" si="159"/>
        <v>1412.2560806297784</v>
      </c>
      <c r="AK142" s="5">
        <f t="shared" si="160"/>
        <v>10947.307414487081</v>
      </c>
      <c r="AL142">
        <f t="shared" si="161"/>
        <v>68.42067134054426</v>
      </c>
      <c r="AM142" s="9">
        <f t="shared" si="162"/>
        <v>3568.6494860411558</v>
      </c>
      <c r="AN142" s="5">
        <f t="shared" si="163"/>
        <v>4549.0778625908069</v>
      </c>
      <c r="AO142" s="5">
        <f t="shared" si="164"/>
        <v>2618.4173743733922</v>
      </c>
      <c r="AP142">
        <f t="shared" si="165"/>
        <v>22.304059287757223</v>
      </c>
      <c r="AQ142">
        <f t="shared" si="166"/>
        <v>28.431736641192543</v>
      </c>
      <c r="AR142">
        <f t="shared" si="167"/>
        <v>16.365108589833703</v>
      </c>
    </row>
    <row r="143" spans="1:44" x14ac:dyDescent="0.3">
      <c r="A143" t="s">
        <v>41</v>
      </c>
      <c r="B143" s="7" t="s">
        <v>78</v>
      </c>
      <c r="C143">
        <v>2024</v>
      </c>
      <c r="D143">
        <v>1496.614001312551</v>
      </c>
      <c r="E143" t="s">
        <v>6</v>
      </c>
      <c r="F143" t="s">
        <v>83</v>
      </c>
      <c r="G143" s="1">
        <v>45566</v>
      </c>
      <c r="H143" s="5">
        <f t="shared" si="131"/>
        <v>1293.0744971340441</v>
      </c>
      <c r="I143" s="5">
        <f t="shared" si="132"/>
        <v>1099.1133225639376</v>
      </c>
      <c r="J143" s="5">
        <f t="shared" si="133"/>
        <v>193.96117457010661</v>
      </c>
      <c r="K143" s="5">
        <f t="shared" si="134"/>
        <v>3879.2234914021324</v>
      </c>
      <c r="L143" s="5">
        <f t="shared" si="135"/>
        <v>1293.0744971340441</v>
      </c>
      <c r="M143" s="5">
        <f t="shared" si="136"/>
        <v>3879.2234914021324</v>
      </c>
      <c r="N143" s="5">
        <f t="shared" si="137"/>
        <v>5172.2979885361765</v>
      </c>
      <c r="O143" s="5">
        <f t="shared" si="138"/>
        <v>1293.0744971340441</v>
      </c>
      <c r="P143" s="5">
        <f t="shared" si="139"/>
        <v>1293.0744971340441</v>
      </c>
      <c r="Q143" s="5">
        <f t="shared" si="140"/>
        <v>969.80587285053298</v>
      </c>
      <c r="R143" s="5">
        <f t="shared" si="141"/>
        <v>58.188352371031982</v>
      </c>
      <c r="S143" s="5">
        <f t="shared" si="142"/>
        <v>193.96117457010661</v>
      </c>
      <c r="T143" s="5">
        <f t="shared" si="143"/>
        <v>387.92234914021321</v>
      </c>
      <c r="U143" s="5">
        <f t="shared" si="144"/>
        <v>193.96117457010661</v>
      </c>
      <c r="V143" s="5">
        <f t="shared" si="145"/>
        <v>724.12171839506482</v>
      </c>
      <c r="W143" s="5">
        <f t="shared" si="146"/>
        <v>568.95277873897942</v>
      </c>
      <c r="X143" s="5">
        <f t="shared" si="147"/>
        <v>2586.1489942680882</v>
      </c>
      <c r="Y143" s="5">
        <f t="shared" si="148"/>
        <v>431.02483237801476</v>
      </c>
      <c r="Z143" s="5">
        <f t="shared" si="149"/>
        <v>2586.1489942680882</v>
      </c>
      <c r="AA143" s="5">
        <f t="shared" si="150"/>
        <v>172.40993295120589</v>
      </c>
      <c r="AB143" s="5">
        <f t="shared" si="151"/>
        <v>323.26862428351103</v>
      </c>
      <c r="AC143" s="5">
        <f t="shared" si="152"/>
        <v>431.02483237801476</v>
      </c>
      <c r="AD143" s="5">
        <f t="shared" si="153"/>
        <v>646.53724856702195</v>
      </c>
      <c r="AE143" s="5">
        <f t="shared" si="154"/>
        <v>19.396117457010664</v>
      </c>
      <c r="AF143" s="5">
        <f t="shared" si="155"/>
        <v>48.490293642526652</v>
      </c>
      <c r="AG143" s="5">
        <f t="shared" si="156"/>
        <v>96.980587285053304</v>
      </c>
      <c r="AH143" s="5">
        <f t="shared" si="157"/>
        <v>96.980587285053304</v>
      </c>
      <c r="AI143" s="5">
        <f t="shared" si="158"/>
        <v>2293.0521082510386</v>
      </c>
      <c r="AJ143" s="5">
        <f t="shared" si="159"/>
        <v>1441.3470394720812</v>
      </c>
      <c r="AK143" s="5">
        <f t="shared" si="160"/>
        <v>11172.810192486706</v>
      </c>
      <c r="AL143">
        <f t="shared" si="161"/>
        <v>69.830063703041915</v>
      </c>
      <c r="AM143" s="9">
        <f t="shared" si="162"/>
        <v>3642.1598335942244</v>
      </c>
      <c r="AN143" s="5">
        <f t="shared" si="163"/>
        <v>4642.7839819597857</v>
      </c>
      <c r="AO143" s="5">
        <f t="shared" si="164"/>
        <v>2672.353960743691</v>
      </c>
      <c r="AP143">
        <f t="shared" si="165"/>
        <v>22.763498959963904</v>
      </c>
      <c r="AQ143">
        <f t="shared" si="166"/>
        <v>29.017399887248661</v>
      </c>
      <c r="AR143">
        <f t="shared" si="167"/>
        <v>16.702212254648067</v>
      </c>
    </row>
    <row r="144" spans="1:44" x14ac:dyDescent="0.3">
      <c r="A144" t="s">
        <v>42</v>
      </c>
      <c r="B144" s="7" t="s">
        <v>78</v>
      </c>
      <c r="C144">
        <v>2024</v>
      </c>
      <c r="D144">
        <v>1380.57135922886</v>
      </c>
      <c r="E144" t="s">
        <v>6</v>
      </c>
      <c r="F144" t="s">
        <v>83</v>
      </c>
      <c r="G144" s="1">
        <v>45597</v>
      </c>
      <c r="H144" s="5">
        <f t="shared" si="131"/>
        <v>1192.8136543737351</v>
      </c>
      <c r="I144" s="5">
        <f t="shared" si="132"/>
        <v>1013.8916062176747</v>
      </c>
      <c r="J144" s="5">
        <f t="shared" si="133"/>
        <v>178.92204815606024</v>
      </c>
      <c r="K144" s="5">
        <f t="shared" si="134"/>
        <v>3578.4409631212052</v>
      </c>
      <c r="L144" s="5">
        <f t="shared" si="135"/>
        <v>1192.8136543737351</v>
      </c>
      <c r="M144" s="5">
        <f t="shared" si="136"/>
        <v>3578.4409631212052</v>
      </c>
      <c r="N144" s="5">
        <f t="shared" si="137"/>
        <v>4771.2546174949402</v>
      </c>
      <c r="O144" s="5">
        <f t="shared" si="138"/>
        <v>1192.8136543737351</v>
      </c>
      <c r="P144" s="5">
        <f t="shared" si="139"/>
        <v>1192.8136543737351</v>
      </c>
      <c r="Q144" s="5">
        <f t="shared" si="140"/>
        <v>894.61024078030118</v>
      </c>
      <c r="R144" s="5">
        <f t="shared" si="141"/>
        <v>53.676614446818071</v>
      </c>
      <c r="S144" s="5">
        <f t="shared" si="142"/>
        <v>178.92204815606024</v>
      </c>
      <c r="T144" s="5">
        <f t="shared" si="143"/>
        <v>357.84409631212048</v>
      </c>
      <c r="U144" s="5">
        <f t="shared" si="144"/>
        <v>178.92204815606024</v>
      </c>
      <c r="V144" s="5">
        <f t="shared" si="145"/>
        <v>667.97564644929173</v>
      </c>
      <c r="W144" s="5">
        <f t="shared" si="146"/>
        <v>524.83800792444345</v>
      </c>
      <c r="X144" s="5">
        <f t="shared" si="147"/>
        <v>2385.6273087474701</v>
      </c>
      <c r="Y144" s="5">
        <f t="shared" si="148"/>
        <v>397.60455145791167</v>
      </c>
      <c r="Z144" s="5">
        <f t="shared" si="149"/>
        <v>2385.6273087474701</v>
      </c>
      <c r="AA144" s="5">
        <f t="shared" si="150"/>
        <v>159.04182058316468</v>
      </c>
      <c r="AB144" s="5">
        <f t="shared" si="151"/>
        <v>298.20341359343377</v>
      </c>
      <c r="AC144" s="5">
        <f t="shared" si="152"/>
        <v>397.60455145791167</v>
      </c>
      <c r="AD144" s="5">
        <f t="shared" si="153"/>
        <v>596.40682718686742</v>
      </c>
      <c r="AE144" s="5">
        <f t="shared" si="154"/>
        <v>17.892204815606025</v>
      </c>
      <c r="AF144" s="5">
        <f t="shared" si="155"/>
        <v>44.730512039015061</v>
      </c>
      <c r="AG144" s="5">
        <f t="shared" si="156"/>
        <v>89.461024078030121</v>
      </c>
      <c r="AH144" s="5">
        <f t="shared" si="157"/>
        <v>89.461024078030121</v>
      </c>
      <c r="AI144" s="5">
        <f t="shared" si="158"/>
        <v>2115.2562137560903</v>
      </c>
      <c r="AJ144" s="5">
        <f t="shared" si="159"/>
        <v>1329.5896200752568</v>
      </c>
      <c r="AK144" s="5">
        <f t="shared" si="160"/>
        <v>10306.506380616258</v>
      </c>
      <c r="AL144">
        <f t="shared" si="161"/>
        <v>64.415664878851615</v>
      </c>
      <c r="AM144" s="9">
        <f t="shared" si="162"/>
        <v>3359.7584598193539</v>
      </c>
      <c r="AN144" s="5">
        <f t="shared" si="163"/>
        <v>4282.7974260288956</v>
      </c>
      <c r="AO144" s="5">
        <f t="shared" si="164"/>
        <v>2465.1482190390525</v>
      </c>
      <c r="AP144">
        <f t="shared" si="165"/>
        <v>20.998490373870961</v>
      </c>
      <c r="AQ144">
        <f t="shared" si="166"/>
        <v>26.767483912680596</v>
      </c>
      <c r="AR144">
        <f t="shared" si="167"/>
        <v>15.407176368994078</v>
      </c>
    </row>
    <row r="145" spans="1:44" x14ac:dyDescent="0.3">
      <c r="A145" t="s">
        <v>43</v>
      </c>
      <c r="B145" s="7" t="s">
        <v>78</v>
      </c>
      <c r="C145">
        <v>2024</v>
      </c>
      <c r="D145">
        <v>1415.314571500998</v>
      </c>
      <c r="E145" t="s">
        <v>6</v>
      </c>
      <c r="F145" t="s">
        <v>83</v>
      </c>
      <c r="G145" s="1">
        <v>45627</v>
      </c>
      <c r="H145" s="5">
        <f t="shared" si="131"/>
        <v>1222.8317897768623</v>
      </c>
      <c r="I145" s="5">
        <f t="shared" si="132"/>
        <v>1039.407021310333</v>
      </c>
      <c r="J145" s="5">
        <f t="shared" si="133"/>
        <v>183.42476846652934</v>
      </c>
      <c r="K145" s="5">
        <f t="shared" si="134"/>
        <v>3668.495369330587</v>
      </c>
      <c r="L145" s="5">
        <f t="shared" si="135"/>
        <v>1222.8317897768623</v>
      </c>
      <c r="M145" s="5">
        <f t="shared" si="136"/>
        <v>3668.495369330587</v>
      </c>
      <c r="N145" s="5">
        <f t="shared" si="137"/>
        <v>4891.327159107449</v>
      </c>
      <c r="O145" s="5">
        <f t="shared" si="138"/>
        <v>1222.8317897768623</v>
      </c>
      <c r="P145" s="5">
        <f t="shared" si="139"/>
        <v>1222.8317897768623</v>
      </c>
      <c r="Q145" s="5">
        <f t="shared" si="140"/>
        <v>917.12384233264675</v>
      </c>
      <c r="R145" s="5">
        <f t="shared" si="141"/>
        <v>55.0274305399588</v>
      </c>
      <c r="S145" s="5">
        <f t="shared" si="142"/>
        <v>183.42476846652934</v>
      </c>
      <c r="T145" s="5">
        <f t="shared" si="143"/>
        <v>366.84953693305869</v>
      </c>
      <c r="U145" s="5">
        <f t="shared" si="144"/>
        <v>183.42476846652934</v>
      </c>
      <c r="V145" s="5">
        <f t="shared" si="145"/>
        <v>684.7858022750429</v>
      </c>
      <c r="W145" s="5">
        <f t="shared" si="146"/>
        <v>538.04598750181935</v>
      </c>
      <c r="X145" s="5">
        <f t="shared" si="147"/>
        <v>2445.6635795537245</v>
      </c>
      <c r="Y145" s="5">
        <f t="shared" si="148"/>
        <v>407.61059659228738</v>
      </c>
      <c r="Z145" s="5">
        <f t="shared" si="149"/>
        <v>2445.6635795537245</v>
      </c>
      <c r="AA145" s="5">
        <f t="shared" si="150"/>
        <v>163.04423863691497</v>
      </c>
      <c r="AB145" s="5">
        <f t="shared" si="151"/>
        <v>305.70794744421556</v>
      </c>
      <c r="AC145" s="5">
        <f t="shared" si="152"/>
        <v>407.61059659228738</v>
      </c>
      <c r="AD145" s="5">
        <f t="shared" si="153"/>
        <v>611.41589488843113</v>
      </c>
      <c r="AE145" s="5">
        <f t="shared" si="154"/>
        <v>18.342476846652932</v>
      </c>
      <c r="AF145" s="5">
        <f t="shared" si="155"/>
        <v>45.856192116632336</v>
      </c>
      <c r="AG145" s="5">
        <f t="shared" si="156"/>
        <v>91.712384233264672</v>
      </c>
      <c r="AH145" s="5">
        <f t="shared" si="157"/>
        <v>91.712384233264672</v>
      </c>
      <c r="AI145" s="5">
        <f t="shared" si="158"/>
        <v>2168.4883738709691</v>
      </c>
      <c r="AJ145" s="5">
        <f t="shared" si="159"/>
        <v>1363.0498350046089</v>
      </c>
      <c r="AK145" s="5">
        <f t="shared" si="160"/>
        <v>10565.878079566979</v>
      </c>
      <c r="AL145">
        <f t="shared" si="161"/>
        <v>66.036737997293613</v>
      </c>
      <c r="AM145" s="9">
        <f t="shared" si="162"/>
        <v>3444.3095412048287</v>
      </c>
      <c r="AN145" s="5">
        <f t="shared" si="163"/>
        <v>4390.5775411938239</v>
      </c>
      <c r="AO145" s="5">
        <f t="shared" si="164"/>
        <v>2527.185698872182</v>
      </c>
      <c r="AP145">
        <f t="shared" si="165"/>
        <v>21.526934632530178</v>
      </c>
      <c r="AQ145">
        <f t="shared" si="166"/>
        <v>27.441109632461398</v>
      </c>
      <c r="AR145">
        <f t="shared" si="167"/>
        <v>15.794910617951137</v>
      </c>
    </row>
    <row r="146" spans="1:44" x14ac:dyDescent="0.3">
      <c r="A146" t="s">
        <v>8</v>
      </c>
      <c r="B146" s="7" t="s">
        <v>73</v>
      </c>
      <c r="C146">
        <v>2022</v>
      </c>
      <c r="D146">
        <v>765.2249986076979</v>
      </c>
      <c r="E146" t="s">
        <v>44</v>
      </c>
      <c r="F146" t="s">
        <v>84</v>
      </c>
      <c r="G146" s="1">
        <v>44562</v>
      </c>
      <c r="H146" s="5">
        <f t="shared" si="131"/>
        <v>661.15439879705093</v>
      </c>
      <c r="I146" s="5">
        <f t="shared" si="132"/>
        <v>561.98123897749326</v>
      </c>
      <c r="J146" s="5">
        <f t="shared" si="133"/>
        <v>99.17315981955764</v>
      </c>
      <c r="K146" s="5">
        <f t="shared" si="134"/>
        <v>1983.4631963911529</v>
      </c>
      <c r="L146" s="5">
        <f t="shared" si="135"/>
        <v>661.15439879705093</v>
      </c>
      <c r="M146" s="5">
        <f t="shared" si="136"/>
        <v>1983.4631963911529</v>
      </c>
      <c r="N146" s="5">
        <f t="shared" si="137"/>
        <v>2644.6175951882037</v>
      </c>
      <c r="O146" s="5">
        <f t="shared" si="138"/>
        <v>661.15439879705093</v>
      </c>
      <c r="P146" s="5">
        <f t="shared" si="139"/>
        <v>661.15439879705093</v>
      </c>
      <c r="Q146" s="5">
        <f t="shared" si="140"/>
        <v>495.86579909778823</v>
      </c>
      <c r="R146" s="5">
        <f t="shared" si="141"/>
        <v>29.75194794586729</v>
      </c>
      <c r="S146" s="5">
        <f t="shared" si="142"/>
        <v>99.17315981955764</v>
      </c>
      <c r="T146" s="5">
        <f t="shared" si="143"/>
        <v>198.34631963911528</v>
      </c>
      <c r="U146" s="5">
        <f t="shared" si="144"/>
        <v>99.17315981955764</v>
      </c>
      <c r="V146" s="5">
        <f t="shared" si="145"/>
        <v>370.24646332634853</v>
      </c>
      <c r="W146" s="5">
        <f t="shared" si="146"/>
        <v>290.9079354707024</v>
      </c>
      <c r="X146" s="5">
        <f t="shared" si="147"/>
        <v>1322.3087975941019</v>
      </c>
      <c r="Y146" s="5">
        <f t="shared" si="148"/>
        <v>220.38479959901696</v>
      </c>
      <c r="Z146" s="5">
        <f t="shared" si="149"/>
        <v>1322.3087975941019</v>
      </c>
      <c r="AA146" s="5">
        <f t="shared" si="150"/>
        <v>88.153919839606786</v>
      </c>
      <c r="AB146" s="5">
        <f t="shared" si="151"/>
        <v>165.28859969926273</v>
      </c>
      <c r="AC146" s="5">
        <f t="shared" si="152"/>
        <v>220.38479959901696</v>
      </c>
      <c r="AD146" s="5">
        <f t="shared" si="153"/>
        <v>330.57719939852547</v>
      </c>
      <c r="AE146" s="5">
        <f t="shared" si="154"/>
        <v>9.9173159819557632</v>
      </c>
      <c r="AF146" s="5">
        <f t="shared" si="155"/>
        <v>24.79328995488941</v>
      </c>
      <c r="AG146" s="5">
        <f t="shared" si="156"/>
        <v>49.58657990977882</v>
      </c>
      <c r="AH146" s="5">
        <f t="shared" si="157"/>
        <v>49.58657990977882</v>
      </c>
      <c r="AI146" s="5">
        <f t="shared" si="158"/>
        <v>1172.4471338667704</v>
      </c>
      <c r="AJ146" s="5">
        <f t="shared" si="159"/>
        <v>736.96676985911279</v>
      </c>
      <c r="AK146" s="5">
        <f t="shared" si="160"/>
        <v>5712.7045828059181</v>
      </c>
      <c r="AL146">
        <f t="shared" si="161"/>
        <v>35.704403642536988</v>
      </c>
      <c r="AM146" s="9">
        <f t="shared" si="162"/>
        <v>1862.2515566116933</v>
      </c>
      <c r="AN146" s="5">
        <f t="shared" si="163"/>
        <v>2373.8748688808114</v>
      </c>
      <c r="AO146" s="5">
        <f t="shared" si="164"/>
        <v>1366.3857575139052</v>
      </c>
      <c r="AP146">
        <f t="shared" si="165"/>
        <v>11.639072228823084</v>
      </c>
      <c r="AQ146">
        <f t="shared" si="166"/>
        <v>14.83671793050507</v>
      </c>
      <c r="AR146">
        <f t="shared" si="167"/>
        <v>8.5399109844619083</v>
      </c>
    </row>
    <row r="147" spans="1:44" x14ac:dyDescent="0.3">
      <c r="A147" t="s">
        <v>9</v>
      </c>
      <c r="B147" s="7" t="s">
        <v>73</v>
      </c>
      <c r="C147">
        <v>2022</v>
      </c>
      <c r="D147">
        <v>755.22775414954674</v>
      </c>
      <c r="E147" t="s">
        <v>44</v>
      </c>
      <c r="F147" t="s">
        <v>84</v>
      </c>
      <c r="G147" s="1">
        <v>44593</v>
      </c>
      <c r="H147" s="5">
        <f t="shared" si="131"/>
        <v>652.51677958520838</v>
      </c>
      <c r="I147" s="5">
        <f t="shared" si="132"/>
        <v>554.63926264742713</v>
      </c>
      <c r="J147" s="5">
        <f t="shared" si="133"/>
        <v>97.877516937781252</v>
      </c>
      <c r="K147" s="5">
        <f t="shared" si="134"/>
        <v>1957.550338755625</v>
      </c>
      <c r="L147" s="5">
        <f t="shared" si="135"/>
        <v>652.51677958520838</v>
      </c>
      <c r="M147" s="5">
        <f t="shared" si="136"/>
        <v>1957.550338755625</v>
      </c>
      <c r="N147" s="5">
        <f t="shared" si="137"/>
        <v>2610.0671183408335</v>
      </c>
      <c r="O147" s="5">
        <f t="shared" si="138"/>
        <v>652.51677958520838</v>
      </c>
      <c r="P147" s="5">
        <f t="shared" si="139"/>
        <v>652.51677958520838</v>
      </c>
      <c r="Q147" s="5">
        <f t="shared" si="140"/>
        <v>489.38758468890626</v>
      </c>
      <c r="R147" s="5">
        <f t="shared" si="141"/>
        <v>29.363255081334373</v>
      </c>
      <c r="S147" s="5">
        <f t="shared" si="142"/>
        <v>97.877516937781252</v>
      </c>
      <c r="T147" s="5">
        <f t="shared" si="143"/>
        <v>195.7550338755625</v>
      </c>
      <c r="U147" s="5">
        <f t="shared" si="144"/>
        <v>97.877516937781252</v>
      </c>
      <c r="V147" s="5">
        <f t="shared" si="145"/>
        <v>365.40939656771673</v>
      </c>
      <c r="W147" s="5">
        <f t="shared" si="146"/>
        <v>287.10738301749171</v>
      </c>
      <c r="X147" s="5">
        <f t="shared" si="147"/>
        <v>1305.0335591704168</v>
      </c>
      <c r="Y147" s="5">
        <f t="shared" si="148"/>
        <v>217.50559319506948</v>
      </c>
      <c r="Z147" s="5">
        <f t="shared" si="149"/>
        <v>1305.0335591704168</v>
      </c>
      <c r="AA147" s="5">
        <f t="shared" si="150"/>
        <v>87.002237278027806</v>
      </c>
      <c r="AB147" s="5">
        <f t="shared" si="151"/>
        <v>163.1291948963021</v>
      </c>
      <c r="AC147" s="5">
        <f t="shared" si="152"/>
        <v>217.50559319506948</v>
      </c>
      <c r="AD147" s="5">
        <f t="shared" si="153"/>
        <v>326.25838979260419</v>
      </c>
      <c r="AE147" s="5">
        <f t="shared" si="154"/>
        <v>9.7877516937781248</v>
      </c>
      <c r="AF147" s="5">
        <f t="shared" si="155"/>
        <v>24.469379234445309</v>
      </c>
      <c r="AG147" s="5">
        <f t="shared" si="156"/>
        <v>48.938758468890619</v>
      </c>
      <c r="AH147" s="5">
        <f t="shared" si="157"/>
        <v>48.938758468890626</v>
      </c>
      <c r="AI147" s="5">
        <f t="shared" si="158"/>
        <v>1157.1297557977696</v>
      </c>
      <c r="AJ147" s="5">
        <f t="shared" si="159"/>
        <v>727.33870364431232</v>
      </c>
      <c r="AK147" s="5">
        <f t="shared" si="160"/>
        <v>5638.0712340059945</v>
      </c>
      <c r="AL147">
        <f t="shared" si="161"/>
        <v>35.237945212537468</v>
      </c>
      <c r="AM147" s="9">
        <f t="shared" si="162"/>
        <v>1837.922262498337</v>
      </c>
      <c r="AN147" s="5">
        <f t="shared" si="163"/>
        <v>2342.8614971006909</v>
      </c>
      <c r="AO147" s="5">
        <f t="shared" si="164"/>
        <v>1348.5346778094306</v>
      </c>
      <c r="AP147">
        <f t="shared" si="165"/>
        <v>11.487014140614606</v>
      </c>
      <c r="AQ147">
        <f t="shared" si="166"/>
        <v>14.642884356879318</v>
      </c>
      <c r="AR147">
        <f t="shared" si="167"/>
        <v>8.4283417363089406</v>
      </c>
    </row>
    <row r="148" spans="1:44" x14ac:dyDescent="0.3">
      <c r="A148" t="s">
        <v>10</v>
      </c>
      <c r="B148" s="7" t="s">
        <v>73</v>
      </c>
      <c r="C148">
        <v>2022</v>
      </c>
      <c r="D148">
        <v>842.31299358429965</v>
      </c>
      <c r="E148" t="s">
        <v>44</v>
      </c>
      <c r="F148" t="s">
        <v>84</v>
      </c>
      <c r="G148" s="1">
        <v>44621</v>
      </c>
      <c r="H148" s="5">
        <f t="shared" si="131"/>
        <v>727.75842645683485</v>
      </c>
      <c r="I148" s="5">
        <f t="shared" si="132"/>
        <v>618.59466248830961</v>
      </c>
      <c r="J148" s="5">
        <f t="shared" si="133"/>
        <v>109.16376396852523</v>
      </c>
      <c r="K148" s="5">
        <f t="shared" si="134"/>
        <v>2183.2752793705044</v>
      </c>
      <c r="L148" s="5">
        <f t="shared" si="135"/>
        <v>727.75842645683485</v>
      </c>
      <c r="M148" s="5">
        <f t="shared" si="136"/>
        <v>2183.2752793705044</v>
      </c>
      <c r="N148" s="5">
        <f t="shared" si="137"/>
        <v>2911.0337058273394</v>
      </c>
      <c r="O148" s="5">
        <f t="shared" si="138"/>
        <v>727.75842645683485</v>
      </c>
      <c r="P148" s="5">
        <f t="shared" si="139"/>
        <v>727.75842645683485</v>
      </c>
      <c r="Q148" s="5">
        <f t="shared" si="140"/>
        <v>545.81881984262611</v>
      </c>
      <c r="R148" s="5">
        <f t="shared" si="141"/>
        <v>32.749129190557568</v>
      </c>
      <c r="S148" s="5">
        <f t="shared" si="142"/>
        <v>109.16376396852523</v>
      </c>
      <c r="T148" s="5">
        <f t="shared" si="143"/>
        <v>218.32752793705046</v>
      </c>
      <c r="U148" s="5">
        <f t="shared" si="144"/>
        <v>109.16376396852523</v>
      </c>
      <c r="V148" s="5">
        <f t="shared" si="145"/>
        <v>407.54471881582754</v>
      </c>
      <c r="W148" s="5">
        <f t="shared" si="146"/>
        <v>320.21370764100732</v>
      </c>
      <c r="X148" s="5">
        <f t="shared" si="147"/>
        <v>1455.5168529136695</v>
      </c>
      <c r="Y148" s="5">
        <f t="shared" si="148"/>
        <v>242.58614215227828</v>
      </c>
      <c r="Z148" s="5">
        <f t="shared" si="149"/>
        <v>1455.5168529136695</v>
      </c>
      <c r="AA148" s="5">
        <f t="shared" si="150"/>
        <v>97.03445686091132</v>
      </c>
      <c r="AB148" s="5">
        <f t="shared" si="151"/>
        <v>181.93960661420871</v>
      </c>
      <c r="AC148" s="5">
        <f t="shared" si="152"/>
        <v>242.58614215227828</v>
      </c>
      <c r="AD148" s="5">
        <f t="shared" si="153"/>
        <v>363.87921322841737</v>
      </c>
      <c r="AE148" s="5">
        <f t="shared" si="154"/>
        <v>10.916376396852522</v>
      </c>
      <c r="AF148" s="5">
        <f t="shared" si="155"/>
        <v>27.290940992131308</v>
      </c>
      <c r="AG148" s="5">
        <f t="shared" si="156"/>
        <v>54.581881984262616</v>
      </c>
      <c r="AH148" s="5">
        <f t="shared" si="157"/>
        <v>54.581881984262608</v>
      </c>
      <c r="AI148" s="5">
        <f t="shared" si="158"/>
        <v>1290.5582762501206</v>
      </c>
      <c r="AJ148" s="5">
        <f t="shared" si="159"/>
        <v>811.20805935721853</v>
      </c>
      <c r="AK148" s="5">
        <f t="shared" si="160"/>
        <v>6288.1966838002809</v>
      </c>
      <c r="AL148">
        <f t="shared" si="161"/>
        <v>39.301229273751758</v>
      </c>
      <c r="AM148" s="9">
        <f t="shared" si="162"/>
        <v>2049.8529011867508</v>
      </c>
      <c r="AN148" s="5">
        <f t="shared" si="163"/>
        <v>2613.0166301932654</v>
      </c>
      <c r="AO148" s="5">
        <f t="shared" si="164"/>
        <v>1504.0340813441251</v>
      </c>
      <c r="AP148">
        <f t="shared" si="165"/>
        <v>12.811580632417193</v>
      </c>
      <c r="AQ148">
        <f t="shared" si="166"/>
        <v>16.33135393870791</v>
      </c>
      <c r="AR148">
        <f t="shared" si="167"/>
        <v>9.4002130084007813</v>
      </c>
    </row>
    <row r="149" spans="1:44" x14ac:dyDescent="0.3">
      <c r="A149" t="s">
        <v>11</v>
      </c>
      <c r="B149" s="7" t="s">
        <v>73</v>
      </c>
      <c r="C149">
        <v>2022</v>
      </c>
      <c r="D149">
        <v>825.82268638089602</v>
      </c>
      <c r="E149" t="s">
        <v>44</v>
      </c>
      <c r="F149" t="s">
        <v>84</v>
      </c>
      <c r="G149" s="1">
        <v>44652</v>
      </c>
      <c r="H149" s="5">
        <f t="shared" si="131"/>
        <v>713.51080103309414</v>
      </c>
      <c r="I149" s="5">
        <f t="shared" si="132"/>
        <v>606.48418087813002</v>
      </c>
      <c r="J149" s="5">
        <f t="shared" si="133"/>
        <v>107.02662015496412</v>
      </c>
      <c r="K149" s="5">
        <f t="shared" si="134"/>
        <v>2140.5324030992824</v>
      </c>
      <c r="L149" s="5">
        <f t="shared" si="135"/>
        <v>713.51080103309414</v>
      </c>
      <c r="M149" s="5">
        <f t="shared" si="136"/>
        <v>2140.5324030992824</v>
      </c>
      <c r="N149" s="5">
        <f t="shared" si="137"/>
        <v>2854.0432041323766</v>
      </c>
      <c r="O149" s="5">
        <f t="shared" si="138"/>
        <v>713.51080103309414</v>
      </c>
      <c r="P149" s="5">
        <f t="shared" si="139"/>
        <v>713.51080103309414</v>
      </c>
      <c r="Q149" s="5">
        <f t="shared" si="140"/>
        <v>535.1331007748206</v>
      </c>
      <c r="R149" s="5">
        <f t="shared" si="141"/>
        <v>32.107986046489238</v>
      </c>
      <c r="S149" s="5">
        <f t="shared" si="142"/>
        <v>107.02662015496412</v>
      </c>
      <c r="T149" s="5">
        <f t="shared" si="143"/>
        <v>214.05324030992824</v>
      </c>
      <c r="U149" s="5">
        <f t="shared" si="144"/>
        <v>107.02662015496412</v>
      </c>
      <c r="V149" s="5">
        <f t="shared" si="145"/>
        <v>399.56604857853273</v>
      </c>
      <c r="W149" s="5">
        <f t="shared" si="146"/>
        <v>313.94475245456141</v>
      </c>
      <c r="X149" s="5">
        <f t="shared" si="147"/>
        <v>1427.0216020661881</v>
      </c>
      <c r="Y149" s="5">
        <f t="shared" si="148"/>
        <v>237.83693367769806</v>
      </c>
      <c r="Z149" s="5">
        <f t="shared" si="149"/>
        <v>1427.0216020661881</v>
      </c>
      <c r="AA149" s="5">
        <f t="shared" si="150"/>
        <v>95.134773471079214</v>
      </c>
      <c r="AB149" s="5">
        <f t="shared" si="151"/>
        <v>178.37770025827351</v>
      </c>
      <c r="AC149" s="5">
        <f t="shared" si="152"/>
        <v>237.83693367769806</v>
      </c>
      <c r="AD149" s="5">
        <f t="shared" si="153"/>
        <v>356.75540051654701</v>
      </c>
      <c r="AE149" s="5">
        <f t="shared" si="154"/>
        <v>10.702662015496411</v>
      </c>
      <c r="AF149" s="5">
        <f t="shared" si="155"/>
        <v>26.75665503874103</v>
      </c>
      <c r="AG149" s="5">
        <f t="shared" si="156"/>
        <v>53.51331007748206</v>
      </c>
      <c r="AH149" s="5">
        <f t="shared" si="157"/>
        <v>53.51331007748206</v>
      </c>
      <c r="AI149" s="5">
        <f t="shared" si="158"/>
        <v>1265.2924871653536</v>
      </c>
      <c r="AJ149" s="5">
        <f t="shared" si="159"/>
        <v>795.32670621822228</v>
      </c>
      <c r="AK149" s="5">
        <f t="shared" si="160"/>
        <v>6165.090076326449</v>
      </c>
      <c r="AL149">
        <f t="shared" si="161"/>
        <v>38.531812977040303</v>
      </c>
      <c r="AM149" s="9">
        <f t="shared" si="162"/>
        <v>2009.7220895765483</v>
      </c>
      <c r="AN149" s="5">
        <f t="shared" si="163"/>
        <v>2561.8605311093243</v>
      </c>
      <c r="AO149" s="5">
        <f t="shared" si="164"/>
        <v>1474.5889888017277</v>
      </c>
      <c r="AP149">
        <f t="shared" si="165"/>
        <v>12.560763059853427</v>
      </c>
      <c r="AQ149">
        <f t="shared" si="166"/>
        <v>16.011628319433278</v>
      </c>
      <c r="AR149">
        <f t="shared" si="167"/>
        <v>9.216181180010798</v>
      </c>
    </row>
    <row r="150" spans="1:44" x14ac:dyDescent="0.3">
      <c r="A150" t="s">
        <v>12</v>
      </c>
      <c r="B150" s="7" t="s">
        <v>73</v>
      </c>
      <c r="C150">
        <v>2022</v>
      </c>
      <c r="D150">
        <v>822.14057575396316</v>
      </c>
      <c r="E150" t="s">
        <v>44</v>
      </c>
      <c r="F150" t="s">
        <v>84</v>
      </c>
      <c r="G150" s="1">
        <v>44682</v>
      </c>
      <c r="H150" s="5">
        <f t="shared" si="131"/>
        <v>710.32945745142422</v>
      </c>
      <c r="I150" s="5">
        <f t="shared" si="132"/>
        <v>603.78003883371059</v>
      </c>
      <c r="J150" s="5">
        <f t="shared" si="133"/>
        <v>106.54941861771363</v>
      </c>
      <c r="K150" s="5">
        <f t="shared" si="134"/>
        <v>2130.9883723542725</v>
      </c>
      <c r="L150" s="5">
        <f t="shared" si="135"/>
        <v>710.32945745142422</v>
      </c>
      <c r="M150" s="5">
        <f t="shared" si="136"/>
        <v>2130.9883723542725</v>
      </c>
      <c r="N150" s="5">
        <f t="shared" si="137"/>
        <v>2841.3178298056969</v>
      </c>
      <c r="O150" s="5">
        <f t="shared" si="138"/>
        <v>710.32945745142422</v>
      </c>
      <c r="P150" s="5">
        <f t="shared" si="139"/>
        <v>710.32945745142422</v>
      </c>
      <c r="Q150" s="5">
        <f t="shared" si="140"/>
        <v>532.74709308856814</v>
      </c>
      <c r="R150" s="5">
        <f t="shared" si="141"/>
        <v>31.964825585314088</v>
      </c>
      <c r="S150" s="5">
        <f t="shared" si="142"/>
        <v>106.54941861771363</v>
      </c>
      <c r="T150" s="5">
        <f t="shared" si="143"/>
        <v>213.09883723542725</v>
      </c>
      <c r="U150" s="5">
        <f t="shared" si="144"/>
        <v>106.54941861771363</v>
      </c>
      <c r="V150" s="5">
        <f t="shared" si="145"/>
        <v>397.78449617279762</v>
      </c>
      <c r="W150" s="5">
        <f t="shared" si="146"/>
        <v>312.54496127862666</v>
      </c>
      <c r="X150" s="5">
        <f t="shared" si="147"/>
        <v>1420.6589149028484</v>
      </c>
      <c r="Y150" s="5">
        <f t="shared" si="148"/>
        <v>236.77648581714141</v>
      </c>
      <c r="Z150" s="5">
        <f t="shared" si="149"/>
        <v>1420.6589149028484</v>
      </c>
      <c r="AA150" s="5">
        <f t="shared" si="150"/>
        <v>94.71059432685658</v>
      </c>
      <c r="AB150" s="5">
        <f t="shared" si="151"/>
        <v>177.58236436285605</v>
      </c>
      <c r="AC150" s="5">
        <f t="shared" si="152"/>
        <v>236.77648581714141</v>
      </c>
      <c r="AD150" s="5">
        <f t="shared" si="153"/>
        <v>355.16472872571211</v>
      </c>
      <c r="AE150" s="5">
        <f t="shared" si="154"/>
        <v>10.654941861771363</v>
      </c>
      <c r="AF150" s="5">
        <f t="shared" si="155"/>
        <v>26.637354654428407</v>
      </c>
      <c r="AG150" s="5">
        <f t="shared" si="156"/>
        <v>53.274709308856814</v>
      </c>
      <c r="AH150" s="5">
        <f t="shared" si="157"/>
        <v>53.274709308856814</v>
      </c>
      <c r="AI150" s="5">
        <f t="shared" si="158"/>
        <v>1259.6509045471926</v>
      </c>
      <c r="AJ150" s="5">
        <f t="shared" si="159"/>
        <v>791.78056857252091</v>
      </c>
      <c r="AK150" s="5">
        <f t="shared" si="160"/>
        <v>6137.6016771090317</v>
      </c>
      <c r="AL150">
        <f t="shared" si="161"/>
        <v>38.360010481931447</v>
      </c>
      <c r="AM150" s="9">
        <f t="shared" si="162"/>
        <v>2000.7613051548446</v>
      </c>
      <c r="AN150" s="5">
        <f t="shared" si="163"/>
        <v>2550.4379169793392</v>
      </c>
      <c r="AO150" s="5">
        <f t="shared" si="164"/>
        <v>1468.0142120662767</v>
      </c>
      <c r="AP150">
        <f t="shared" si="165"/>
        <v>12.504758157217779</v>
      </c>
      <c r="AQ150">
        <f t="shared" si="166"/>
        <v>15.94023698112087</v>
      </c>
      <c r="AR150">
        <f t="shared" si="167"/>
        <v>9.17508882541423</v>
      </c>
    </row>
    <row r="151" spans="1:44" x14ac:dyDescent="0.3">
      <c r="A151" t="s">
        <v>13</v>
      </c>
      <c r="B151" s="7" t="s">
        <v>73</v>
      </c>
      <c r="C151">
        <v>2022</v>
      </c>
      <c r="D151">
        <v>749.0700518241764</v>
      </c>
      <c r="E151" t="s">
        <v>44</v>
      </c>
      <c r="F151" t="s">
        <v>84</v>
      </c>
      <c r="G151" s="1">
        <v>44713</v>
      </c>
      <c r="H151" s="5">
        <f t="shared" si="131"/>
        <v>647.19652477608838</v>
      </c>
      <c r="I151" s="5">
        <f t="shared" si="132"/>
        <v>550.11704605967509</v>
      </c>
      <c r="J151" s="5">
        <f t="shared" si="133"/>
        <v>97.079478716413249</v>
      </c>
      <c r="K151" s="5">
        <f t="shared" si="134"/>
        <v>1941.5895743282651</v>
      </c>
      <c r="L151" s="5">
        <f t="shared" si="135"/>
        <v>647.19652477608838</v>
      </c>
      <c r="M151" s="5">
        <f t="shared" si="136"/>
        <v>1941.5895743282651</v>
      </c>
      <c r="N151" s="5">
        <f t="shared" si="137"/>
        <v>2588.7860991043535</v>
      </c>
      <c r="O151" s="5">
        <f t="shared" si="138"/>
        <v>647.19652477608838</v>
      </c>
      <c r="P151" s="5">
        <f t="shared" si="139"/>
        <v>647.19652477608838</v>
      </c>
      <c r="Q151" s="5">
        <f t="shared" si="140"/>
        <v>485.39739358206623</v>
      </c>
      <c r="R151" s="5">
        <f t="shared" si="141"/>
        <v>29.123843614923974</v>
      </c>
      <c r="S151" s="5">
        <f t="shared" si="142"/>
        <v>97.079478716413249</v>
      </c>
      <c r="T151" s="5">
        <f t="shared" si="143"/>
        <v>194.1589574328265</v>
      </c>
      <c r="U151" s="5">
        <f t="shared" si="144"/>
        <v>97.079478716413249</v>
      </c>
      <c r="V151" s="5">
        <f t="shared" si="145"/>
        <v>362.43005387460954</v>
      </c>
      <c r="W151" s="5">
        <f t="shared" si="146"/>
        <v>284.7664709014789</v>
      </c>
      <c r="X151" s="5">
        <f t="shared" si="147"/>
        <v>1294.3930495521768</v>
      </c>
      <c r="Y151" s="5">
        <f t="shared" si="148"/>
        <v>215.73217492536278</v>
      </c>
      <c r="Z151" s="5">
        <f t="shared" si="149"/>
        <v>1294.3930495521768</v>
      </c>
      <c r="AA151" s="5">
        <f t="shared" si="150"/>
        <v>86.292869970145119</v>
      </c>
      <c r="AB151" s="5">
        <f t="shared" si="151"/>
        <v>161.7991311940221</v>
      </c>
      <c r="AC151" s="5">
        <f t="shared" si="152"/>
        <v>215.73217492536278</v>
      </c>
      <c r="AD151" s="5">
        <f t="shared" si="153"/>
        <v>323.59826238804419</v>
      </c>
      <c r="AE151" s="5">
        <f t="shared" si="154"/>
        <v>9.7079478716413252</v>
      </c>
      <c r="AF151" s="5">
        <f t="shared" si="155"/>
        <v>24.269869679103312</v>
      </c>
      <c r="AG151" s="5">
        <f t="shared" si="156"/>
        <v>48.539739358206624</v>
      </c>
      <c r="AH151" s="5">
        <f t="shared" si="157"/>
        <v>48.539739358206624</v>
      </c>
      <c r="AI151" s="5">
        <f t="shared" si="158"/>
        <v>1147.6951706029301</v>
      </c>
      <c r="AJ151" s="5">
        <f t="shared" si="159"/>
        <v>721.40839295041326</v>
      </c>
      <c r="AK151" s="5">
        <f t="shared" si="160"/>
        <v>5592.1015723277924</v>
      </c>
      <c r="AL151">
        <f t="shared" si="161"/>
        <v>34.950634827048702</v>
      </c>
      <c r="AM151" s="9">
        <f t="shared" si="162"/>
        <v>1822.9368781193157</v>
      </c>
      <c r="AN151" s="5">
        <f t="shared" si="163"/>
        <v>2323.7591222085457</v>
      </c>
      <c r="AO151" s="5">
        <f t="shared" si="164"/>
        <v>1337.5394845372493</v>
      </c>
      <c r="AP151">
        <f t="shared" si="165"/>
        <v>11.393355488245723</v>
      </c>
      <c r="AQ151">
        <f t="shared" si="166"/>
        <v>14.52349451380341</v>
      </c>
      <c r="AR151">
        <f t="shared" si="167"/>
        <v>8.3596217783578091</v>
      </c>
    </row>
    <row r="152" spans="1:44" x14ac:dyDescent="0.3">
      <c r="A152" t="s">
        <v>14</v>
      </c>
      <c r="B152" s="7" t="s">
        <v>76</v>
      </c>
      <c r="C152">
        <v>2022</v>
      </c>
      <c r="D152">
        <v>765.26901308107631</v>
      </c>
      <c r="E152" t="s">
        <v>44</v>
      </c>
      <c r="F152" t="s">
        <v>84</v>
      </c>
      <c r="G152" s="1">
        <v>44743</v>
      </c>
      <c r="H152" s="5">
        <f t="shared" si="131"/>
        <v>661.19242730204996</v>
      </c>
      <c r="I152" s="5">
        <f t="shared" si="132"/>
        <v>562.01356320674245</v>
      </c>
      <c r="J152" s="5">
        <f t="shared" si="133"/>
        <v>99.178864095307489</v>
      </c>
      <c r="K152" s="5">
        <f t="shared" si="134"/>
        <v>1983.5772819061499</v>
      </c>
      <c r="L152" s="5">
        <f t="shared" si="135"/>
        <v>661.19242730204996</v>
      </c>
      <c r="M152" s="5">
        <f t="shared" si="136"/>
        <v>1983.5772819061499</v>
      </c>
      <c r="N152" s="5">
        <f t="shared" si="137"/>
        <v>2644.7697092081999</v>
      </c>
      <c r="O152" s="5">
        <f t="shared" si="138"/>
        <v>661.19242730204996</v>
      </c>
      <c r="P152" s="5">
        <f t="shared" si="139"/>
        <v>661.19242730204996</v>
      </c>
      <c r="Q152" s="5">
        <f t="shared" si="140"/>
        <v>495.89432047653747</v>
      </c>
      <c r="R152" s="5">
        <f t="shared" si="141"/>
        <v>29.753659228592245</v>
      </c>
      <c r="S152" s="5">
        <f t="shared" si="142"/>
        <v>99.178864095307489</v>
      </c>
      <c r="T152" s="5">
        <f t="shared" si="143"/>
        <v>198.35772819061498</v>
      </c>
      <c r="U152" s="5">
        <f t="shared" si="144"/>
        <v>99.178864095307489</v>
      </c>
      <c r="V152" s="5">
        <f t="shared" si="145"/>
        <v>370.26775928914799</v>
      </c>
      <c r="W152" s="5">
        <f t="shared" si="146"/>
        <v>290.92466801290198</v>
      </c>
      <c r="X152" s="5">
        <f t="shared" si="147"/>
        <v>1322.3848546040999</v>
      </c>
      <c r="Y152" s="5">
        <f t="shared" si="148"/>
        <v>220.39747576734999</v>
      </c>
      <c r="Z152" s="5">
        <f t="shared" si="149"/>
        <v>1322.3848546040999</v>
      </c>
      <c r="AA152" s="5">
        <f t="shared" si="150"/>
        <v>88.158990306939998</v>
      </c>
      <c r="AB152" s="5">
        <f t="shared" si="151"/>
        <v>165.29810682551249</v>
      </c>
      <c r="AC152" s="5">
        <f t="shared" si="152"/>
        <v>220.39747576734999</v>
      </c>
      <c r="AD152" s="5">
        <f t="shared" si="153"/>
        <v>330.59621365102498</v>
      </c>
      <c r="AE152" s="5">
        <f t="shared" si="154"/>
        <v>9.9178864095307482</v>
      </c>
      <c r="AF152" s="5">
        <f t="shared" si="155"/>
        <v>24.794716023826872</v>
      </c>
      <c r="AG152" s="5">
        <f t="shared" si="156"/>
        <v>49.589432047653744</v>
      </c>
      <c r="AH152" s="5">
        <f t="shared" si="157"/>
        <v>49.589432047653744</v>
      </c>
      <c r="AI152" s="5">
        <f t="shared" si="158"/>
        <v>1172.5145710823019</v>
      </c>
      <c r="AJ152" s="5">
        <f t="shared" si="159"/>
        <v>737.00915896601839</v>
      </c>
      <c r="AK152" s="5">
        <f t="shared" si="160"/>
        <v>5713.0331681033622</v>
      </c>
      <c r="AL152">
        <f t="shared" si="161"/>
        <v>35.706457300646015</v>
      </c>
      <c r="AM152" s="9">
        <f t="shared" si="162"/>
        <v>1862.3586702341072</v>
      </c>
      <c r="AN152" s="5">
        <f t="shared" si="163"/>
        <v>2374.0114102280104</v>
      </c>
      <c r="AO152" s="5">
        <f t="shared" si="164"/>
        <v>1366.4643497575698</v>
      </c>
      <c r="AP152">
        <f t="shared" si="165"/>
        <v>11.63974168896317</v>
      </c>
      <c r="AQ152">
        <f t="shared" si="166"/>
        <v>14.837571313925064</v>
      </c>
      <c r="AR152">
        <f t="shared" si="167"/>
        <v>8.5404021859848118</v>
      </c>
    </row>
    <row r="153" spans="1:44" x14ac:dyDescent="0.3">
      <c r="A153" t="s">
        <v>15</v>
      </c>
      <c r="B153" s="7" t="s">
        <v>76</v>
      </c>
      <c r="C153">
        <v>2022</v>
      </c>
      <c r="D153">
        <v>736.0178893365096</v>
      </c>
      <c r="E153" t="s">
        <v>44</v>
      </c>
      <c r="F153" t="s">
        <v>84</v>
      </c>
      <c r="G153" s="1">
        <v>44774</v>
      </c>
      <c r="H153" s="5">
        <f t="shared" si="131"/>
        <v>635.91945638674429</v>
      </c>
      <c r="I153" s="5">
        <f t="shared" si="132"/>
        <v>540.53153792873263</v>
      </c>
      <c r="J153" s="5">
        <f t="shared" si="133"/>
        <v>95.38791845801164</v>
      </c>
      <c r="K153" s="5">
        <f t="shared" si="134"/>
        <v>1907.7583691602329</v>
      </c>
      <c r="L153" s="5">
        <f t="shared" si="135"/>
        <v>635.91945638674429</v>
      </c>
      <c r="M153" s="5">
        <f t="shared" si="136"/>
        <v>1907.7583691602329</v>
      </c>
      <c r="N153" s="5">
        <f t="shared" si="137"/>
        <v>2543.6778255469771</v>
      </c>
      <c r="O153" s="5">
        <f t="shared" si="138"/>
        <v>635.91945638674429</v>
      </c>
      <c r="P153" s="5">
        <f t="shared" si="139"/>
        <v>635.91945638674429</v>
      </c>
      <c r="Q153" s="5">
        <f t="shared" si="140"/>
        <v>476.93959229005821</v>
      </c>
      <c r="R153" s="5">
        <f t="shared" si="141"/>
        <v>28.616375537403492</v>
      </c>
      <c r="S153" s="5">
        <f t="shared" si="142"/>
        <v>95.38791845801164</v>
      </c>
      <c r="T153" s="5">
        <f t="shared" si="143"/>
        <v>190.77583691602328</v>
      </c>
      <c r="U153" s="5">
        <f t="shared" si="144"/>
        <v>95.38791845801164</v>
      </c>
      <c r="V153" s="5">
        <f t="shared" si="145"/>
        <v>356.11489557657683</v>
      </c>
      <c r="W153" s="5">
        <f t="shared" si="146"/>
        <v>279.80456081016752</v>
      </c>
      <c r="X153" s="5">
        <f t="shared" si="147"/>
        <v>1271.8389127734886</v>
      </c>
      <c r="Y153" s="5">
        <f t="shared" si="148"/>
        <v>211.97315212891473</v>
      </c>
      <c r="Z153" s="5">
        <f t="shared" si="149"/>
        <v>1271.8389127734886</v>
      </c>
      <c r="AA153" s="5">
        <f t="shared" si="150"/>
        <v>84.789260851565899</v>
      </c>
      <c r="AB153" s="5">
        <f t="shared" si="151"/>
        <v>158.97986409668607</v>
      </c>
      <c r="AC153" s="5">
        <f t="shared" si="152"/>
        <v>211.97315212891473</v>
      </c>
      <c r="AD153" s="5">
        <f t="shared" si="153"/>
        <v>317.95972819337214</v>
      </c>
      <c r="AE153" s="5">
        <f t="shared" si="154"/>
        <v>9.538791845801164</v>
      </c>
      <c r="AF153" s="5">
        <f t="shared" si="155"/>
        <v>23.84697961450291</v>
      </c>
      <c r="AG153" s="5">
        <f t="shared" si="156"/>
        <v>47.69395922900582</v>
      </c>
      <c r="AH153" s="5">
        <f t="shared" si="157"/>
        <v>47.69395922900582</v>
      </c>
      <c r="AI153" s="5">
        <f t="shared" si="158"/>
        <v>1127.6971693258267</v>
      </c>
      <c r="AJ153" s="5">
        <f t="shared" si="159"/>
        <v>708.83822071909105</v>
      </c>
      <c r="AK153" s="5">
        <f t="shared" si="160"/>
        <v>5494.6620629096642</v>
      </c>
      <c r="AL153">
        <f t="shared" si="161"/>
        <v>34.3416378931854</v>
      </c>
      <c r="AM153" s="9">
        <f t="shared" si="162"/>
        <v>1791.1731354893295</v>
      </c>
      <c r="AN153" s="5">
        <f t="shared" si="163"/>
        <v>2283.2688081566057</v>
      </c>
      <c r="AO153" s="5">
        <f t="shared" si="164"/>
        <v>1314.2335431992715</v>
      </c>
      <c r="AP153">
        <f t="shared" si="165"/>
        <v>11.194832096808309</v>
      </c>
      <c r="AQ153">
        <f t="shared" si="166"/>
        <v>14.270430050978785</v>
      </c>
      <c r="AR153">
        <f t="shared" si="167"/>
        <v>8.2139596449954464</v>
      </c>
    </row>
    <row r="154" spans="1:44" x14ac:dyDescent="0.3">
      <c r="A154" t="s">
        <v>16</v>
      </c>
      <c r="B154" s="7" t="s">
        <v>76</v>
      </c>
      <c r="C154">
        <v>2022</v>
      </c>
      <c r="D154">
        <v>745.72717293851747</v>
      </c>
      <c r="E154" t="s">
        <v>44</v>
      </c>
      <c r="F154" t="s">
        <v>84</v>
      </c>
      <c r="G154" s="1">
        <v>44805</v>
      </c>
      <c r="H154" s="5">
        <f t="shared" si="131"/>
        <v>644.30827741887913</v>
      </c>
      <c r="I154" s="5">
        <f t="shared" si="132"/>
        <v>547.66203580604724</v>
      </c>
      <c r="J154" s="5">
        <f t="shared" si="133"/>
        <v>96.646241612831872</v>
      </c>
      <c r="K154" s="5">
        <f t="shared" si="134"/>
        <v>1932.9248322566373</v>
      </c>
      <c r="L154" s="5">
        <f t="shared" si="135"/>
        <v>644.30827741887913</v>
      </c>
      <c r="M154" s="5">
        <f t="shared" si="136"/>
        <v>1932.9248322566373</v>
      </c>
      <c r="N154" s="5">
        <f t="shared" si="137"/>
        <v>2577.2331096755165</v>
      </c>
      <c r="O154" s="5">
        <f t="shared" si="138"/>
        <v>644.30827741887913</v>
      </c>
      <c r="P154" s="5">
        <f t="shared" si="139"/>
        <v>644.30827741887913</v>
      </c>
      <c r="Q154" s="5">
        <f t="shared" si="140"/>
        <v>483.23120806415938</v>
      </c>
      <c r="R154" s="5">
        <f t="shared" si="141"/>
        <v>28.993872483849561</v>
      </c>
      <c r="S154" s="5">
        <f t="shared" si="142"/>
        <v>96.646241612831872</v>
      </c>
      <c r="T154" s="5">
        <f t="shared" si="143"/>
        <v>193.29248322566374</v>
      </c>
      <c r="U154" s="5">
        <f t="shared" si="144"/>
        <v>96.646241612831872</v>
      </c>
      <c r="V154" s="5">
        <f t="shared" si="145"/>
        <v>360.81263535457236</v>
      </c>
      <c r="W154" s="5">
        <f t="shared" si="146"/>
        <v>283.49564206430682</v>
      </c>
      <c r="X154" s="5">
        <f t="shared" si="147"/>
        <v>1288.6165548377583</v>
      </c>
      <c r="Y154" s="5">
        <f t="shared" si="148"/>
        <v>214.76942580629304</v>
      </c>
      <c r="Z154" s="5">
        <f t="shared" si="149"/>
        <v>1288.6165548377583</v>
      </c>
      <c r="AA154" s="5">
        <f t="shared" si="150"/>
        <v>85.907770322517223</v>
      </c>
      <c r="AB154" s="5">
        <f t="shared" si="151"/>
        <v>161.07706935471978</v>
      </c>
      <c r="AC154" s="5">
        <f t="shared" si="152"/>
        <v>214.76942580629304</v>
      </c>
      <c r="AD154" s="5">
        <f t="shared" si="153"/>
        <v>322.15413870943956</v>
      </c>
      <c r="AE154" s="5">
        <f t="shared" si="154"/>
        <v>9.6646241612831876</v>
      </c>
      <c r="AF154" s="5">
        <f t="shared" si="155"/>
        <v>24.161560403207968</v>
      </c>
      <c r="AG154" s="5">
        <f t="shared" si="156"/>
        <v>48.323120806415936</v>
      </c>
      <c r="AH154" s="5">
        <f t="shared" si="157"/>
        <v>48.323120806415936</v>
      </c>
      <c r="AI154" s="5">
        <f t="shared" si="158"/>
        <v>1142.573345289479</v>
      </c>
      <c r="AJ154" s="5">
        <f t="shared" si="159"/>
        <v>718.188959896244</v>
      </c>
      <c r="AK154" s="5">
        <f t="shared" si="160"/>
        <v>5567.1456710378252</v>
      </c>
      <c r="AL154">
        <f t="shared" si="161"/>
        <v>34.794660443986409</v>
      </c>
      <c r="AM154" s="9">
        <f t="shared" si="162"/>
        <v>1814.8016480631759</v>
      </c>
      <c r="AN154" s="5">
        <f t="shared" si="163"/>
        <v>2313.3888700724856</v>
      </c>
      <c r="AO154" s="5">
        <f t="shared" si="164"/>
        <v>1331.5704399990168</v>
      </c>
      <c r="AP154">
        <f t="shared" si="165"/>
        <v>11.342510300394849</v>
      </c>
      <c r="AQ154">
        <f t="shared" si="166"/>
        <v>14.458680437953035</v>
      </c>
      <c r="AR154">
        <f t="shared" si="167"/>
        <v>8.3223152499938546</v>
      </c>
    </row>
    <row r="155" spans="1:44" x14ac:dyDescent="0.3">
      <c r="A155" t="s">
        <v>17</v>
      </c>
      <c r="B155" s="7" t="s">
        <v>76</v>
      </c>
      <c r="C155">
        <v>2022</v>
      </c>
      <c r="D155">
        <v>737.12521765256201</v>
      </c>
      <c r="E155" t="s">
        <v>44</v>
      </c>
      <c r="F155" t="s">
        <v>84</v>
      </c>
      <c r="G155" s="1">
        <v>44835</v>
      </c>
      <c r="H155" s="5">
        <f t="shared" si="131"/>
        <v>636.87618805181353</v>
      </c>
      <c r="I155" s="5">
        <f t="shared" si="132"/>
        <v>541.3447598440415</v>
      </c>
      <c r="J155" s="5">
        <f t="shared" si="133"/>
        <v>95.531428207772024</v>
      </c>
      <c r="K155" s="5">
        <f t="shared" si="134"/>
        <v>1910.6285641554405</v>
      </c>
      <c r="L155" s="5">
        <f t="shared" si="135"/>
        <v>636.87618805181353</v>
      </c>
      <c r="M155" s="5">
        <f t="shared" si="136"/>
        <v>1910.6285641554405</v>
      </c>
      <c r="N155" s="5">
        <f t="shared" si="137"/>
        <v>2547.5047522072541</v>
      </c>
      <c r="O155" s="5">
        <f t="shared" si="138"/>
        <v>636.87618805181353</v>
      </c>
      <c r="P155" s="5">
        <f t="shared" si="139"/>
        <v>636.87618805181353</v>
      </c>
      <c r="Q155" s="5">
        <f t="shared" si="140"/>
        <v>477.65714103886012</v>
      </c>
      <c r="R155" s="5">
        <f t="shared" si="141"/>
        <v>28.659428462331608</v>
      </c>
      <c r="S155" s="5">
        <f t="shared" si="142"/>
        <v>95.531428207772024</v>
      </c>
      <c r="T155" s="5">
        <f t="shared" si="143"/>
        <v>191.06285641554405</v>
      </c>
      <c r="U155" s="5">
        <f t="shared" si="144"/>
        <v>95.531428207772024</v>
      </c>
      <c r="V155" s="5">
        <f t="shared" si="145"/>
        <v>356.65066530901561</v>
      </c>
      <c r="W155" s="5">
        <f t="shared" si="146"/>
        <v>280.22552274279798</v>
      </c>
      <c r="X155" s="5">
        <f t="shared" si="147"/>
        <v>1273.7523761036271</v>
      </c>
      <c r="Y155" s="5">
        <f t="shared" si="148"/>
        <v>212.29206268393784</v>
      </c>
      <c r="Z155" s="5">
        <f t="shared" si="149"/>
        <v>1273.7523761036271</v>
      </c>
      <c r="AA155" s="5">
        <f t="shared" si="150"/>
        <v>84.91682507357514</v>
      </c>
      <c r="AB155" s="5">
        <f t="shared" si="151"/>
        <v>159.21904701295338</v>
      </c>
      <c r="AC155" s="5">
        <f t="shared" si="152"/>
        <v>212.29206268393784</v>
      </c>
      <c r="AD155" s="5">
        <f t="shared" si="153"/>
        <v>318.43809402590676</v>
      </c>
      <c r="AE155" s="5">
        <f t="shared" si="154"/>
        <v>9.553142820777202</v>
      </c>
      <c r="AF155" s="5">
        <f t="shared" si="155"/>
        <v>23.882857051943006</v>
      </c>
      <c r="AG155" s="5">
        <f t="shared" si="156"/>
        <v>47.765714103886012</v>
      </c>
      <c r="AH155" s="5">
        <f t="shared" si="157"/>
        <v>47.765714103886012</v>
      </c>
      <c r="AI155" s="5">
        <f t="shared" si="158"/>
        <v>1129.3937734785495</v>
      </c>
      <c r="AJ155" s="5">
        <f t="shared" si="159"/>
        <v>709.90465761508824</v>
      </c>
      <c r="AK155" s="5">
        <f t="shared" si="160"/>
        <v>5502.9287028616964</v>
      </c>
      <c r="AL155">
        <f t="shared" si="161"/>
        <v>34.393304392885604</v>
      </c>
      <c r="AM155" s="9">
        <f t="shared" si="162"/>
        <v>1793.8679296792745</v>
      </c>
      <c r="AN155" s="5">
        <f t="shared" si="163"/>
        <v>2286.7039532000367</v>
      </c>
      <c r="AO155" s="5">
        <f t="shared" si="164"/>
        <v>1316.2107886404146</v>
      </c>
      <c r="AP155">
        <f t="shared" si="165"/>
        <v>11.211674560495466</v>
      </c>
      <c r="AQ155">
        <f t="shared" si="166"/>
        <v>14.29189970750023</v>
      </c>
      <c r="AR155">
        <f t="shared" si="167"/>
        <v>8.2263174290025916</v>
      </c>
    </row>
    <row r="156" spans="1:44" x14ac:dyDescent="0.3">
      <c r="A156" t="s">
        <v>18</v>
      </c>
      <c r="B156" s="7" t="s">
        <v>76</v>
      </c>
      <c r="C156">
        <v>2022</v>
      </c>
      <c r="D156">
        <v>695.08854239151606</v>
      </c>
      <c r="E156" t="s">
        <v>44</v>
      </c>
      <c r="F156" t="s">
        <v>84</v>
      </c>
      <c r="G156" s="1">
        <v>44866</v>
      </c>
      <c r="H156" s="5">
        <f t="shared" si="131"/>
        <v>600.55650062626989</v>
      </c>
      <c r="I156" s="5">
        <f t="shared" si="132"/>
        <v>510.47302553232942</v>
      </c>
      <c r="J156" s="5">
        <f t="shared" si="133"/>
        <v>90.083475093940478</v>
      </c>
      <c r="K156" s="5">
        <f t="shared" si="134"/>
        <v>1801.6695018788096</v>
      </c>
      <c r="L156" s="5">
        <f t="shared" si="135"/>
        <v>600.55650062626989</v>
      </c>
      <c r="M156" s="5">
        <f t="shared" si="136"/>
        <v>1801.6695018788096</v>
      </c>
      <c r="N156" s="5">
        <f t="shared" si="137"/>
        <v>2402.2260025050796</v>
      </c>
      <c r="O156" s="5">
        <f t="shared" si="138"/>
        <v>600.55650062626989</v>
      </c>
      <c r="P156" s="5">
        <f t="shared" si="139"/>
        <v>600.55650062626989</v>
      </c>
      <c r="Q156" s="5">
        <f t="shared" si="140"/>
        <v>450.41737546970239</v>
      </c>
      <c r="R156" s="5">
        <f t="shared" si="141"/>
        <v>27.025042528182144</v>
      </c>
      <c r="S156" s="5">
        <f t="shared" si="142"/>
        <v>90.083475093940478</v>
      </c>
      <c r="T156" s="5">
        <f t="shared" si="143"/>
        <v>180.16695018788096</v>
      </c>
      <c r="U156" s="5">
        <f t="shared" si="144"/>
        <v>90.083475093940478</v>
      </c>
      <c r="V156" s="5">
        <f t="shared" si="145"/>
        <v>336.31164035071117</v>
      </c>
      <c r="W156" s="5">
        <f t="shared" si="146"/>
        <v>264.24486027555878</v>
      </c>
      <c r="X156" s="5">
        <f t="shared" si="147"/>
        <v>1201.1130012525396</v>
      </c>
      <c r="Y156" s="5">
        <f t="shared" si="148"/>
        <v>200.18550020875665</v>
      </c>
      <c r="Z156" s="5">
        <f t="shared" si="149"/>
        <v>1201.1130012525396</v>
      </c>
      <c r="AA156" s="5">
        <f t="shared" si="150"/>
        <v>80.074200083502646</v>
      </c>
      <c r="AB156" s="5">
        <f t="shared" si="151"/>
        <v>150.13912515656747</v>
      </c>
      <c r="AC156" s="5">
        <f t="shared" si="152"/>
        <v>200.18550020875665</v>
      </c>
      <c r="AD156" s="5">
        <f t="shared" si="153"/>
        <v>300.27825031313489</v>
      </c>
      <c r="AE156" s="5">
        <f t="shared" si="154"/>
        <v>9.0083475093940475</v>
      </c>
      <c r="AF156" s="5">
        <f t="shared" si="155"/>
        <v>22.52086877348512</v>
      </c>
      <c r="AG156" s="5">
        <f t="shared" si="156"/>
        <v>45.041737546970239</v>
      </c>
      <c r="AH156" s="5">
        <f t="shared" si="157"/>
        <v>45.041737546970239</v>
      </c>
      <c r="AI156" s="5">
        <f t="shared" si="158"/>
        <v>1064.9868611105853</v>
      </c>
      <c r="AJ156" s="5">
        <f t="shared" si="159"/>
        <v>669.42031269808228</v>
      </c>
      <c r="AK156" s="5">
        <f t="shared" si="160"/>
        <v>5189.1084436612846</v>
      </c>
      <c r="AL156">
        <f t="shared" si="161"/>
        <v>32.431927772883029</v>
      </c>
      <c r="AM156" s="9">
        <f t="shared" si="162"/>
        <v>1691.5674767639932</v>
      </c>
      <c r="AN156" s="5">
        <f t="shared" si="163"/>
        <v>2156.2981154986223</v>
      </c>
      <c r="AO156" s="5">
        <f t="shared" si="164"/>
        <v>1241.1501012942908</v>
      </c>
      <c r="AP156">
        <f t="shared" si="165"/>
        <v>10.572296729774958</v>
      </c>
      <c r="AQ156">
        <f t="shared" si="166"/>
        <v>13.47686322186639</v>
      </c>
      <c r="AR156">
        <f t="shared" si="167"/>
        <v>7.7571881330893175</v>
      </c>
    </row>
    <row r="157" spans="1:44" x14ac:dyDescent="0.3">
      <c r="A157" t="s">
        <v>19</v>
      </c>
      <c r="B157" s="7" t="s">
        <v>76</v>
      </c>
      <c r="C157">
        <v>2022</v>
      </c>
      <c r="D157">
        <v>724.06787210199047</v>
      </c>
      <c r="E157" t="s">
        <v>44</v>
      </c>
      <c r="F157" t="s">
        <v>84</v>
      </c>
      <c r="G157" s="1">
        <v>44896</v>
      </c>
      <c r="H157" s="5">
        <f t="shared" si="131"/>
        <v>625.59464149611972</v>
      </c>
      <c r="I157" s="5">
        <f t="shared" si="132"/>
        <v>531.75544527170177</v>
      </c>
      <c r="J157" s="5">
        <f t="shared" si="133"/>
        <v>93.839196224417961</v>
      </c>
      <c r="K157" s="5">
        <f t="shared" si="134"/>
        <v>1876.7839244883592</v>
      </c>
      <c r="L157" s="5">
        <f t="shared" si="135"/>
        <v>625.59464149611972</v>
      </c>
      <c r="M157" s="5">
        <f t="shared" si="136"/>
        <v>1876.7839244883592</v>
      </c>
      <c r="N157" s="5">
        <f t="shared" si="137"/>
        <v>2502.3785659844789</v>
      </c>
      <c r="O157" s="5">
        <f t="shared" si="138"/>
        <v>625.59464149611972</v>
      </c>
      <c r="P157" s="5">
        <f t="shared" si="139"/>
        <v>625.59464149611972</v>
      </c>
      <c r="Q157" s="5">
        <f t="shared" si="140"/>
        <v>469.19598112208979</v>
      </c>
      <c r="R157" s="5">
        <f t="shared" si="141"/>
        <v>28.151758867325388</v>
      </c>
      <c r="S157" s="5">
        <f t="shared" si="142"/>
        <v>93.839196224417961</v>
      </c>
      <c r="T157" s="5">
        <f t="shared" si="143"/>
        <v>187.67839244883592</v>
      </c>
      <c r="U157" s="5">
        <f t="shared" si="144"/>
        <v>93.839196224417961</v>
      </c>
      <c r="V157" s="5">
        <f t="shared" si="145"/>
        <v>350.3329992378271</v>
      </c>
      <c r="W157" s="5">
        <f t="shared" si="146"/>
        <v>275.26164225829268</v>
      </c>
      <c r="X157" s="5">
        <f t="shared" si="147"/>
        <v>1251.1892829922394</v>
      </c>
      <c r="Y157" s="5">
        <f t="shared" si="148"/>
        <v>208.53154716537327</v>
      </c>
      <c r="Z157" s="5">
        <f t="shared" si="149"/>
        <v>1251.1892829922394</v>
      </c>
      <c r="AA157" s="5">
        <f t="shared" si="150"/>
        <v>83.412618866149302</v>
      </c>
      <c r="AB157" s="5">
        <f t="shared" si="151"/>
        <v>156.39866037402993</v>
      </c>
      <c r="AC157" s="5">
        <f t="shared" si="152"/>
        <v>208.53154716537327</v>
      </c>
      <c r="AD157" s="5">
        <f t="shared" si="153"/>
        <v>312.79732074805986</v>
      </c>
      <c r="AE157" s="5">
        <f t="shared" si="154"/>
        <v>9.3839196224417964</v>
      </c>
      <c r="AF157" s="5">
        <f t="shared" si="155"/>
        <v>23.45979905610449</v>
      </c>
      <c r="AG157" s="5">
        <f t="shared" si="156"/>
        <v>46.91959811220898</v>
      </c>
      <c r="AH157" s="5">
        <f t="shared" si="157"/>
        <v>46.91959811220898</v>
      </c>
      <c r="AI157" s="5">
        <f t="shared" si="158"/>
        <v>1109.3878309197858</v>
      </c>
      <c r="AJ157" s="5">
        <f t="shared" si="159"/>
        <v>697.32949372100813</v>
      </c>
      <c r="AK157" s="5">
        <f t="shared" si="160"/>
        <v>5405.450499847223</v>
      </c>
      <c r="AL157">
        <f t="shared" si="161"/>
        <v>33.784065624045141</v>
      </c>
      <c r="AM157" s="9">
        <f t="shared" si="162"/>
        <v>1762.0915735474041</v>
      </c>
      <c r="AN157" s="5">
        <f t="shared" si="163"/>
        <v>2246.1975602918178</v>
      </c>
      <c r="AO157" s="5">
        <f t="shared" si="164"/>
        <v>1292.8955924253141</v>
      </c>
      <c r="AP157">
        <f t="shared" si="165"/>
        <v>11.013072334671275</v>
      </c>
      <c r="AQ157">
        <f t="shared" si="166"/>
        <v>14.038734751823862</v>
      </c>
      <c r="AR157">
        <f t="shared" si="167"/>
        <v>8.0805974526582141</v>
      </c>
    </row>
    <row r="158" spans="1:44" x14ac:dyDescent="0.3">
      <c r="A158" t="s">
        <v>20</v>
      </c>
      <c r="B158" s="7" t="s">
        <v>74</v>
      </c>
      <c r="C158">
        <v>2023</v>
      </c>
      <c r="D158">
        <v>752.27990178648406</v>
      </c>
      <c r="E158" t="s">
        <v>44</v>
      </c>
      <c r="F158" t="s">
        <v>84</v>
      </c>
      <c r="G158" s="1">
        <v>44927</v>
      </c>
      <c r="H158" s="5">
        <f t="shared" si="131"/>
        <v>649.96983514352223</v>
      </c>
      <c r="I158" s="5">
        <f t="shared" si="132"/>
        <v>552.4743598719939</v>
      </c>
      <c r="J158" s="5">
        <f t="shared" si="133"/>
        <v>97.495475271528335</v>
      </c>
      <c r="K158" s="5">
        <f t="shared" si="134"/>
        <v>1949.9095054305667</v>
      </c>
      <c r="L158" s="5">
        <f t="shared" si="135"/>
        <v>649.96983514352223</v>
      </c>
      <c r="M158" s="5">
        <f t="shared" si="136"/>
        <v>1949.9095054305667</v>
      </c>
      <c r="N158" s="5">
        <f t="shared" si="137"/>
        <v>2599.8793405740889</v>
      </c>
      <c r="O158" s="5">
        <f t="shared" si="138"/>
        <v>649.96983514352223</v>
      </c>
      <c r="P158" s="5">
        <f t="shared" si="139"/>
        <v>649.96983514352223</v>
      </c>
      <c r="Q158" s="5">
        <f t="shared" si="140"/>
        <v>487.47737635764167</v>
      </c>
      <c r="R158" s="5">
        <f t="shared" si="141"/>
        <v>29.248642581458498</v>
      </c>
      <c r="S158" s="5">
        <f t="shared" si="142"/>
        <v>97.495475271528335</v>
      </c>
      <c r="T158" s="5">
        <f t="shared" si="143"/>
        <v>194.99095054305667</v>
      </c>
      <c r="U158" s="5">
        <f t="shared" si="144"/>
        <v>97.495475271528335</v>
      </c>
      <c r="V158" s="5">
        <f t="shared" si="145"/>
        <v>363.98310768037248</v>
      </c>
      <c r="W158" s="5">
        <f t="shared" si="146"/>
        <v>285.9867274631498</v>
      </c>
      <c r="X158" s="5">
        <f t="shared" si="147"/>
        <v>1299.9396702870445</v>
      </c>
      <c r="Y158" s="5">
        <f t="shared" si="148"/>
        <v>216.65661171450742</v>
      </c>
      <c r="Z158" s="5">
        <f t="shared" si="149"/>
        <v>1299.9396702870445</v>
      </c>
      <c r="AA158" s="5">
        <f t="shared" si="150"/>
        <v>86.66264468580296</v>
      </c>
      <c r="AB158" s="5">
        <f t="shared" si="151"/>
        <v>162.49245878588056</v>
      </c>
      <c r="AC158" s="5">
        <f t="shared" si="152"/>
        <v>216.65661171450742</v>
      </c>
      <c r="AD158" s="5">
        <f t="shared" si="153"/>
        <v>324.98491757176112</v>
      </c>
      <c r="AE158" s="5">
        <f t="shared" si="154"/>
        <v>9.7495475271528331</v>
      </c>
      <c r="AF158" s="5">
        <f t="shared" si="155"/>
        <v>24.37386881788208</v>
      </c>
      <c r="AG158" s="5">
        <f t="shared" si="156"/>
        <v>48.74773763576416</v>
      </c>
      <c r="AH158" s="5">
        <f t="shared" si="157"/>
        <v>48.747737635764167</v>
      </c>
      <c r="AI158" s="5">
        <f t="shared" si="158"/>
        <v>1152.6131743211797</v>
      </c>
      <c r="AJ158" s="5">
        <f t="shared" si="159"/>
        <v>724.49970957331277</v>
      </c>
      <c r="AK158" s="5">
        <f t="shared" si="160"/>
        <v>5616.0643605576042</v>
      </c>
      <c r="AL158">
        <f t="shared" si="161"/>
        <v>35.100402253485029</v>
      </c>
      <c r="AM158" s="9">
        <f t="shared" si="162"/>
        <v>1830.7483689875876</v>
      </c>
      <c r="AN158" s="5">
        <f t="shared" si="163"/>
        <v>2333.7166930828171</v>
      </c>
      <c r="AO158" s="5">
        <f t="shared" si="164"/>
        <v>1343.270992629946</v>
      </c>
      <c r="AP158">
        <f t="shared" si="165"/>
        <v>11.442177306172422</v>
      </c>
      <c r="AQ158">
        <f t="shared" si="166"/>
        <v>14.585729331767606</v>
      </c>
      <c r="AR158">
        <f t="shared" si="167"/>
        <v>8.395443703937163</v>
      </c>
    </row>
    <row r="159" spans="1:44" x14ac:dyDescent="0.3">
      <c r="A159" t="s">
        <v>21</v>
      </c>
      <c r="B159" s="7" t="s">
        <v>74</v>
      </c>
      <c r="C159">
        <v>2023</v>
      </c>
      <c r="D159">
        <v>739.50977753972859</v>
      </c>
      <c r="E159" t="s">
        <v>44</v>
      </c>
      <c r="F159" t="s">
        <v>84</v>
      </c>
      <c r="G159" s="1">
        <v>44958</v>
      </c>
      <c r="H159" s="5">
        <f t="shared" si="131"/>
        <v>638.93644779432555</v>
      </c>
      <c r="I159" s="5">
        <f t="shared" si="132"/>
        <v>543.09598062517671</v>
      </c>
      <c r="J159" s="5">
        <f t="shared" si="133"/>
        <v>95.840467169148823</v>
      </c>
      <c r="K159" s="5">
        <f t="shared" si="134"/>
        <v>1916.8093433829767</v>
      </c>
      <c r="L159" s="5">
        <f t="shared" si="135"/>
        <v>638.93644779432555</v>
      </c>
      <c r="M159" s="5">
        <f t="shared" si="136"/>
        <v>1916.8093433829767</v>
      </c>
      <c r="N159" s="5">
        <f t="shared" si="137"/>
        <v>2555.7457911773022</v>
      </c>
      <c r="O159" s="5">
        <f t="shared" si="138"/>
        <v>638.93644779432555</v>
      </c>
      <c r="P159" s="5">
        <f t="shared" si="139"/>
        <v>638.93644779432555</v>
      </c>
      <c r="Q159" s="5">
        <f t="shared" si="140"/>
        <v>479.20233584574413</v>
      </c>
      <c r="R159" s="5">
        <f t="shared" si="141"/>
        <v>28.752140150744648</v>
      </c>
      <c r="S159" s="5">
        <f t="shared" si="142"/>
        <v>95.840467169148823</v>
      </c>
      <c r="T159" s="5">
        <f t="shared" si="143"/>
        <v>191.68093433829765</v>
      </c>
      <c r="U159" s="5">
        <f t="shared" si="144"/>
        <v>95.840467169148823</v>
      </c>
      <c r="V159" s="5">
        <f t="shared" si="145"/>
        <v>357.80441076482236</v>
      </c>
      <c r="W159" s="5">
        <f t="shared" si="146"/>
        <v>281.13203702950324</v>
      </c>
      <c r="X159" s="5">
        <f t="shared" si="147"/>
        <v>1277.8728955886511</v>
      </c>
      <c r="Y159" s="5">
        <f t="shared" si="148"/>
        <v>212.97881593144183</v>
      </c>
      <c r="Z159" s="5">
        <f t="shared" si="149"/>
        <v>1277.8728955886511</v>
      </c>
      <c r="AA159" s="5">
        <f t="shared" si="150"/>
        <v>85.191526372576746</v>
      </c>
      <c r="AB159" s="5">
        <f t="shared" si="151"/>
        <v>159.73411194858139</v>
      </c>
      <c r="AC159" s="5">
        <f t="shared" si="152"/>
        <v>212.97881593144183</v>
      </c>
      <c r="AD159" s="5">
        <f t="shared" si="153"/>
        <v>319.46822389716277</v>
      </c>
      <c r="AE159" s="5">
        <f t="shared" si="154"/>
        <v>9.584046716914882</v>
      </c>
      <c r="AF159" s="5">
        <f t="shared" si="155"/>
        <v>23.960116792287206</v>
      </c>
      <c r="AG159" s="5">
        <f t="shared" si="156"/>
        <v>47.920233584574412</v>
      </c>
      <c r="AH159" s="5">
        <f t="shared" si="157"/>
        <v>47.920233584574412</v>
      </c>
      <c r="AI159" s="5">
        <f t="shared" si="158"/>
        <v>1133.047300755271</v>
      </c>
      <c r="AJ159" s="5">
        <f t="shared" si="159"/>
        <v>712.20116047474153</v>
      </c>
      <c r="AK159" s="5">
        <f t="shared" si="160"/>
        <v>5520.7303771668694</v>
      </c>
      <c r="AL159">
        <f t="shared" si="161"/>
        <v>34.504564857292934</v>
      </c>
      <c r="AM159" s="9">
        <f t="shared" si="162"/>
        <v>1799.6709946206836</v>
      </c>
      <c r="AN159" s="5">
        <f t="shared" si="163"/>
        <v>2294.1013158055262</v>
      </c>
      <c r="AO159" s="5">
        <f t="shared" si="164"/>
        <v>1320.4686587749395</v>
      </c>
      <c r="AP159">
        <f t="shared" si="165"/>
        <v>11.247943716379272</v>
      </c>
      <c r="AQ159">
        <f t="shared" si="166"/>
        <v>14.338133223784538</v>
      </c>
      <c r="AR159">
        <f t="shared" si="167"/>
        <v>8.2529291173433723</v>
      </c>
    </row>
    <row r="160" spans="1:44" x14ac:dyDescent="0.3">
      <c r="A160" t="s">
        <v>22</v>
      </c>
      <c r="B160" s="7" t="s">
        <v>74</v>
      </c>
      <c r="C160">
        <v>2023</v>
      </c>
      <c r="D160">
        <v>829.47546210206201</v>
      </c>
      <c r="E160" t="s">
        <v>44</v>
      </c>
      <c r="F160" t="s">
        <v>84</v>
      </c>
      <c r="G160" s="1">
        <v>44986</v>
      </c>
      <c r="H160" s="5">
        <f t="shared" si="131"/>
        <v>716.66679925618155</v>
      </c>
      <c r="I160" s="5">
        <f t="shared" si="132"/>
        <v>609.16677936775432</v>
      </c>
      <c r="J160" s="5">
        <f t="shared" si="133"/>
        <v>107.50001988842723</v>
      </c>
      <c r="K160" s="5">
        <f t="shared" si="134"/>
        <v>2150.0003977685446</v>
      </c>
      <c r="L160" s="5">
        <f t="shared" si="135"/>
        <v>716.66679925618155</v>
      </c>
      <c r="M160" s="5">
        <f t="shared" si="136"/>
        <v>2150.0003977685446</v>
      </c>
      <c r="N160" s="5">
        <f t="shared" si="137"/>
        <v>2866.6671970247262</v>
      </c>
      <c r="O160" s="5">
        <f t="shared" si="138"/>
        <v>716.66679925618155</v>
      </c>
      <c r="P160" s="5">
        <f t="shared" si="139"/>
        <v>716.66679925618155</v>
      </c>
      <c r="Q160" s="5">
        <f t="shared" si="140"/>
        <v>537.50009944213616</v>
      </c>
      <c r="R160" s="5">
        <f t="shared" si="141"/>
        <v>32.250005966528171</v>
      </c>
      <c r="S160" s="5">
        <f t="shared" si="142"/>
        <v>107.50001988842723</v>
      </c>
      <c r="T160" s="5">
        <f t="shared" si="143"/>
        <v>215.00003977685446</v>
      </c>
      <c r="U160" s="5">
        <f t="shared" si="144"/>
        <v>107.50001988842723</v>
      </c>
      <c r="V160" s="5">
        <f t="shared" si="145"/>
        <v>401.33340758346168</v>
      </c>
      <c r="W160" s="5">
        <f t="shared" si="146"/>
        <v>315.33339167271987</v>
      </c>
      <c r="X160" s="5">
        <f t="shared" si="147"/>
        <v>1433.3335985123631</v>
      </c>
      <c r="Y160" s="5">
        <f t="shared" si="148"/>
        <v>238.88893308539386</v>
      </c>
      <c r="Z160" s="5">
        <f t="shared" si="149"/>
        <v>1433.3335985123631</v>
      </c>
      <c r="AA160" s="5">
        <f t="shared" si="150"/>
        <v>95.555573234157535</v>
      </c>
      <c r="AB160" s="5">
        <f t="shared" si="151"/>
        <v>179.16669981404539</v>
      </c>
      <c r="AC160" s="5">
        <f t="shared" si="152"/>
        <v>238.88893308539386</v>
      </c>
      <c r="AD160" s="5">
        <f t="shared" si="153"/>
        <v>358.33339962809077</v>
      </c>
      <c r="AE160" s="5">
        <f t="shared" si="154"/>
        <v>10.750001988842723</v>
      </c>
      <c r="AF160" s="5">
        <f t="shared" si="155"/>
        <v>26.875004972106808</v>
      </c>
      <c r="AG160" s="5">
        <f t="shared" si="156"/>
        <v>53.750009944213616</v>
      </c>
      <c r="AH160" s="5">
        <f t="shared" si="157"/>
        <v>53.750009944213616</v>
      </c>
      <c r="AI160" s="5">
        <f t="shared" si="158"/>
        <v>1270.8891240142952</v>
      </c>
      <c r="AJ160" s="5">
        <f t="shared" si="159"/>
        <v>798.84459223755709</v>
      </c>
      <c r="AK160" s="5">
        <f t="shared" si="160"/>
        <v>6192.3594789730369</v>
      </c>
      <c r="AL160">
        <f t="shared" si="161"/>
        <v>38.702246743581483</v>
      </c>
      <c r="AM160" s="9">
        <f t="shared" si="162"/>
        <v>2018.6114845715781</v>
      </c>
      <c r="AN160" s="5">
        <f t="shared" si="163"/>
        <v>2573.19214272932</v>
      </c>
      <c r="AO160" s="5">
        <f t="shared" si="164"/>
        <v>1481.1113851294419</v>
      </c>
      <c r="AP160">
        <f t="shared" si="165"/>
        <v>12.616321778572363</v>
      </c>
      <c r="AQ160">
        <f t="shared" si="166"/>
        <v>16.082450892058251</v>
      </c>
      <c r="AR160">
        <f t="shared" si="167"/>
        <v>9.2569461570590121</v>
      </c>
    </row>
    <row r="161" spans="1:44" x14ac:dyDescent="0.3">
      <c r="A161" t="s">
        <v>23</v>
      </c>
      <c r="B161" s="7" t="s">
        <v>74</v>
      </c>
      <c r="C161">
        <v>2023</v>
      </c>
      <c r="D161">
        <v>827.53008091800041</v>
      </c>
      <c r="E161" t="s">
        <v>44</v>
      </c>
      <c r="F161" t="s">
        <v>84</v>
      </c>
      <c r="G161" s="1">
        <v>45017</v>
      </c>
      <c r="H161" s="5">
        <f t="shared" si="131"/>
        <v>714.98598991315237</v>
      </c>
      <c r="I161" s="5">
        <f t="shared" si="132"/>
        <v>607.73809142617949</v>
      </c>
      <c r="J161" s="5">
        <f t="shared" si="133"/>
        <v>107.24789848697286</v>
      </c>
      <c r="K161" s="5">
        <f t="shared" si="134"/>
        <v>2144.957969739457</v>
      </c>
      <c r="L161" s="5">
        <f t="shared" si="135"/>
        <v>714.98598991315237</v>
      </c>
      <c r="M161" s="5">
        <f t="shared" si="136"/>
        <v>2144.957969739457</v>
      </c>
      <c r="N161" s="5">
        <f t="shared" si="137"/>
        <v>2859.9439596526095</v>
      </c>
      <c r="O161" s="5">
        <f t="shared" si="138"/>
        <v>714.98598991315237</v>
      </c>
      <c r="P161" s="5">
        <f t="shared" si="139"/>
        <v>714.98598991315237</v>
      </c>
      <c r="Q161" s="5">
        <f t="shared" si="140"/>
        <v>536.23949243486425</v>
      </c>
      <c r="R161" s="5">
        <f t="shared" si="141"/>
        <v>32.174369546091853</v>
      </c>
      <c r="S161" s="5">
        <f t="shared" si="142"/>
        <v>107.24789848697286</v>
      </c>
      <c r="T161" s="5">
        <f t="shared" si="143"/>
        <v>214.49579697394572</v>
      </c>
      <c r="U161" s="5">
        <f t="shared" si="144"/>
        <v>107.24789848697286</v>
      </c>
      <c r="V161" s="5">
        <f t="shared" si="145"/>
        <v>400.39215435136538</v>
      </c>
      <c r="W161" s="5">
        <f t="shared" si="146"/>
        <v>314.59383556178705</v>
      </c>
      <c r="X161" s="5">
        <f t="shared" si="147"/>
        <v>1429.9719798263045</v>
      </c>
      <c r="Y161" s="5">
        <f t="shared" si="148"/>
        <v>238.32866330438412</v>
      </c>
      <c r="Z161" s="5">
        <f t="shared" si="149"/>
        <v>1429.9719798263045</v>
      </c>
      <c r="AA161" s="5">
        <f t="shared" si="150"/>
        <v>95.331465321753655</v>
      </c>
      <c r="AB161" s="5">
        <f t="shared" si="151"/>
        <v>178.74649747828809</v>
      </c>
      <c r="AC161" s="5">
        <f t="shared" si="152"/>
        <v>238.32866330438412</v>
      </c>
      <c r="AD161" s="5">
        <f t="shared" si="153"/>
        <v>357.49299495657613</v>
      </c>
      <c r="AE161" s="5">
        <f t="shared" si="154"/>
        <v>10.724789848697283</v>
      </c>
      <c r="AF161" s="5">
        <f t="shared" si="155"/>
        <v>26.811974621743214</v>
      </c>
      <c r="AG161" s="5">
        <f t="shared" si="156"/>
        <v>53.623949243486429</v>
      </c>
      <c r="AH161" s="5">
        <f t="shared" si="157"/>
        <v>53.623949243486422</v>
      </c>
      <c r="AI161" s="5">
        <f t="shared" si="158"/>
        <v>1267.9084887793238</v>
      </c>
      <c r="AJ161" s="5">
        <f t="shared" si="159"/>
        <v>796.97105008986046</v>
      </c>
      <c r="AK161" s="5">
        <f t="shared" si="160"/>
        <v>6177.8364458445922</v>
      </c>
      <c r="AL161">
        <f t="shared" si="161"/>
        <v>38.611477786528702</v>
      </c>
      <c r="AM161" s="9">
        <f t="shared" si="162"/>
        <v>2013.8772049220454</v>
      </c>
      <c r="AN161" s="5">
        <f t="shared" si="163"/>
        <v>2567.1571967831737</v>
      </c>
      <c r="AO161" s="5">
        <f t="shared" si="164"/>
        <v>1477.6377124871813</v>
      </c>
      <c r="AP161">
        <f t="shared" si="165"/>
        <v>12.586732530762784</v>
      </c>
      <c r="AQ161">
        <f t="shared" si="166"/>
        <v>16.044732479894837</v>
      </c>
      <c r="AR161">
        <f t="shared" si="167"/>
        <v>9.2352357030448822</v>
      </c>
    </row>
    <row r="162" spans="1:44" x14ac:dyDescent="0.3">
      <c r="A162" t="s">
        <v>24</v>
      </c>
      <c r="B162" s="7" t="s">
        <v>74</v>
      </c>
      <c r="C162">
        <v>2023</v>
      </c>
      <c r="D162">
        <v>808.77497968295677</v>
      </c>
      <c r="E162" t="s">
        <v>44</v>
      </c>
      <c r="F162" t="s">
        <v>84</v>
      </c>
      <c r="G162" s="1">
        <v>45047</v>
      </c>
      <c r="H162" s="5">
        <f t="shared" si="131"/>
        <v>698.78158244607459</v>
      </c>
      <c r="I162" s="5">
        <f t="shared" ref="I162:I181" si="168">H162*0.85</f>
        <v>593.96434507916342</v>
      </c>
      <c r="J162" s="5">
        <f t="shared" ref="J162:J181" si="169">H162*0.15</f>
        <v>104.81723736691119</v>
      </c>
      <c r="K162" s="5">
        <f t="shared" ref="K162:K181" si="170">H162*3</f>
        <v>2096.3447473382239</v>
      </c>
      <c r="L162" s="5">
        <f t="shared" ref="L162:L181" si="171">H162</f>
        <v>698.78158244607459</v>
      </c>
      <c r="M162" s="5">
        <f t="shared" ref="M162:M181" si="172">H162*3</f>
        <v>2096.3447473382239</v>
      </c>
      <c r="N162" s="5">
        <f t="shared" ref="N162:N181" si="173">H162*4</f>
        <v>2795.1263297842984</v>
      </c>
      <c r="O162" s="5">
        <f t="shared" ref="O162:O181" si="174">H162</f>
        <v>698.78158244607459</v>
      </c>
      <c r="P162" s="5">
        <f t="shared" ref="P162:P181" si="175">H162</f>
        <v>698.78158244607459</v>
      </c>
      <c r="Q162" s="5">
        <f t="shared" ref="Q162:Q181" si="176">5 * J162</f>
        <v>524.08618683455597</v>
      </c>
      <c r="R162" s="5">
        <f t="shared" ref="R162:R181" si="177">0.3*J162</f>
        <v>31.445171210073354</v>
      </c>
      <c r="S162" s="5">
        <f t="shared" ref="S162:S181" si="178">J162</f>
        <v>104.81723736691119</v>
      </c>
      <c r="T162" s="5">
        <f t="shared" ref="T162:T181" si="179">2*J162</f>
        <v>209.63447473382237</v>
      </c>
      <c r="U162" s="5">
        <f t="shared" ref="U162:U181" si="180">J162</f>
        <v>104.81723736691119</v>
      </c>
      <c r="V162" s="5">
        <f t="shared" ref="V162:V181" si="181">0.56*H162</f>
        <v>391.31768616980179</v>
      </c>
      <c r="W162" s="5">
        <f t="shared" ref="W162:W181" si="182">0.44*H162</f>
        <v>307.46389627627281</v>
      </c>
      <c r="X162" s="5">
        <f t="shared" ref="X162:X181" si="183">(K162*40)/60</f>
        <v>1397.5631648921492</v>
      </c>
      <c r="Y162" s="5">
        <f t="shared" ref="Y162:Y181" si="184">(L162*20)/60</f>
        <v>232.92719414869151</v>
      </c>
      <c r="Z162" s="5">
        <f t="shared" ref="Z162:Z181" si="185">(M162*40)/60</f>
        <v>1397.5631648921492</v>
      </c>
      <c r="AA162" s="5">
        <f t="shared" ref="AA162:AA181" si="186">((N162/10) * 20)/60</f>
        <v>93.170877659476616</v>
      </c>
      <c r="AB162" s="5">
        <f t="shared" ref="AB162:AB181" si="187">(15 * O162)/60</f>
        <v>174.69539561151865</v>
      </c>
      <c r="AC162" s="5">
        <f t="shared" ref="AC162:AC181" si="188">(20 * P162)/60</f>
        <v>232.92719414869151</v>
      </c>
      <c r="AD162" s="5">
        <f t="shared" ref="AD162:AD181" si="189">(Q162*40)/60</f>
        <v>349.3907912230373</v>
      </c>
      <c r="AE162" s="5">
        <f t="shared" ref="AE162:AE181" si="190">(R162*20)/60</f>
        <v>10.481723736691118</v>
      </c>
      <c r="AF162" s="5">
        <f t="shared" ref="AF162:AF181" si="191">(S162*15)/60</f>
        <v>26.204309341727797</v>
      </c>
      <c r="AG162" s="5">
        <f t="shared" ref="AG162:AG181" si="192">(T162*15)/60</f>
        <v>52.408618683455593</v>
      </c>
      <c r="AH162" s="5">
        <f t="shared" ref="AH162:AH181" si="193">(20 * U162)/40</f>
        <v>52.4086186834556</v>
      </c>
      <c r="AI162" s="5">
        <f t="shared" ref="AI162:AI181" si="194">(190 * V162)/60</f>
        <v>1239.1726728710389</v>
      </c>
      <c r="AJ162" s="5">
        <f t="shared" ref="AJ162:AJ181" si="195">(152 * W162)/60</f>
        <v>778.90853723322448</v>
      </c>
      <c r="AK162" s="5">
        <f t="shared" si="160"/>
        <v>6037.8222631253075</v>
      </c>
      <c r="AL162">
        <f t="shared" si="161"/>
        <v>37.73638914453317</v>
      </c>
      <c r="AM162" s="9">
        <f t="shared" si="162"/>
        <v>1968.2347905564434</v>
      </c>
      <c r="AN162" s="5">
        <f t="shared" si="163"/>
        <v>2508.9752717726305</v>
      </c>
      <c r="AO162" s="5">
        <f t="shared" si="164"/>
        <v>1444.1486037218874</v>
      </c>
      <c r="AP162">
        <f t="shared" si="165"/>
        <v>12.30146744097777</v>
      </c>
      <c r="AQ162">
        <f t="shared" si="166"/>
        <v>15.68109544857894</v>
      </c>
      <c r="AR162">
        <f t="shared" si="167"/>
        <v>9.0259287732617963</v>
      </c>
    </row>
    <row r="163" spans="1:44" x14ac:dyDescent="0.3">
      <c r="A163" t="s">
        <v>25</v>
      </c>
      <c r="B163" s="7" t="s">
        <v>74</v>
      </c>
      <c r="C163">
        <v>2023</v>
      </c>
      <c r="D163">
        <v>732.08042756370844</v>
      </c>
      <c r="E163" t="s">
        <v>44</v>
      </c>
      <c r="F163" t="s">
        <v>84</v>
      </c>
      <c r="G163" s="1">
        <v>45078</v>
      </c>
      <c r="H163" s="5">
        <f t="shared" si="131"/>
        <v>632.51748941504411</v>
      </c>
      <c r="I163" s="5">
        <f t="shared" si="168"/>
        <v>537.63986600278747</v>
      </c>
      <c r="J163" s="5">
        <f t="shared" si="169"/>
        <v>94.877623412256611</v>
      </c>
      <c r="K163" s="5">
        <f t="shared" si="170"/>
        <v>1897.5524682451323</v>
      </c>
      <c r="L163" s="5">
        <f t="shared" si="171"/>
        <v>632.51748941504411</v>
      </c>
      <c r="M163" s="5">
        <f t="shared" si="172"/>
        <v>1897.5524682451323</v>
      </c>
      <c r="N163" s="5">
        <f t="shared" si="173"/>
        <v>2530.0699576601764</v>
      </c>
      <c r="O163" s="5">
        <f t="shared" si="174"/>
        <v>632.51748941504411</v>
      </c>
      <c r="P163" s="5">
        <f t="shared" si="175"/>
        <v>632.51748941504411</v>
      </c>
      <c r="Q163" s="5">
        <f t="shared" si="176"/>
        <v>474.38811706128308</v>
      </c>
      <c r="R163" s="5">
        <f t="shared" si="177"/>
        <v>28.463287023676983</v>
      </c>
      <c r="S163" s="5">
        <f t="shared" si="178"/>
        <v>94.877623412256611</v>
      </c>
      <c r="T163" s="5">
        <f t="shared" si="179"/>
        <v>189.75524682451322</v>
      </c>
      <c r="U163" s="5">
        <f t="shared" si="180"/>
        <v>94.877623412256611</v>
      </c>
      <c r="V163" s="5">
        <f t="shared" si="181"/>
        <v>354.20979407242476</v>
      </c>
      <c r="W163" s="5">
        <f t="shared" si="182"/>
        <v>278.30769534261941</v>
      </c>
      <c r="X163" s="5">
        <f t="shared" si="183"/>
        <v>1265.0349788300882</v>
      </c>
      <c r="Y163" s="5">
        <f t="shared" si="184"/>
        <v>210.83916313834803</v>
      </c>
      <c r="Z163" s="5">
        <f t="shared" si="185"/>
        <v>1265.0349788300882</v>
      </c>
      <c r="AA163" s="5">
        <f t="shared" si="186"/>
        <v>84.335665255339208</v>
      </c>
      <c r="AB163" s="5">
        <f t="shared" si="187"/>
        <v>158.12937235376103</v>
      </c>
      <c r="AC163" s="5">
        <f t="shared" si="188"/>
        <v>210.83916313834803</v>
      </c>
      <c r="AD163" s="5">
        <f t="shared" si="189"/>
        <v>316.25874470752206</v>
      </c>
      <c r="AE163" s="5">
        <f t="shared" si="190"/>
        <v>9.4877623412256593</v>
      </c>
      <c r="AF163" s="5">
        <f t="shared" si="191"/>
        <v>23.719405853064153</v>
      </c>
      <c r="AG163" s="5">
        <f t="shared" si="192"/>
        <v>47.438811706128305</v>
      </c>
      <c r="AH163" s="5">
        <f t="shared" si="193"/>
        <v>47.438811706128305</v>
      </c>
      <c r="AI163" s="5">
        <f t="shared" si="194"/>
        <v>1121.6643478960116</v>
      </c>
      <c r="AJ163" s="5">
        <f t="shared" si="195"/>
        <v>705.04616153463587</v>
      </c>
      <c r="AK163" s="5">
        <f t="shared" si="160"/>
        <v>5465.2673672906894</v>
      </c>
      <c r="AL163">
        <f t="shared" si="161"/>
        <v>34.157921045566809</v>
      </c>
      <c r="AM163" s="9">
        <f t="shared" si="162"/>
        <v>1781.590928519041</v>
      </c>
      <c r="AN163" s="5">
        <f t="shared" si="163"/>
        <v>2271.0540457447159</v>
      </c>
      <c r="AO163" s="5">
        <f t="shared" si="164"/>
        <v>1307.2028114577579</v>
      </c>
      <c r="AP163">
        <f t="shared" si="165"/>
        <v>11.134943303244006</v>
      </c>
      <c r="AQ163">
        <f t="shared" si="166"/>
        <v>14.194087785904475</v>
      </c>
      <c r="AR163">
        <f t="shared" si="167"/>
        <v>8.1700175716109875</v>
      </c>
    </row>
    <row r="164" spans="1:44" x14ac:dyDescent="0.3">
      <c r="A164" t="s">
        <v>26</v>
      </c>
      <c r="B164" s="7" t="s">
        <v>77</v>
      </c>
      <c r="C164">
        <v>2023</v>
      </c>
      <c r="D164">
        <v>756.04317030425432</v>
      </c>
      <c r="E164" t="s">
        <v>44</v>
      </c>
      <c r="F164" t="s">
        <v>84</v>
      </c>
      <c r="G164" s="1">
        <v>45108</v>
      </c>
      <c r="H164" s="5">
        <f t="shared" si="131"/>
        <v>653.22129914287575</v>
      </c>
      <c r="I164" s="5">
        <f t="shared" si="168"/>
        <v>555.2381042714444</v>
      </c>
      <c r="J164" s="5">
        <f t="shared" si="169"/>
        <v>97.983194871431365</v>
      </c>
      <c r="K164" s="5">
        <f t="shared" si="170"/>
        <v>1959.6638974286273</v>
      </c>
      <c r="L164" s="5">
        <f t="shared" si="171"/>
        <v>653.22129914287575</v>
      </c>
      <c r="M164" s="5">
        <f t="shared" si="172"/>
        <v>1959.6638974286273</v>
      </c>
      <c r="N164" s="5">
        <f t="shared" si="173"/>
        <v>2612.885196571503</v>
      </c>
      <c r="O164" s="5">
        <f t="shared" si="174"/>
        <v>653.22129914287575</v>
      </c>
      <c r="P164" s="5">
        <f t="shared" si="175"/>
        <v>653.22129914287575</v>
      </c>
      <c r="Q164" s="5">
        <f t="shared" si="176"/>
        <v>489.91597435715681</v>
      </c>
      <c r="R164" s="5">
        <f t="shared" si="177"/>
        <v>29.394958461429407</v>
      </c>
      <c r="S164" s="5">
        <f t="shared" si="178"/>
        <v>97.983194871431365</v>
      </c>
      <c r="T164" s="5">
        <f t="shared" si="179"/>
        <v>195.96638974286273</v>
      </c>
      <c r="U164" s="5">
        <f t="shared" si="180"/>
        <v>97.983194871431365</v>
      </c>
      <c r="V164" s="5">
        <f t="shared" si="181"/>
        <v>365.80392752001046</v>
      </c>
      <c r="W164" s="5">
        <f t="shared" si="182"/>
        <v>287.41737162286535</v>
      </c>
      <c r="X164" s="5">
        <f t="shared" si="183"/>
        <v>1306.4425982857515</v>
      </c>
      <c r="Y164" s="5">
        <f t="shared" si="184"/>
        <v>217.74043304762526</v>
      </c>
      <c r="Z164" s="5">
        <f t="shared" si="185"/>
        <v>1306.4425982857515</v>
      </c>
      <c r="AA164" s="5">
        <f t="shared" si="186"/>
        <v>87.096173219050101</v>
      </c>
      <c r="AB164" s="5">
        <f t="shared" si="187"/>
        <v>163.30532478571894</v>
      </c>
      <c r="AC164" s="5">
        <f t="shared" si="188"/>
        <v>217.74043304762526</v>
      </c>
      <c r="AD164" s="5">
        <f t="shared" si="189"/>
        <v>326.61064957143788</v>
      </c>
      <c r="AE164" s="5">
        <f t="shared" si="190"/>
        <v>9.7983194871431358</v>
      </c>
      <c r="AF164" s="5">
        <f t="shared" si="191"/>
        <v>24.495798717857841</v>
      </c>
      <c r="AG164" s="5">
        <f t="shared" si="192"/>
        <v>48.991597435715683</v>
      </c>
      <c r="AH164" s="5">
        <f t="shared" si="193"/>
        <v>48.991597435715683</v>
      </c>
      <c r="AI164" s="5">
        <f t="shared" si="194"/>
        <v>1158.3791038133666</v>
      </c>
      <c r="AJ164" s="5">
        <f t="shared" si="195"/>
        <v>728.12400811125895</v>
      </c>
      <c r="AK164" s="5">
        <f t="shared" si="160"/>
        <v>5644.1586352440181</v>
      </c>
      <c r="AL164">
        <f t="shared" si="161"/>
        <v>35.275991470275116</v>
      </c>
      <c r="AM164" s="9">
        <f t="shared" si="162"/>
        <v>1839.9066592524332</v>
      </c>
      <c r="AN164" s="5">
        <f t="shared" si="163"/>
        <v>2345.3910745724957</v>
      </c>
      <c r="AO164" s="5">
        <f t="shared" si="164"/>
        <v>1349.9906848952764</v>
      </c>
      <c r="AP164">
        <f t="shared" si="165"/>
        <v>11.499416620327708</v>
      </c>
      <c r="AQ164">
        <f t="shared" si="166"/>
        <v>14.658694216078098</v>
      </c>
      <c r="AR164">
        <f t="shared" si="167"/>
        <v>8.4374417805954778</v>
      </c>
    </row>
    <row r="165" spans="1:44" x14ac:dyDescent="0.3">
      <c r="A165" t="s">
        <v>27</v>
      </c>
      <c r="B165" s="7" t="s">
        <v>77</v>
      </c>
      <c r="C165">
        <v>2023</v>
      </c>
      <c r="D165">
        <v>727.97410362083383</v>
      </c>
      <c r="E165" t="s">
        <v>44</v>
      </c>
      <c r="F165" t="s">
        <v>84</v>
      </c>
      <c r="G165" s="1">
        <v>45139</v>
      </c>
      <c r="H165" s="5">
        <f t="shared" si="131"/>
        <v>628.96962552840046</v>
      </c>
      <c r="I165" s="5">
        <f t="shared" si="168"/>
        <v>534.62418169914042</v>
      </c>
      <c r="J165" s="5">
        <f t="shared" si="169"/>
        <v>94.345443829260063</v>
      </c>
      <c r="K165" s="5">
        <f t="shared" si="170"/>
        <v>1886.9088765852014</v>
      </c>
      <c r="L165" s="5">
        <f t="shared" si="171"/>
        <v>628.96962552840046</v>
      </c>
      <c r="M165" s="5">
        <f t="shared" si="172"/>
        <v>1886.9088765852014</v>
      </c>
      <c r="N165" s="5">
        <f t="shared" si="173"/>
        <v>2515.8785021136018</v>
      </c>
      <c r="O165" s="5">
        <f t="shared" si="174"/>
        <v>628.96962552840046</v>
      </c>
      <c r="P165" s="5">
        <f t="shared" si="175"/>
        <v>628.96962552840046</v>
      </c>
      <c r="Q165" s="5">
        <f t="shared" si="176"/>
        <v>471.72721914630029</v>
      </c>
      <c r="R165" s="5">
        <f t="shared" si="177"/>
        <v>28.303633148778019</v>
      </c>
      <c r="S165" s="5">
        <f t="shared" si="178"/>
        <v>94.345443829260063</v>
      </c>
      <c r="T165" s="5">
        <f t="shared" si="179"/>
        <v>188.69088765852013</v>
      </c>
      <c r="U165" s="5">
        <f t="shared" si="180"/>
        <v>94.345443829260063</v>
      </c>
      <c r="V165" s="5">
        <f t="shared" si="181"/>
        <v>352.22299029590431</v>
      </c>
      <c r="W165" s="5">
        <f t="shared" si="182"/>
        <v>276.7466352324962</v>
      </c>
      <c r="X165" s="5">
        <f t="shared" si="183"/>
        <v>1257.9392510568009</v>
      </c>
      <c r="Y165" s="5">
        <f t="shared" si="184"/>
        <v>209.65654184280018</v>
      </c>
      <c r="Z165" s="5">
        <f t="shared" si="185"/>
        <v>1257.9392510568009</v>
      </c>
      <c r="AA165" s="5">
        <f t="shared" si="186"/>
        <v>83.862616737120064</v>
      </c>
      <c r="AB165" s="5">
        <f t="shared" si="187"/>
        <v>157.24240638210011</v>
      </c>
      <c r="AC165" s="5">
        <f t="shared" si="188"/>
        <v>209.65654184280018</v>
      </c>
      <c r="AD165" s="5">
        <f t="shared" si="189"/>
        <v>314.48481276420017</v>
      </c>
      <c r="AE165" s="5">
        <f t="shared" si="190"/>
        <v>9.4345443829260081</v>
      </c>
      <c r="AF165" s="5">
        <f t="shared" si="191"/>
        <v>23.586360957315016</v>
      </c>
      <c r="AG165" s="5">
        <f t="shared" si="192"/>
        <v>47.172721914630031</v>
      </c>
      <c r="AH165" s="5">
        <f t="shared" si="193"/>
        <v>47.172721914630031</v>
      </c>
      <c r="AI165" s="5">
        <f t="shared" si="194"/>
        <v>1115.3728026036968</v>
      </c>
      <c r="AJ165" s="5">
        <f t="shared" si="195"/>
        <v>701.09147592232364</v>
      </c>
      <c r="AK165" s="5">
        <f t="shared" si="160"/>
        <v>5434.6120493781436</v>
      </c>
      <c r="AL165">
        <f t="shared" si="161"/>
        <v>33.966325308613399</v>
      </c>
      <c r="AM165" s="9">
        <f t="shared" si="162"/>
        <v>1771.5977785716614</v>
      </c>
      <c r="AN165" s="5">
        <f t="shared" si="163"/>
        <v>2258.3154404597217</v>
      </c>
      <c r="AO165" s="5">
        <f t="shared" si="164"/>
        <v>1299.8705594253609</v>
      </c>
      <c r="AP165">
        <f t="shared" si="165"/>
        <v>11.072486116072884</v>
      </c>
      <c r="AQ165">
        <f t="shared" si="166"/>
        <v>14.114471502873261</v>
      </c>
      <c r="AR165">
        <f t="shared" si="167"/>
        <v>8.1241909964085046</v>
      </c>
    </row>
    <row r="166" spans="1:44" x14ac:dyDescent="0.3">
      <c r="A166" t="s">
        <v>28</v>
      </c>
      <c r="B166" s="7" t="s">
        <v>77</v>
      </c>
      <c r="C166">
        <v>2023</v>
      </c>
      <c r="D166">
        <v>740.69966398848089</v>
      </c>
      <c r="E166" t="s">
        <v>44</v>
      </c>
      <c r="F166" t="s">
        <v>84</v>
      </c>
      <c r="G166" s="1">
        <v>45170</v>
      </c>
      <c r="H166" s="5">
        <f t="shared" si="131"/>
        <v>639.96450968604745</v>
      </c>
      <c r="I166" s="5">
        <f t="shared" si="168"/>
        <v>543.96983323314032</v>
      </c>
      <c r="J166" s="5">
        <f t="shared" si="169"/>
        <v>95.994676452907115</v>
      </c>
      <c r="K166" s="5">
        <f t="shared" si="170"/>
        <v>1919.8935290581423</v>
      </c>
      <c r="L166" s="5">
        <f t="shared" si="171"/>
        <v>639.96450968604745</v>
      </c>
      <c r="M166" s="5">
        <f t="shared" si="172"/>
        <v>1919.8935290581423</v>
      </c>
      <c r="N166" s="5">
        <f t="shared" si="173"/>
        <v>2559.8580387441898</v>
      </c>
      <c r="O166" s="5">
        <f t="shared" si="174"/>
        <v>639.96450968604745</v>
      </c>
      <c r="P166" s="5">
        <f t="shared" si="175"/>
        <v>639.96450968604745</v>
      </c>
      <c r="Q166" s="5">
        <f t="shared" si="176"/>
        <v>479.97338226453559</v>
      </c>
      <c r="R166" s="5">
        <f t="shared" si="177"/>
        <v>28.798402935872133</v>
      </c>
      <c r="S166" s="5">
        <f t="shared" si="178"/>
        <v>95.994676452907115</v>
      </c>
      <c r="T166" s="5">
        <f t="shared" si="179"/>
        <v>191.98935290581423</v>
      </c>
      <c r="U166" s="5">
        <f t="shared" si="180"/>
        <v>95.994676452907115</v>
      </c>
      <c r="V166" s="5">
        <f t="shared" si="181"/>
        <v>358.38012542418659</v>
      </c>
      <c r="W166" s="5">
        <f t="shared" si="182"/>
        <v>281.58438426186086</v>
      </c>
      <c r="X166" s="5">
        <f t="shared" si="183"/>
        <v>1279.9290193720949</v>
      </c>
      <c r="Y166" s="5">
        <f t="shared" si="184"/>
        <v>213.3215032286825</v>
      </c>
      <c r="Z166" s="5">
        <f t="shared" si="185"/>
        <v>1279.9290193720949</v>
      </c>
      <c r="AA166" s="5">
        <f t="shared" si="186"/>
        <v>85.328601291472992</v>
      </c>
      <c r="AB166" s="5">
        <f t="shared" si="187"/>
        <v>159.99112742151186</v>
      </c>
      <c r="AC166" s="5">
        <f t="shared" si="188"/>
        <v>213.3215032286825</v>
      </c>
      <c r="AD166" s="5">
        <f t="shared" si="189"/>
        <v>319.98225484302372</v>
      </c>
      <c r="AE166" s="5">
        <f t="shared" si="190"/>
        <v>9.5994676452907104</v>
      </c>
      <c r="AF166" s="5">
        <f t="shared" si="191"/>
        <v>23.998669113226779</v>
      </c>
      <c r="AG166" s="5">
        <f t="shared" si="192"/>
        <v>47.997338226453557</v>
      </c>
      <c r="AH166" s="5">
        <f t="shared" si="193"/>
        <v>47.997338226453557</v>
      </c>
      <c r="AI166" s="5">
        <f t="shared" si="194"/>
        <v>1134.8703971765908</v>
      </c>
      <c r="AJ166" s="5">
        <f t="shared" si="195"/>
        <v>713.34710679671423</v>
      </c>
      <c r="AK166" s="5">
        <f t="shared" si="160"/>
        <v>5529.6133459422927</v>
      </c>
      <c r="AL166">
        <f t="shared" si="161"/>
        <v>34.560083412139328</v>
      </c>
      <c r="AM166" s="9">
        <f t="shared" si="162"/>
        <v>1802.5667022823673</v>
      </c>
      <c r="AN166" s="5">
        <f t="shared" si="163"/>
        <v>2297.7925720277535</v>
      </c>
      <c r="AO166" s="5">
        <f t="shared" si="164"/>
        <v>1322.5933200178315</v>
      </c>
      <c r="AP166">
        <f t="shared" si="165"/>
        <v>11.266041889264795</v>
      </c>
      <c r="AQ166">
        <f t="shared" si="166"/>
        <v>14.361203575173459</v>
      </c>
      <c r="AR166">
        <f t="shared" si="167"/>
        <v>8.2662082501114469</v>
      </c>
    </row>
    <row r="167" spans="1:44" x14ac:dyDescent="0.3">
      <c r="A167" t="s">
        <v>29</v>
      </c>
      <c r="B167" s="7" t="s">
        <v>77</v>
      </c>
      <c r="C167">
        <v>2023</v>
      </c>
      <c r="D167">
        <v>722.02523025361552</v>
      </c>
      <c r="E167" t="s">
        <v>44</v>
      </c>
      <c r="F167" t="s">
        <v>84</v>
      </c>
      <c r="G167" s="1">
        <v>45200</v>
      </c>
      <c r="H167" s="5">
        <f t="shared" si="131"/>
        <v>623.82979893912375</v>
      </c>
      <c r="I167" s="5">
        <f t="shared" si="168"/>
        <v>530.25532909825517</v>
      </c>
      <c r="J167" s="5">
        <f t="shared" si="169"/>
        <v>93.574469840868559</v>
      </c>
      <c r="K167" s="5">
        <f t="shared" si="170"/>
        <v>1871.4893968173712</v>
      </c>
      <c r="L167" s="5">
        <f t="shared" si="171"/>
        <v>623.82979893912375</v>
      </c>
      <c r="M167" s="5">
        <f t="shared" si="172"/>
        <v>1871.4893968173712</v>
      </c>
      <c r="N167" s="5">
        <f t="shared" si="173"/>
        <v>2495.319195756495</v>
      </c>
      <c r="O167" s="5">
        <f t="shared" si="174"/>
        <v>623.82979893912375</v>
      </c>
      <c r="P167" s="5">
        <f t="shared" si="175"/>
        <v>623.82979893912375</v>
      </c>
      <c r="Q167" s="5">
        <f t="shared" si="176"/>
        <v>467.87234920434281</v>
      </c>
      <c r="R167" s="5">
        <f t="shared" si="177"/>
        <v>28.072340952260568</v>
      </c>
      <c r="S167" s="5">
        <f t="shared" si="178"/>
        <v>93.574469840868559</v>
      </c>
      <c r="T167" s="5">
        <f t="shared" si="179"/>
        <v>187.14893968173712</v>
      </c>
      <c r="U167" s="5">
        <f t="shared" si="180"/>
        <v>93.574469840868559</v>
      </c>
      <c r="V167" s="5">
        <f t="shared" si="181"/>
        <v>349.34468740590933</v>
      </c>
      <c r="W167" s="5">
        <f t="shared" si="182"/>
        <v>274.48511153321448</v>
      </c>
      <c r="X167" s="5">
        <f t="shared" si="183"/>
        <v>1247.6595978782475</v>
      </c>
      <c r="Y167" s="5">
        <f t="shared" si="184"/>
        <v>207.94326631304128</v>
      </c>
      <c r="Z167" s="5">
        <f t="shared" si="185"/>
        <v>1247.6595978782475</v>
      </c>
      <c r="AA167" s="5">
        <f t="shared" si="186"/>
        <v>83.177306525216494</v>
      </c>
      <c r="AB167" s="5">
        <f t="shared" si="187"/>
        <v>155.95744973478094</v>
      </c>
      <c r="AC167" s="5">
        <f t="shared" si="188"/>
        <v>207.94326631304128</v>
      </c>
      <c r="AD167" s="5">
        <f t="shared" si="189"/>
        <v>311.91489946956187</v>
      </c>
      <c r="AE167" s="5">
        <f t="shared" si="190"/>
        <v>9.3574469840868559</v>
      </c>
      <c r="AF167" s="5">
        <f t="shared" si="191"/>
        <v>23.39361746021714</v>
      </c>
      <c r="AG167" s="5">
        <f t="shared" si="192"/>
        <v>46.78723492043428</v>
      </c>
      <c r="AH167" s="5">
        <f t="shared" si="193"/>
        <v>46.78723492043428</v>
      </c>
      <c r="AI167" s="5">
        <f t="shared" si="194"/>
        <v>1106.2581767853796</v>
      </c>
      <c r="AJ167" s="5">
        <f t="shared" si="195"/>
        <v>695.36228255081005</v>
      </c>
      <c r="AK167" s="5">
        <f t="shared" si="160"/>
        <v>5390.2013777334996</v>
      </c>
      <c r="AL167">
        <f t="shared" si="161"/>
        <v>33.68875861083437</v>
      </c>
      <c r="AM167" s="9">
        <f t="shared" si="162"/>
        <v>1757.1206003451987</v>
      </c>
      <c r="AN167" s="5">
        <f t="shared" si="163"/>
        <v>2239.860893090924</v>
      </c>
      <c r="AO167" s="5">
        <f t="shared" si="164"/>
        <v>1289.2482511408557</v>
      </c>
      <c r="AP167">
        <f t="shared" si="165"/>
        <v>10.982003752157492</v>
      </c>
      <c r="AQ167">
        <f t="shared" si="166"/>
        <v>13.999130581818275</v>
      </c>
      <c r="AR167">
        <f t="shared" si="167"/>
        <v>8.0578015696303478</v>
      </c>
    </row>
    <row r="168" spans="1:44" x14ac:dyDescent="0.3">
      <c r="A168" t="s">
        <v>30</v>
      </c>
      <c r="B168" s="7" t="s">
        <v>77</v>
      </c>
      <c r="C168">
        <v>2023</v>
      </c>
      <c r="D168">
        <v>679.11801851268797</v>
      </c>
      <c r="E168" t="s">
        <v>44</v>
      </c>
      <c r="F168" t="s">
        <v>84</v>
      </c>
      <c r="G168" s="1">
        <v>45231</v>
      </c>
      <c r="H168" s="5">
        <f t="shared" si="131"/>
        <v>586.75796799496243</v>
      </c>
      <c r="I168" s="5">
        <f t="shared" si="168"/>
        <v>498.74427279571808</v>
      </c>
      <c r="J168" s="5">
        <f t="shared" si="169"/>
        <v>88.013695199244367</v>
      </c>
      <c r="K168" s="5">
        <f t="shared" si="170"/>
        <v>1760.2739039848873</v>
      </c>
      <c r="L168" s="5">
        <f t="shared" si="171"/>
        <v>586.75796799496243</v>
      </c>
      <c r="M168" s="5">
        <f t="shared" si="172"/>
        <v>1760.2739039848873</v>
      </c>
      <c r="N168" s="5">
        <f t="shared" si="173"/>
        <v>2347.0318719798497</v>
      </c>
      <c r="O168" s="5">
        <f t="shared" si="174"/>
        <v>586.75796799496243</v>
      </c>
      <c r="P168" s="5">
        <f t="shared" si="175"/>
        <v>586.75796799496243</v>
      </c>
      <c r="Q168" s="5">
        <f t="shared" si="176"/>
        <v>440.06847599622182</v>
      </c>
      <c r="R168" s="5">
        <f t="shared" si="177"/>
        <v>26.404108559773309</v>
      </c>
      <c r="S168" s="5">
        <f t="shared" si="178"/>
        <v>88.013695199244367</v>
      </c>
      <c r="T168" s="5">
        <f t="shared" si="179"/>
        <v>176.02739039848873</v>
      </c>
      <c r="U168" s="5">
        <f t="shared" si="180"/>
        <v>88.013695199244367</v>
      </c>
      <c r="V168" s="5">
        <f t="shared" si="181"/>
        <v>328.58446207717901</v>
      </c>
      <c r="W168" s="5">
        <f t="shared" si="182"/>
        <v>258.17350591778347</v>
      </c>
      <c r="X168" s="5">
        <f t="shared" si="183"/>
        <v>1173.5159359899249</v>
      </c>
      <c r="Y168" s="5">
        <f t="shared" si="184"/>
        <v>195.58598933165413</v>
      </c>
      <c r="Z168" s="5">
        <f t="shared" si="185"/>
        <v>1173.5159359899249</v>
      </c>
      <c r="AA168" s="5">
        <f t="shared" si="186"/>
        <v>78.234395732661653</v>
      </c>
      <c r="AB168" s="5">
        <f t="shared" si="187"/>
        <v>146.68949199874061</v>
      </c>
      <c r="AC168" s="5">
        <f t="shared" si="188"/>
        <v>195.58598933165413</v>
      </c>
      <c r="AD168" s="5">
        <f t="shared" si="189"/>
        <v>293.37898399748121</v>
      </c>
      <c r="AE168" s="5">
        <f t="shared" si="190"/>
        <v>8.8013695199244371</v>
      </c>
      <c r="AF168" s="5">
        <f t="shared" si="191"/>
        <v>22.003423799811092</v>
      </c>
      <c r="AG168" s="5">
        <f t="shared" si="192"/>
        <v>44.006847599622184</v>
      </c>
      <c r="AH168" s="5">
        <f t="shared" si="193"/>
        <v>44.006847599622184</v>
      </c>
      <c r="AI168" s="5">
        <f t="shared" si="194"/>
        <v>1040.5174632444002</v>
      </c>
      <c r="AJ168" s="5">
        <f t="shared" si="195"/>
        <v>654.03954832505156</v>
      </c>
      <c r="AK168" s="5">
        <f t="shared" si="160"/>
        <v>5069.8822224604728</v>
      </c>
      <c r="AL168">
        <f t="shared" si="161"/>
        <v>31.686763890377954</v>
      </c>
      <c r="AM168" s="9">
        <f t="shared" si="162"/>
        <v>1652.7016098524775</v>
      </c>
      <c r="AN168" s="5">
        <f t="shared" si="163"/>
        <v>2106.7544840859127</v>
      </c>
      <c r="AO168" s="5">
        <f t="shared" si="164"/>
        <v>1212.6331338562557</v>
      </c>
      <c r="AP168">
        <f t="shared" si="165"/>
        <v>10.329385061577984</v>
      </c>
      <c r="AQ168">
        <f t="shared" si="166"/>
        <v>13.167215525536955</v>
      </c>
      <c r="AR168">
        <f t="shared" si="167"/>
        <v>7.5789570866015978</v>
      </c>
    </row>
    <row r="169" spans="1:44" x14ac:dyDescent="0.3">
      <c r="A169" t="s">
        <v>31</v>
      </c>
      <c r="B169" s="7" t="s">
        <v>77</v>
      </c>
      <c r="C169">
        <v>2023</v>
      </c>
      <c r="D169">
        <v>724.50857809891386</v>
      </c>
      <c r="E169" t="s">
        <v>44</v>
      </c>
      <c r="F169" t="s">
        <v>84</v>
      </c>
      <c r="G169" s="1">
        <v>45261</v>
      </c>
      <c r="H169" s="5">
        <f t="shared" si="131"/>
        <v>625.97541147746153</v>
      </c>
      <c r="I169" s="5">
        <f t="shared" si="168"/>
        <v>532.07909975584232</v>
      </c>
      <c r="J169" s="5">
        <f t="shared" si="169"/>
        <v>93.896311721619227</v>
      </c>
      <c r="K169" s="5">
        <f t="shared" si="170"/>
        <v>1877.9262344323847</v>
      </c>
      <c r="L169" s="5">
        <f t="shared" si="171"/>
        <v>625.97541147746153</v>
      </c>
      <c r="M169" s="5">
        <f t="shared" si="172"/>
        <v>1877.9262344323847</v>
      </c>
      <c r="N169" s="5">
        <f t="shared" si="173"/>
        <v>2503.9016459098461</v>
      </c>
      <c r="O169" s="5">
        <f t="shared" si="174"/>
        <v>625.97541147746153</v>
      </c>
      <c r="P169" s="5">
        <f t="shared" si="175"/>
        <v>625.97541147746153</v>
      </c>
      <c r="Q169" s="5">
        <f t="shared" si="176"/>
        <v>469.48155860809612</v>
      </c>
      <c r="R169" s="5">
        <f t="shared" si="177"/>
        <v>28.168893516485767</v>
      </c>
      <c r="S169" s="5">
        <f t="shared" si="178"/>
        <v>93.896311721619227</v>
      </c>
      <c r="T169" s="5">
        <f t="shared" si="179"/>
        <v>187.79262344323845</v>
      </c>
      <c r="U169" s="5">
        <f t="shared" si="180"/>
        <v>93.896311721619227</v>
      </c>
      <c r="V169" s="5">
        <f t="shared" si="181"/>
        <v>350.54623042737848</v>
      </c>
      <c r="W169" s="5">
        <f t="shared" si="182"/>
        <v>275.42918105008306</v>
      </c>
      <c r="X169" s="5">
        <f t="shared" si="183"/>
        <v>1251.9508229549233</v>
      </c>
      <c r="Y169" s="5">
        <f t="shared" si="184"/>
        <v>208.65847049248717</v>
      </c>
      <c r="Z169" s="5">
        <f t="shared" si="185"/>
        <v>1251.9508229549233</v>
      </c>
      <c r="AA169" s="5">
        <f t="shared" si="186"/>
        <v>83.46338819699487</v>
      </c>
      <c r="AB169" s="5">
        <f t="shared" si="187"/>
        <v>156.49385286936538</v>
      </c>
      <c r="AC169" s="5">
        <f t="shared" si="188"/>
        <v>208.65847049248717</v>
      </c>
      <c r="AD169" s="5">
        <f t="shared" si="189"/>
        <v>312.98770573873077</v>
      </c>
      <c r="AE169" s="5">
        <f t="shared" si="190"/>
        <v>9.3896311721619217</v>
      </c>
      <c r="AF169" s="5">
        <f t="shared" si="191"/>
        <v>23.474077930404807</v>
      </c>
      <c r="AG169" s="5">
        <f t="shared" si="192"/>
        <v>46.948155860809614</v>
      </c>
      <c r="AH169" s="5">
        <f t="shared" si="193"/>
        <v>46.948155860809614</v>
      </c>
      <c r="AI169" s="5">
        <f t="shared" si="194"/>
        <v>1110.0630630200319</v>
      </c>
      <c r="AJ169" s="5">
        <f t="shared" si="195"/>
        <v>697.75392532687704</v>
      </c>
      <c r="AK169" s="5">
        <f t="shared" si="160"/>
        <v>5408.7405428710063</v>
      </c>
      <c r="AL169">
        <f t="shared" si="161"/>
        <v>33.804628392943791</v>
      </c>
      <c r="AM169" s="9">
        <f t="shared" si="162"/>
        <v>1763.1640756615168</v>
      </c>
      <c r="AN169" s="5">
        <f t="shared" si="163"/>
        <v>2247.5647149098254</v>
      </c>
      <c r="AO169" s="5">
        <f t="shared" si="164"/>
        <v>1293.6825170534207</v>
      </c>
      <c r="AP169">
        <f t="shared" si="165"/>
        <v>11.019775472884479</v>
      </c>
      <c r="AQ169">
        <f t="shared" si="166"/>
        <v>14.047279468186408</v>
      </c>
      <c r="AR169">
        <f t="shared" si="167"/>
        <v>8.0855157315838788</v>
      </c>
    </row>
    <row r="170" spans="1:44" x14ac:dyDescent="0.3">
      <c r="A170" t="s">
        <v>32</v>
      </c>
      <c r="B170" s="7" t="s">
        <v>75</v>
      </c>
      <c r="C170">
        <v>2024</v>
      </c>
      <c r="D170">
        <v>739.12672995435173</v>
      </c>
      <c r="E170" t="s">
        <v>44</v>
      </c>
      <c r="F170" t="s">
        <v>84</v>
      </c>
      <c r="G170" s="1">
        <v>45292</v>
      </c>
      <c r="H170" s="5">
        <f t="shared" si="131"/>
        <v>638.6054946805599</v>
      </c>
      <c r="I170" s="5">
        <f t="shared" si="168"/>
        <v>542.81467047847593</v>
      </c>
      <c r="J170" s="5">
        <f t="shared" si="169"/>
        <v>95.790824202083982</v>
      </c>
      <c r="K170" s="5">
        <f t="shared" si="170"/>
        <v>1915.8164840416798</v>
      </c>
      <c r="L170" s="5">
        <f t="shared" si="171"/>
        <v>638.6054946805599</v>
      </c>
      <c r="M170" s="5">
        <f t="shared" si="172"/>
        <v>1915.8164840416798</v>
      </c>
      <c r="N170" s="5">
        <f t="shared" si="173"/>
        <v>2554.4219787222396</v>
      </c>
      <c r="O170" s="5">
        <f t="shared" si="174"/>
        <v>638.6054946805599</v>
      </c>
      <c r="P170" s="5">
        <f t="shared" si="175"/>
        <v>638.6054946805599</v>
      </c>
      <c r="Q170" s="5">
        <f t="shared" si="176"/>
        <v>478.9541210104199</v>
      </c>
      <c r="R170" s="5">
        <f t="shared" si="177"/>
        <v>28.737247260625193</v>
      </c>
      <c r="S170" s="5">
        <f t="shared" si="178"/>
        <v>95.790824202083982</v>
      </c>
      <c r="T170" s="5">
        <f t="shared" si="179"/>
        <v>191.58164840416796</v>
      </c>
      <c r="U170" s="5">
        <f t="shared" si="180"/>
        <v>95.790824202083982</v>
      </c>
      <c r="V170" s="5">
        <f t="shared" si="181"/>
        <v>357.61907702111358</v>
      </c>
      <c r="W170" s="5">
        <f t="shared" si="182"/>
        <v>280.98641765944637</v>
      </c>
      <c r="X170" s="5">
        <f t="shared" si="183"/>
        <v>1277.2109893611198</v>
      </c>
      <c r="Y170" s="5">
        <f t="shared" si="184"/>
        <v>212.86849822685329</v>
      </c>
      <c r="Z170" s="5">
        <f t="shared" si="185"/>
        <v>1277.2109893611198</v>
      </c>
      <c r="AA170" s="5">
        <f t="shared" si="186"/>
        <v>85.147399290741319</v>
      </c>
      <c r="AB170" s="5">
        <f t="shared" si="187"/>
        <v>159.65137367013998</v>
      </c>
      <c r="AC170" s="5">
        <f t="shared" si="188"/>
        <v>212.86849822685329</v>
      </c>
      <c r="AD170" s="5">
        <f t="shared" si="189"/>
        <v>319.30274734027995</v>
      </c>
      <c r="AE170" s="5">
        <f t="shared" si="190"/>
        <v>9.5790824202083975</v>
      </c>
      <c r="AF170" s="5">
        <f t="shared" si="191"/>
        <v>23.947706050520996</v>
      </c>
      <c r="AG170" s="5">
        <f t="shared" si="192"/>
        <v>47.895412101041991</v>
      </c>
      <c r="AH170" s="5">
        <f t="shared" si="193"/>
        <v>47.895412101041991</v>
      </c>
      <c r="AI170" s="5">
        <f t="shared" si="194"/>
        <v>1132.4604105668595</v>
      </c>
      <c r="AJ170" s="5">
        <f t="shared" si="195"/>
        <v>711.8322580705975</v>
      </c>
      <c r="AK170" s="5">
        <f t="shared" si="160"/>
        <v>5517.8707767873775</v>
      </c>
      <c r="AL170">
        <f t="shared" si="161"/>
        <v>34.486692354921111</v>
      </c>
      <c r="AM170" s="9">
        <f t="shared" si="162"/>
        <v>1798.7388100169103</v>
      </c>
      <c r="AN170" s="5">
        <f t="shared" si="163"/>
        <v>2292.9130286505506</v>
      </c>
      <c r="AO170" s="5">
        <f t="shared" si="164"/>
        <v>1319.7846890064905</v>
      </c>
      <c r="AP170">
        <f t="shared" si="165"/>
        <v>11.242117562605689</v>
      </c>
      <c r="AQ170">
        <f t="shared" si="166"/>
        <v>14.330706429065941</v>
      </c>
      <c r="AR170">
        <f t="shared" si="167"/>
        <v>8.2486543062905646</v>
      </c>
    </row>
    <row r="171" spans="1:44" x14ac:dyDescent="0.3">
      <c r="A171" t="s">
        <v>33</v>
      </c>
      <c r="B171" s="7" t="s">
        <v>75</v>
      </c>
      <c r="C171">
        <v>2024</v>
      </c>
      <c r="D171">
        <v>723.79697720737101</v>
      </c>
      <c r="E171" t="s">
        <v>44</v>
      </c>
      <c r="F171" t="s">
        <v>84</v>
      </c>
      <c r="G171" s="1">
        <v>45323</v>
      </c>
      <c r="H171" s="5">
        <f t="shared" si="131"/>
        <v>625.36058830716854</v>
      </c>
      <c r="I171" s="5">
        <f t="shared" si="168"/>
        <v>531.55650006109329</v>
      </c>
      <c r="J171" s="5">
        <f t="shared" si="169"/>
        <v>93.804088246075281</v>
      </c>
      <c r="K171" s="5">
        <f t="shared" si="170"/>
        <v>1876.0817649215055</v>
      </c>
      <c r="L171" s="5">
        <f t="shared" si="171"/>
        <v>625.36058830716854</v>
      </c>
      <c r="M171" s="5">
        <f t="shared" si="172"/>
        <v>1876.0817649215055</v>
      </c>
      <c r="N171" s="5">
        <f t="shared" si="173"/>
        <v>2501.4423532286742</v>
      </c>
      <c r="O171" s="5">
        <f t="shared" si="174"/>
        <v>625.36058830716854</v>
      </c>
      <c r="P171" s="5">
        <f t="shared" si="175"/>
        <v>625.36058830716854</v>
      </c>
      <c r="Q171" s="5">
        <f t="shared" si="176"/>
        <v>469.02044123037638</v>
      </c>
      <c r="R171" s="5">
        <f t="shared" si="177"/>
        <v>28.141226473822584</v>
      </c>
      <c r="S171" s="5">
        <f t="shared" si="178"/>
        <v>93.804088246075281</v>
      </c>
      <c r="T171" s="5">
        <f t="shared" si="179"/>
        <v>187.60817649215056</v>
      </c>
      <c r="U171" s="5">
        <f t="shared" si="180"/>
        <v>93.804088246075281</v>
      </c>
      <c r="V171" s="5">
        <f t="shared" si="181"/>
        <v>350.20192945201444</v>
      </c>
      <c r="W171" s="5">
        <f t="shared" si="182"/>
        <v>275.15865885515416</v>
      </c>
      <c r="X171" s="5">
        <f t="shared" si="183"/>
        <v>1250.7211766143371</v>
      </c>
      <c r="Y171" s="5">
        <f t="shared" si="184"/>
        <v>208.45352943572286</v>
      </c>
      <c r="Z171" s="5">
        <f t="shared" si="185"/>
        <v>1250.7211766143371</v>
      </c>
      <c r="AA171" s="5">
        <f t="shared" si="186"/>
        <v>83.381411774289134</v>
      </c>
      <c r="AB171" s="5">
        <f t="shared" si="187"/>
        <v>156.34014707679214</v>
      </c>
      <c r="AC171" s="5">
        <f t="shared" si="188"/>
        <v>208.45352943572286</v>
      </c>
      <c r="AD171" s="5">
        <f t="shared" si="189"/>
        <v>312.68029415358427</v>
      </c>
      <c r="AE171" s="5">
        <f t="shared" si="190"/>
        <v>9.3804088246075299</v>
      </c>
      <c r="AF171" s="5">
        <f t="shared" si="191"/>
        <v>23.45102206151882</v>
      </c>
      <c r="AG171" s="5">
        <f t="shared" si="192"/>
        <v>46.902044123037641</v>
      </c>
      <c r="AH171" s="5">
        <f t="shared" si="193"/>
        <v>46.902044123037641</v>
      </c>
      <c r="AI171" s="5">
        <f t="shared" si="194"/>
        <v>1108.9727765980458</v>
      </c>
      <c r="AJ171" s="5">
        <f t="shared" si="195"/>
        <v>697.06860243305721</v>
      </c>
      <c r="AK171" s="5">
        <f t="shared" si="160"/>
        <v>5403.4281632680904</v>
      </c>
      <c r="AL171">
        <f t="shared" si="161"/>
        <v>33.771426020425565</v>
      </c>
      <c r="AM171" s="9">
        <f t="shared" si="162"/>
        <v>1761.4323237318581</v>
      </c>
      <c r="AN171" s="5">
        <f t="shared" si="163"/>
        <v>2245.3571923168888</v>
      </c>
      <c r="AO171" s="5">
        <f t="shared" si="164"/>
        <v>1292.4118825014816</v>
      </c>
      <c r="AP171">
        <f t="shared" si="165"/>
        <v>11.008952023324113</v>
      </c>
      <c r="AQ171">
        <f t="shared" si="166"/>
        <v>14.033482451980555</v>
      </c>
      <c r="AR171">
        <f t="shared" si="167"/>
        <v>8.0775742656342597</v>
      </c>
    </row>
    <row r="172" spans="1:44" x14ac:dyDescent="0.3">
      <c r="A172" t="s">
        <v>34</v>
      </c>
      <c r="B172" s="7" t="s">
        <v>75</v>
      </c>
      <c r="C172">
        <v>2024</v>
      </c>
      <c r="D172">
        <v>827.28256616740282</v>
      </c>
      <c r="E172" t="s">
        <v>44</v>
      </c>
      <c r="F172" t="s">
        <v>84</v>
      </c>
      <c r="G172" s="1">
        <v>45352</v>
      </c>
      <c r="H172" s="5">
        <f t="shared" si="131"/>
        <v>714.77213716863605</v>
      </c>
      <c r="I172" s="5">
        <f t="shared" si="168"/>
        <v>607.55631659334063</v>
      </c>
      <c r="J172" s="5">
        <f t="shared" si="169"/>
        <v>107.21582057529541</v>
      </c>
      <c r="K172" s="5">
        <f t="shared" si="170"/>
        <v>2144.316411505908</v>
      </c>
      <c r="L172" s="5">
        <f t="shared" si="171"/>
        <v>714.77213716863605</v>
      </c>
      <c r="M172" s="5">
        <f t="shared" si="172"/>
        <v>2144.316411505908</v>
      </c>
      <c r="N172" s="5">
        <f t="shared" si="173"/>
        <v>2859.0885486745442</v>
      </c>
      <c r="O172" s="5">
        <f t="shared" si="174"/>
        <v>714.77213716863605</v>
      </c>
      <c r="P172" s="5">
        <f t="shared" si="175"/>
        <v>714.77213716863605</v>
      </c>
      <c r="Q172" s="5">
        <f t="shared" si="176"/>
        <v>536.07910287647701</v>
      </c>
      <c r="R172" s="5">
        <f t="shared" si="177"/>
        <v>32.164746172588622</v>
      </c>
      <c r="S172" s="5">
        <f t="shared" si="178"/>
        <v>107.21582057529541</v>
      </c>
      <c r="T172" s="5">
        <f t="shared" si="179"/>
        <v>214.43164115059082</v>
      </c>
      <c r="U172" s="5">
        <f t="shared" si="180"/>
        <v>107.21582057529541</v>
      </c>
      <c r="V172" s="5">
        <f t="shared" si="181"/>
        <v>400.27239681443621</v>
      </c>
      <c r="W172" s="5">
        <f t="shared" si="182"/>
        <v>314.49974035419984</v>
      </c>
      <c r="X172" s="5">
        <f t="shared" si="183"/>
        <v>1429.5442743372721</v>
      </c>
      <c r="Y172" s="5">
        <f t="shared" si="184"/>
        <v>238.25737905621202</v>
      </c>
      <c r="Z172" s="5">
        <f t="shared" si="185"/>
        <v>1429.5442743372721</v>
      </c>
      <c r="AA172" s="5">
        <f t="shared" si="186"/>
        <v>95.302951622484812</v>
      </c>
      <c r="AB172" s="5">
        <f t="shared" si="187"/>
        <v>178.69303429215901</v>
      </c>
      <c r="AC172" s="5">
        <f t="shared" si="188"/>
        <v>238.25737905621202</v>
      </c>
      <c r="AD172" s="5">
        <f t="shared" si="189"/>
        <v>357.38606858431802</v>
      </c>
      <c r="AE172" s="5">
        <f t="shared" si="190"/>
        <v>10.72158205752954</v>
      </c>
      <c r="AF172" s="5">
        <f t="shared" si="191"/>
        <v>26.803955143823853</v>
      </c>
      <c r="AG172" s="5">
        <f t="shared" si="192"/>
        <v>53.607910287647705</v>
      </c>
      <c r="AH172" s="5">
        <f t="shared" si="193"/>
        <v>53.607910287647698</v>
      </c>
      <c r="AI172" s="5">
        <f t="shared" si="194"/>
        <v>1267.529256579048</v>
      </c>
      <c r="AJ172" s="5">
        <f t="shared" si="195"/>
        <v>796.73267556397298</v>
      </c>
      <c r="AK172" s="5">
        <f t="shared" si="160"/>
        <v>6175.9886512056</v>
      </c>
      <c r="AL172">
        <f t="shared" si="161"/>
        <v>38.599929070035003</v>
      </c>
      <c r="AM172" s="9">
        <f t="shared" si="162"/>
        <v>2013.2748530249912</v>
      </c>
      <c r="AN172" s="5">
        <f t="shared" si="163"/>
        <v>2566.3893585039878</v>
      </c>
      <c r="AO172" s="5">
        <f t="shared" si="164"/>
        <v>1477.1957501485144</v>
      </c>
      <c r="AP172">
        <f t="shared" si="165"/>
        <v>12.582967831406195</v>
      </c>
      <c r="AQ172">
        <f t="shared" si="166"/>
        <v>16.039933490649922</v>
      </c>
      <c r="AR172">
        <f t="shared" si="167"/>
        <v>9.2324734384282152</v>
      </c>
    </row>
    <row r="173" spans="1:44" x14ac:dyDescent="0.3">
      <c r="A173" t="s">
        <v>35</v>
      </c>
      <c r="B173" s="7" t="s">
        <v>75</v>
      </c>
      <c r="C173">
        <v>2024</v>
      </c>
      <c r="D173">
        <v>781.11089688280538</v>
      </c>
      <c r="E173" t="s">
        <v>44</v>
      </c>
      <c r="F173" t="s">
        <v>84</v>
      </c>
      <c r="G173" s="1">
        <v>45383</v>
      </c>
      <c r="H173" s="5">
        <f t="shared" si="131"/>
        <v>674.87981490674383</v>
      </c>
      <c r="I173" s="5">
        <f t="shared" si="168"/>
        <v>573.64784267073219</v>
      </c>
      <c r="J173" s="5">
        <f t="shared" si="169"/>
        <v>101.23197223601157</v>
      </c>
      <c r="K173" s="5">
        <f t="shared" si="170"/>
        <v>2024.6394447202315</v>
      </c>
      <c r="L173" s="5">
        <f t="shared" si="171"/>
        <v>674.87981490674383</v>
      </c>
      <c r="M173" s="5">
        <f t="shared" si="172"/>
        <v>2024.6394447202315</v>
      </c>
      <c r="N173" s="5">
        <f t="shared" si="173"/>
        <v>2699.5192596269753</v>
      </c>
      <c r="O173" s="5">
        <f t="shared" si="174"/>
        <v>674.87981490674383</v>
      </c>
      <c r="P173" s="5">
        <f t="shared" si="175"/>
        <v>674.87981490674383</v>
      </c>
      <c r="Q173" s="5">
        <f t="shared" si="176"/>
        <v>506.15986118005787</v>
      </c>
      <c r="R173" s="5">
        <f t="shared" si="177"/>
        <v>30.369591670803469</v>
      </c>
      <c r="S173" s="5">
        <f t="shared" si="178"/>
        <v>101.23197223601157</v>
      </c>
      <c r="T173" s="5">
        <f t="shared" si="179"/>
        <v>202.46394447202314</v>
      </c>
      <c r="U173" s="5">
        <f t="shared" si="180"/>
        <v>101.23197223601157</v>
      </c>
      <c r="V173" s="5">
        <f t="shared" si="181"/>
        <v>377.93269634777658</v>
      </c>
      <c r="W173" s="5">
        <f t="shared" si="182"/>
        <v>296.9471185589673</v>
      </c>
      <c r="X173" s="5">
        <f t="shared" si="183"/>
        <v>1349.7596298134877</v>
      </c>
      <c r="Y173" s="5">
        <f t="shared" si="184"/>
        <v>224.95993830224793</v>
      </c>
      <c r="Z173" s="5">
        <f t="shared" si="185"/>
        <v>1349.7596298134877</v>
      </c>
      <c r="AA173" s="5">
        <f t="shared" si="186"/>
        <v>89.983975320899177</v>
      </c>
      <c r="AB173" s="5">
        <f t="shared" si="187"/>
        <v>168.71995372668596</v>
      </c>
      <c r="AC173" s="5">
        <f t="shared" si="188"/>
        <v>224.95993830224793</v>
      </c>
      <c r="AD173" s="5">
        <f t="shared" si="189"/>
        <v>337.43990745337192</v>
      </c>
      <c r="AE173" s="5">
        <f t="shared" si="190"/>
        <v>10.123197223601156</v>
      </c>
      <c r="AF173" s="5">
        <f t="shared" si="191"/>
        <v>25.307993059002893</v>
      </c>
      <c r="AG173" s="5">
        <f t="shared" si="192"/>
        <v>50.615986118005786</v>
      </c>
      <c r="AH173" s="5">
        <f t="shared" si="193"/>
        <v>50.615986118005786</v>
      </c>
      <c r="AI173" s="5">
        <f t="shared" si="194"/>
        <v>1196.7868717679592</v>
      </c>
      <c r="AJ173" s="5">
        <f t="shared" si="195"/>
        <v>752.26603368271719</v>
      </c>
      <c r="AK173" s="5">
        <f t="shared" si="160"/>
        <v>5831.2990407017205</v>
      </c>
      <c r="AL173">
        <f t="shared" si="161"/>
        <v>36.445619004385755</v>
      </c>
      <c r="AM173" s="9">
        <f t="shared" si="162"/>
        <v>1900.9114786539953</v>
      </c>
      <c r="AN173" s="5">
        <f t="shared" si="163"/>
        <v>2423.1559754226637</v>
      </c>
      <c r="AO173" s="5">
        <f t="shared" si="164"/>
        <v>1394.7516174739374</v>
      </c>
      <c r="AP173">
        <f t="shared" si="165"/>
        <v>11.880696741587471</v>
      </c>
      <c r="AQ173">
        <f t="shared" si="166"/>
        <v>15.144724846391648</v>
      </c>
      <c r="AR173">
        <f t="shared" si="167"/>
        <v>8.7171976092121088</v>
      </c>
    </row>
    <row r="174" spans="1:44" x14ac:dyDescent="0.3">
      <c r="A174" t="s">
        <v>36</v>
      </c>
      <c r="B174" s="7" t="s">
        <v>75</v>
      </c>
      <c r="C174">
        <v>2024</v>
      </c>
      <c r="D174">
        <v>806.81067755849529</v>
      </c>
      <c r="E174" t="s">
        <v>44</v>
      </c>
      <c r="F174" t="s">
        <v>84</v>
      </c>
      <c r="G174" s="1">
        <v>45413</v>
      </c>
      <c r="H174" s="5">
        <f t="shared" ref="H174:H181" si="196">D174*0.864</f>
        <v>697.08442541053989</v>
      </c>
      <c r="I174" s="5">
        <f t="shared" si="168"/>
        <v>592.52176159895885</v>
      </c>
      <c r="J174" s="5">
        <f t="shared" si="169"/>
        <v>104.56266381158098</v>
      </c>
      <c r="K174" s="5">
        <f t="shared" si="170"/>
        <v>2091.2532762316196</v>
      </c>
      <c r="L174" s="5">
        <f t="shared" si="171"/>
        <v>697.08442541053989</v>
      </c>
      <c r="M174" s="5">
        <f t="shared" si="172"/>
        <v>2091.2532762316196</v>
      </c>
      <c r="N174" s="5">
        <f t="shared" si="173"/>
        <v>2788.3377016421596</v>
      </c>
      <c r="O174" s="5">
        <f t="shared" si="174"/>
        <v>697.08442541053989</v>
      </c>
      <c r="P174" s="5">
        <f t="shared" si="175"/>
        <v>697.08442541053989</v>
      </c>
      <c r="Q174" s="5">
        <f t="shared" si="176"/>
        <v>522.81331905790489</v>
      </c>
      <c r="R174" s="5">
        <f t="shared" si="177"/>
        <v>31.368799143474291</v>
      </c>
      <c r="S174" s="5">
        <f t="shared" si="178"/>
        <v>104.56266381158098</v>
      </c>
      <c r="T174" s="5">
        <f t="shared" si="179"/>
        <v>209.12532762316195</v>
      </c>
      <c r="U174" s="5">
        <f t="shared" si="180"/>
        <v>104.56266381158098</v>
      </c>
      <c r="V174" s="5">
        <f t="shared" si="181"/>
        <v>390.36727822990235</v>
      </c>
      <c r="W174" s="5">
        <f t="shared" si="182"/>
        <v>306.71714718063754</v>
      </c>
      <c r="X174" s="5">
        <f t="shared" si="183"/>
        <v>1394.1688508210796</v>
      </c>
      <c r="Y174" s="5">
        <f t="shared" si="184"/>
        <v>232.36147513684665</v>
      </c>
      <c r="Z174" s="5">
        <f t="shared" si="185"/>
        <v>1394.1688508210796</v>
      </c>
      <c r="AA174" s="5">
        <f t="shared" si="186"/>
        <v>92.94459005473864</v>
      </c>
      <c r="AB174" s="5">
        <f t="shared" si="187"/>
        <v>174.27110635263497</v>
      </c>
      <c r="AC174" s="5">
        <f t="shared" si="188"/>
        <v>232.36147513684665</v>
      </c>
      <c r="AD174" s="5">
        <f t="shared" si="189"/>
        <v>348.54221270526989</v>
      </c>
      <c r="AE174" s="5">
        <f t="shared" si="190"/>
        <v>10.456266381158096</v>
      </c>
      <c r="AF174" s="5">
        <f t="shared" si="191"/>
        <v>26.140665952895244</v>
      </c>
      <c r="AG174" s="5">
        <f t="shared" si="192"/>
        <v>52.281331905790488</v>
      </c>
      <c r="AH174" s="5">
        <f t="shared" si="193"/>
        <v>52.281331905790488</v>
      </c>
      <c r="AI174" s="5">
        <f t="shared" si="194"/>
        <v>1236.1630477280241</v>
      </c>
      <c r="AJ174" s="5">
        <f t="shared" si="195"/>
        <v>777.01677285761502</v>
      </c>
      <c r="AK174" s="5">
        <f t="shared" si="160"/>
        <v>6023.1579777597699</v>
      </c>
      <c r="AL174">
        <f t="shared" si="161"/>
        <v>37.644737360998562</v>
      </c>
      <c r="AM174" s="9">
        <f t="shared" si="162"/>
        <v>1963.4544649063537</v>
      </c>
      <c r="AN174" s="5">
        <f t="shared" si="163"/>
        <v>2502.8816294365433</v>
      </c>
      <c r="AO174" s="5">
        <f t="shared" si="164"/>
        <v>1440.6411458484488</v>
      </c>
      <c r="AP174">
        <f t="shared" si="165"/>
        <v>12.27159040566471</v>
      </c>
      <c r="AQ174">
        <f t="shared" si="166"/>
        <v>15.643010183978395</v>
      </c>
      <c r="AR174">
        <f t="shared" si="167"/>
        <v>9.0040071615528046</v>
      </c>
    </row>
    <row r="175" spans="1:44" x14ac:dyDescent="0.3">
      <c r="A175" t="s">
        <v>37</v>
      </c>
      <c r="B175" s="7" t="s">
        <v>75</v>
      </c>
      <c r="C175">
        <v>2024</v>
      </c>
      <c r="D175">
        <v>741.82311170952948</v>
      </c>
      <c r="E175" t="s">
        <v>44</v>
      </c>
      <c r="F175" t="s">
        <v>84</v>
      </c>
      <c r="G175" s="1">
        <v>45444</v>
      </c>
      <c r="H175" s="5">
        <f t="shared" si="196"/>
        <v>640.9351685170335</v>
      </c>
      <c r="I175" s="5">
        <f t="shared" si="168"/>
        <v>544.79489323947848</v>
      </c>
      <c r="J175" s="5">
        <f t="shared" si="169"/>
        <v>96.14027527755502</v>
      </c>
      <c r="K175" s="5">
        <f t="shared" si="170"/>
        <v>1922.8055055511004</v>
      </c>
      <c r="L175" s="5">
        <f t="shared" si="171"/>
        <v>640.9351685170335</v>
      </c>
      <c r="M175" s="5">
        <f t="shared" si="172"/>
        <v>1922.8055055511004</v>
      </c>
      <c r="N175" s="5">
        <f t="shared" si="173"/>
        <v>2563.740674068134</v>
      </c>
      <c r="O175" s="5">
        <f t="shared" si="174"/>
        <v>640.9351685170335</v>
      </c>
      <c r="P175" s="5">
        <f t="shared" si="175"/>
        <v>640.9351685170335</v>
      </c>
      <c r="Q175" s="5">
        <f t="shared" si="176"/>
        <v>480.7013763877751</v>
      </c>
      <c r="R175" s="5">
        <f t="shared" si="177"/>
        <v>28.842082583266503</v>
      </c>
      <c r="S175" s="5">
        <f t="shared" si="178"/>
        <v>96.14027527755502</v>
      </c>
      <c r="T175" s="5">
        <f t="shared" si="179"/>
        <v>192.28055055511004</v>
      </c>
      <c r="U175" s="5">
        <f t="shared" si="180"/>
        <v>96.14027527755502</v>
      </c>
      <c r="V175" s="5">
        <f t="shared" si="181"/>
        <v>358.92369436953879</v>
      </c>
      <c r="W175" s="5">
        <f t="shared" si="182"/>
        <v>282.01147414749477</v>
      </c>
      <c r="X175" s="5">
        <f t="shared" si="183"/>
        <v>1281.8703370340668</v>
      </c>
      <c r="Y175" s="5">
        <f t="shared" si="184"/>
        <v>213.64505617234451</v>
      </c>
      <c r="Z175" s="5">
        <f t="shared" si="185"/>
        <v>1281.8703370340668</v>
      </c>
      <c r="AA175" s="5">
        <f t="shared" si="186"/>
        <v>85.458022468937813</v>
      </c>
      <c r="AB175" s="5">
        <f t="shared" si="187"/>
        <v>160.23379212925838</v>
      </c>
      <c r="AC175" s="5">
        <f t="shared" si="188"/>
        <v>213.64505617234451</v>
      </c>
      <c r="AD175" s="5">
        <f t="shared" si="189"/>
        <v>320.46758425851669</v>
      </c>
      <c r="AE175" s="5">
        <f t="shared" si="190"/>
        <v>9.6140275277555016</v>
      </c>
      <c r="AF175" s="5">
        <f t="shared" si="191"/>
        <v>24.035068819388755</v>
      </c>
      <c r="AG175" s="5">
        <f t="shared" si="192"/>
        <v>48.07013763877751</v>
      </c>
      <c r="AH175" s="5">
        <f t="shared" si="193"/>
        <v>48.07013763877751</v>
      </c>
      <c r="AI175" s="5">
        <f t="shared" si="194"/>
        <v>1136.5916988368729</v>
      </c>
      <c r="AJ175" s="5">
        <f t="shared" si="195"/>
        <v>714.42906784032004</v>
      </c>
      <c r="AK175" s="5">
        <f t="shared" si="160"/>
        <v>5538.0003235714275</v>
      </c>
      <c r="AL175">
        <f t="shared" si="161"/>
        <v>34.612502022321422</v>
      </c>
      <c r="AM175" s="9">
        <f t="shared" si="162"/>
        <v>1805.3007246563109</v>
      </c>
      <c r="AN175" s="5">
        <f t="shared" si="163"/>
        <v>2301.2777225604091</v>
      </c>
      <c r="AO175" s="5">
        <f t="shared" si="164"/>
        <v>1324.5993482685358</v>
      </c>
      <c r="AP175">
        <f t="shared" si="165"/>
        <v>11.283129529101943</v>
      </c>
      <c r="AQ175">
        <f t="shared" si="166"/>
        <v>14.382985766002557</v>
      </c>
      <c r="AR175">
        <f t="shared" si="167"/>
        <v>8.278745926678349</v>
      </c>
    </row>
    <row r="176" spans="1:44" x14ac:dyDescent="0.3">
      <c r="A176" t="s">
        <v>38</v>
      </c>
      <c r="B176" s="7" t="s">
        <v>78</v>
      </c>
      <c r="C176">
        <v>2024</v>
      </c>
      <c r="D176">
        <v>742.82899569890833</v>
      </c>
      <c r="E176" t="s">
        <v>44</v>
      </c>
      <c r="F176" t="s">
        <v>84</v>
      </c>
      <c r="G176" s="1">
        <v>45474</v>
      </c>
      <c r="H176" s="5">
        <f t="shared" si="196"/>
        <v>641.80425228385684</v>
      </c>
      <c r="I176" s="5">
        <f t="shared" si="168"/>
        <v>545.53361444127825</v>
      </c>
      <c r="J176" s="5">
        <f t="shared" si="169"/>
        <v>96.270637842578523</v>
      </c>
      <c r="K176" s="5">
        <f t="shared" si="170"/>
        <v>1925.4127568515705</v>
      </c>
      <c r="L176" s="5">
        <f t="shared" si="171"/>
        <v>641.80425228385684</v>
      </c>
      <c r="M176" s="5">
        <f t="shared" si="172"/>
        <v>1925.4127568515705</v>
      </c>
      <c r="N176" s="5">
        <f t="shared" si="173"/>
        <v>2567.2170091354274</v>
      </c>
      <c r="O176" s="5">
        <f t="shared" si="174"/>
        <v>641.80425228385684</v>
      </c>
      <c r="P176" s="5">
        <f t="shared" si="175"/>
        <v>641.80425228385684</v>
      </c>
      <c r="Q176" s="5">
        <f t="shared" si="176"/>
        <v>481.35318921289263</v>
      </c>
      <c r="R176" s="5">
        <f t="shared" si="177"/>
        <v>28.881191352773556</v>
      </c>
      <c r="S176" s="5">
        <f t="shared" si="178"/>
        <v>96.270637842578523</v>
      </c>
      <c r="T176" s="5">
        <f t="shared" si="179"/>
        <v>192.54127568515705</v>
      </c>
      <c r="U176" s="5">
        <f t="shared" si="180"/>
        <v>96.270637842578523</v>
      </c>
      <c r="V176" s="5">
        <f t="shared" si="181"/>
        <v>359.41038127895985</v>
      </c>
      <c r="W176" s="5">
        <f t="shared" si="182"/>
        <v>282.39387100489699</v>
      </c>
      <c r="X176" s="5">
        <f t="shared" si="183"/>
        <v>1283.6085045677137</v>
      </c>
      <c r="Y176" s="5">
        <f t="shared" si="184"/>
        <v>213.93475076128561</v>
      </c>
      <c r="Z176" s="5">
        <f t="shared" si="185"/>
        <v>1283.6085045677137</v>
      </c>
      <c r="AA176" s="5">
        <f t="shared" si="186"/>
        <v>85.57390030451424</v>
      </c>
      <c r="AB176" s="5">
        <f t="shared" si="187"/>
        <v>160.45106307096421</v>
      </c>
      <c r="AC176" s="5">
        <f t="shared" si="188"/>
        <v>213.93475076128561</v>
      </c>
      <c r="AD176" s="5">
        <f t="shared" si="189"/>
        <v>320.90212614192842</v>
      </c>
      <c r="AE176" s="5">
        <f t="shared" si="190"/>
        <v>9.6270637842578513</v>
      </c>
      <c r="AF176" s="5">
        <f t="shared" si="191"/>
        <v>24.067659460644631</v>
      </c>
      <c r="AG176" s="5">
        <f t="shared" si="192"/>
        <v>48.135318921289262</v>
      </c>
      <c r="AH176" s="5">
        <f t="shared" si="193"/>
        <v>48.135318921289262</v>
      </c>
      <c r="AI176" s="5">
        <f t="shared" si="194"/>
        <v>1138.1328740500396</v>
      </c>
      <c r="AJ176" s="5">
        <f t="shared" si="195"/>
        <v>715.39780654573906</v>
      </c>
      <c r="AK176" s="5">
        <f t="shared" si="160"/>
        <v>5545.5096418586654</v>
      </c>
      <c r="AL176">
        <f t="shared" si="161"/>
        <v>34.659435261616657</v>
      </c>
      <c r="AM176" s="9">
        <f t="shared" si="162"/>
        <v>1807.7486439328634</v>
      </c>
      <c r="AN176" s="5">
        <f t="shared" si="163"/>
        <v>2304.398167825188</v>
      </c>
      <c r="AO176" s="5">
        <f t="shared" si="164"/>
        <v>1326.3954547199708</v>
      </c>
      <c r="AP176">
        <f t="shared" si="165"/>
        <v>11.298429024580397</v>
      </c>
      <c r="AQ176">
        <f t="shared" si="166"/>
        <v>14.402488548907424</v>
      </c>
      <c r="AR176">
        <f t="shared" si="167"/>
        <v>8.2899715919998176</v>
      </c>
    </row>
    <row r="177" spans="1:44" x14ac:dyDescent="0.3">
      <c r="A177" t="s">
        <v>39</v>
      </c>
      <c r="B177" s="7" t="s">
        <v>78</v>
      </c>
      <c r="C177">
        <v>2024</v>
      </c>
      <c r="D177">
        <v>711.04356484161201</v>
      </c>
      <c r="E177" t="s">
        <v>44</v>
      </c>
      <c r="F177" t="s">
        <v>84</v>
      </c>
      <c r="G177" s="1">
        <v>45505</v>
      </c>
      <c r="H177" s="5">
        <f t="shared" si="196"/>
        <v>614.34164002315276</v>
      </c>
      <c r="I177" s="5">
        <f t="shared" si="168"/>
        <v>522.19039401967984</v>
      </c>
      <c r="J177" s="5">
        <f t="shared" si="169"/>
        <v>92.151246003472906</v>
      </c>
      <c r="K177" s="5">
        <f t="shared" si="170"/>
        <v>1843.0249200694584</v>
      </c>
      <c r="L177" s="5">
        <f t="shared" si="171"/>
        <v>614.34164002315276</v>
      </c>
      <c r="M177" s="5">
        <f t="shared" si="172"/>
        <v>1843.0249200694584</v>
      </c>
      <c r="N177" s="5">
        <f t="shared" si="173"/>
        <v>2457.3665600926111</v>
      </c>
      <c r="O177" s="5">
        <f t="shared" si="174"/>
        <v>614.34164002315276</v>
      </c>
      <c r="P177" s="5">
        <f t="shared" si="175"/>
        <v>614.34164002315276</v>
      </c>
      <c r="Q177" s="5">
        <f t="shared" si="176"/>
        <v>460.75623001736454</v>
      </c>
      <c r="R177" s="5">
        <f t="shared" si="177"/>
        <v>27.64537380104187</v>
      </c>
      <c r="S177" s="5">
        <f t="shared" si="178"/>
        <v>92.151246003472906</v>
      </c>
      <c r="T177" s="5">
        <f t="shared" si="179"/>
        <v>184.30249200694581</v>
      </c>
      <c r="U177" s="5">
        <f t="shared" si="180"/>
        <v>92.151246003472906</v>
      </c>
      <c r="V177" s="5">
        <f t="shared" si="181"/>
        <v>344.03131841296556</v>
      </c>
      <c r="W177" s="5">
        <f t="shared" si="182"/>
        <v>270.3103216101872</v>
      </c>
      <c r="X177" s="5">
        <f t="shared" si="183"/>
        <v>1228.6832800463055</v>
      </c>
      <c r="Y177" s="5">
        <f t="shared" si="184"/>
        <v>204.78054667438425</v>
      </c>
      <c r="Z177" s="5">
        <f t="shared" si="185"/>
        <v>1228.6832800463055</v>
      </c>
      <c r="AA177" s="5">
        <f t="shared" si="186"/>
        <v>81.912218669753699</v>
      </c>
      <c r="AB177" s="5">
        <f t="shared" si="187"/>
        <v>153.58541000578819</v>
      </c>
      <c r="AC177" s="5">
        <f t="shared" si="188"/>
        <v>204.78054667438425</v>
      </c>
      <c r="AD177" s="5">
        <f t="shared" si="189"/>
        <v>307.17082001157638</v>
      </c>
      <c r="AE177" s="5">
        <f t="shared" si="190"/>
        <v>9.2151246003472895</v>
      </c>
      <c r="AF177" s="5">
        <f t="shared" si="191"/>
        <v>23.037811500868226</v>
      </c>
      <c r="AG177" s="5">
        <f t="shared" si="192"/>
        <v>46.075623001736453</v>
      </c>
      <c r="AH177" s="5">
        <f t="shared" si="193"/>
        <v>46.075623001736453</v>
      </c>
      <c r="AI177" s="5">
        <f t="shared" si="194"/>
        <v>1089.4325083077242</v>
      </c>
      <c r="AJ177" s="5">
        <f t="shared" si="195"/>
        <v>684.78614807914096</v>
      </c>
      <c r="AK177" s="5">
        <f t="shared" si="160"/>
        <v>5308.2189406200514</v>
      </c>
      <c r="AL177">
        <f t="shared" si="161"/>
        <v>33.176368378875324</v>
      </c>
      <c r="AM177" s="9">
        <f t="shared" si="162"/>
        <v>1730.3956193985468</v>
      </c>
      <c r="AN177" s="5">
        <f t="shared" si="163"/>
        <v>2205.7936585031302</v>
      </c>
      <c r="AO177" s="5">
        <f t="shared" si="164"/>
        <v>1269.6393893811824</v>
      </c>
      <c r="AP177">
        <f t="shared" si="165"/>
        <v>10.814972621240917</v>
      </c>
      <c r="AQ177">
        <f t="shared" si="166"/>
        <v>13.786210365644564</v>
      </c>
      <c r="AR177">
        <f t="shared" si="167"/>
        <v>7.9352461836323895</v>
      </c>
    </row>
    <row r="178" spans="1:44" x14ac:dyDescent="0.3">
      <c r="A178" t="s">
        <v>40</v>
      </c>
      <c r="B178" s="7" t="s">
        <v>78</v>
      </c>
      <c r="C178">
        <v>2024</v>
      </c>
      <c r="D178">
        <v>714.18743535072883</v>
      </c>
      <c r="E178" t="s">
        <v>44</v>
      </c>
      <c r="F178" t="s">
        <v>84</v>
      </c>
      <c r="G178" s="1">
        <v>45536</v>
      </c>
      <c r="H178" s="5">
        <f t="shared" si="196"/>
        <v>617.05794414302966</v>
      </c>
      <c r="I178" s="5">
        <f t="shared" si="168"/>
        <v>524.49925252157516</v>
      </c>
      <c r="J178" s="5">
        <f t="shared" si="169"/>
        <v>92.558691621454443</v>
      </c>
      <c r="K178" s="5">
        <f t="shared" si="170"/>
        <v>1851.1738324290891</v>
      </c>
      <c r="L178" s="5">
        <f t="shared" si="171"/>
        <v>617.05794414302966</v>
      </c>
      <c r="M178" s="5">
        <f t="shared" si="172"/>
        <v>1851.1738324290891</v>
      </c>
      <c r="N178" s="5">
        <f t="shared" si="173"/>
        <v>2468.2317765721186</v>
      </c>
      <c r="O178" s="5">
        <f t="shared" si="174"/>
        <v>617.05794414302966</v>
      </c>
      <c r="P178" s="5">
        <f t="shared" si="175"/>
        <v>617.05794414302966</v>
      </c>
      <c r="Q178" s="5">
        <f t="shared" si="176"/>
        <v>462.79345810727222</v>
      </c>
      <c r="R178" s="5">
        <f t="shared" si="177"/>
        <v>27.767607486436333</v>
      </c>
      <c r="S178" s="5">
        <f t="shared" si="178"/>
        <v>92.558691621454443</v>
      </c>
      <c r="T178" s="5">
        <f t="shared" si="179"/>
        <v>185.11738324290889</v>
      </c>
      <c r="U178" s="5">
        <f t="shared" si="180"/>
        <v>92.558691621454443</v>
      </c>
      <c r="V178" s="5">
        <f t="shared" si="181"/>
        <v>345.55244872009666</v>
      </c>
      <c r="W178" s="5">
        <f t="shared" si="182"/>
        <v>271.50549542293305</v>
      </c>
      <c r="X178" s="5">
        <f t="shared" si="183"/>
        <v>1234.1158882860593</v>
      </c>
      <c r="Y178" s="5">
        <f t="shared" si="184"/>
        <v>205.68598138100987</v>
      </c>
      <c r="Z178" s="5">
        <f t="shared" si="185"/>
        <v>1234.1158882860593</v>
      </c>
      <c r="AA178" s="5">
        <f t="shared" si="186"/>
        <v>82.274392552403953</v>
      </c>
      <c r="AB178" s="5">
        <f t="shared" si="187"/>
        <v>154.26448603575741</v>
      </c>
      <c r="AC178" s="5">
        <f t="shared" si="188"/>
        <v>205.68598138100987</v>
      </c>
      <c r="AD178" s="5">
        <f t="shared" si="189"/>
        <v>308.52897207151477</v>
      </c>
      <c r="AE178" s="5">
        <f t="shared" si="190"/>
        <v>9.2558691621454443</v>
      </c>
      <c r="AF178" s="5">
        <f t="shared" si="191"/>
        <v>23.139672905363611</v>
      </c>
      <c r="AG178" s="5">
        <f t="shared" si="192"/>
        <v>46.279345810727222</v>
      </c>
      <c r="AH178" s="5">
        <f t="shared" si="193"/>
        <v>46.279345810727222</v>
      </c>
      <c r="AI178" s="5">
        <f t="shared" si="194"/>
        <v>1094.2494209469728</v>
      </c>
      <c r="AJ178" s="5">
        <f t="shared" si="195"/>
        <v>687.81392173809706</v>
      </c>
      <c r="AK178" s="5">
        <f t="shared" si="160"/>
        <v>5331.6891663678471</v>
      </c>
      <c r="AL178">
        <f t="shared" si="161"/>
        <v>33.323057289799046</v>
      </c>
      <c r="AM178" s="9">
        <f t="shared" si="162"/>
        <v>1738.0465426695337</v>
      </c>
      <c r="AN178" s="5">
        <f t="shared" si="163"/>
        <v>2215.5465484455481</v>
      </c>
      <c r="AO178" s="5">
        <f t="shared" si="164"/>
        <v>1275.2530845622614</v>
      </c>
      <c r="AP178">
        <f t="shared" si="165"/>
        <v>10.862790891684586</v>
      </c>
      <c r="AQ178">
        <f t="shared" si="166"/>
        <v>13.847165927784676</v>
      </c>
      <c r="AR178">
        <f t="shared" si="167"/>
        <v>7.9703317785141339</v>
      </c>
    </row>
    <row r="179" spans="1:44" x14ac:dyDescent="0.3">
      <c r="A179" t="s">
        <v>41</v>
      </c>
      <c r="B179" s="7" t="s">
        <v>78</v>
      </c>
      <c r="C179">
        <v>2024</v>
      </c>
      <c r="D179">
        <v>725.65342041234237</v>
      </c>
      <c r="E179" t="s">
        <v>44</v>
      </c>
      <c r="F179" t="s">
        <v>84</v>
      </c>
      <c r="G179" s="1">
        <v>45566</v>
      </c>
      <c r="H179" s="5">
        <f t="shared" si="196"/>
        <v>626.96455523626378</v>
      </c>
      <c r="I179" s="5">
        <f t="shared" si="168"/>
        <v>532.91987195082424</v>
      </c>
      <c r="J179" s="5">
        <f t="shared" si="169"/>
        <v>94.044683285439561</v>
      </c>
      <c r="K179" s="5">
        <f t="shared" si="170"/>
        <v>1880.8936657087913</v>
      </c>
      <c r="L179" s="5">
        <f t="shared" si="171"/>
        <v>626.96455523626378</v>
      </c>
      <c r="M179" s="5">
        <f t="shared" si="172"/>
        <v>1880.8936657087913</v>
      </c>
      <c r="N179" s="5">
        <f t="shared" si="173"/>
        <v>2507.8582209450551</v>
      </c>
      <c r="O179" s="5">
        <f t="shared" si="174"/>
        <v>626.96455523626378</v>
      </c>
      <c r="P179" s="5">
        <f t="shared" si="175"/>
        <v>626.96455523626378</v>
      </c>
      <c r="Q179" s="5">
        <f t="shared" si="176"/>
        <v>470.22341642719778</v>
      </c>
      <c r="R179" s="5">
        <f t="shared" si="177"/>
        <v>28.213404985631868</v>
      </c>
      <c r="S179" s="5">
        <f t="shared" si="178"/>
        <v>94.044683285439561</v>
      </c>
      <c r="T179" s="5">
        <f t="shared" si="179"/>
        <v>188.08936657087912</v>
      </c>
      <c r="U179" s="5">
        <f t="shared" si="180"/>
        <v>94.044683285439561</v>
      </c>
      <c r="V179" s="5">
        <f t="shared" si="181"/>
        <v>351.10015093230777</v>
      </c>
      <c r="W179" s="5">
        <f t="shared" si="182"/>
        <v>275.86440430395606</v>
      </c>
      <c r="X179" s="5">
        <f t="shared" si="183"/>
        <v>1253.9291104725276</v>
      </c>
      <c r="Y179" s="5">
        <f t="shared" si="184"/>
        <v>208.98818507875458</v>
      </c>
      <c r="Z179" s="5">
        <f t="shared" si="185"/>
        <v>1253.9291104725276</v>
      </c>
      <c r="AA179" s="5">
        <f t="shared" si="186"/>
        <v>83.59527403150183</v>
      </c>
      <c r="AB179" s="5">
        <f t="shared" si="187"/>
        <v>156.74113880906594</v>
      </c>
      <c r="AC179" s="5">
        <f t="shared" si="188"/>
        <v>208.98818507875458</v>
      </c>
      <c r="AD179" s="5">
        <f t="shared" si="189"/>
        <v>313.48227761813183</v>
      </c>
      <c r="AE179" s="5">
        <f t="shared" si="190"/>
        <v>9.4044683285439579</v>
      </c>
      <c r="AF179" s="5">
        <f t="shared" si="191"/>
        <v>23.51117082135989</v>
      </c>
      <c r="AG179" s="5">
        <f t="shared" si="192"/>
        <v>47.02234164271978</v>
      </c>
      <c r="AH179" s="5">
        <f t="shared" si="193"/>
        <v>47.02234164271978</v>
      </c>
      <c r="AI179" s="5">
        <f t="shared" si="194"/>
        <v>1111.8171446189745</v>
      </c>
      <c r="AJ179" s="5">
        <f t="shared" si="195"/>
        <v>698.85649090335539</v>
      </c>
      <c r="AK179" s="5">
        <f t="shared" si="160"/>
        <v>5417.287239518937</v>
      </c>
      <c r="AL179">
        <f t="shared" si="161"/>
        <v>33.858045246993356</v>
      </c>
      <c r="AM179" s="9">
        <f t="shared" si="162"/>
        <v>1765.9501639154764</v>
      </c>
      <c r="AN179" s="5">
        <f t="shared" si="163"/>
        <v>2251.1162355758051</v>
      </c>
      <c r="AO179" s="5">
        <f t="shared" si="164"/>
        <v>1295.7267474882785</v>
      </c>
      <c r="AP179">
        <f t="shared" si="165"/>
        <v>11.037188524471727</v>
      </c>
      <c r="AQ179">
        <f t="shared" si="166"/>
        <v>14.069476472348782</v>
      </c>
      <c r="AR179">
        <f t="shared" si="167"/>
        <v>8.0982921718017415</v>
      </c>
    </row>
    <row r="180" spans="1:44" x14ac:dyDescent="0.3">
      <c r="A180" t="s">
        <v>42</v>
      </c>
      <c r="B180" s="7" t="s">
        <v>78</v>
      </c>
      <c r="C180">
        <v>2024</v>
      </c>
      <c r="D180">
        <v>686.26428248423747</v>
      </c>
      <c r="E180" t="s">
        <v>44</v>
      </c>
      <c r="F180" t="s">
        <v>84</v>
      </c>
      <c r="G180" s="1">
        <v>45597</v>
      </c>
      <c r="H180" s="5">
        <f t="shared" si="196"/>
        <v>592.93234006638113</v>
      </c>
      <c r="I180" s="5">
        <f t="shared" si="168"/>
        <v>503.99248905642395</v>
      </c>
      <c r="J180" s="5">
        <f t="shared" si="169"/>
        <v>88.939851009957167</v>
      </c>
      <c r="K180" s="5">
        <f t="shared" si="170"/>
        <v>1778.7970201991434</v>
      </c>
      <c r="L180" s="5">
        <f t="shared" si="171"/>
        <v>592.93234006638113</v>
      </c>
      <c r="M180" s="5">
        <f t="shared" si="172"/>
        <v>1778.7970201991434</v>
      </c>
      <c r="N180" s="5">
        <f t="shared" si="173"/>
        <v>2371.7293602655245</v>
      </c>
      <c r="O180" s="5">
        <f t="shared" si="174"/>
        <v>592.93234006638113</v>
      </c>
      <c r="P180" s="5">
        <f t="shared" si="175"/>
        <v>592.93234006638113</v>
      </c>
      <c r="Q180" s="5">
        <f t="shared" si="176"/>
        <v>444.69925504978585</v>
      </c>
      <c r="R180" s="5">
        <f t="shared" si="177"/>
        <v>26.681955302987149</v>
      </c>
      <c r="S180" s="5">
        <f t="shared" si="178"/>
        <v>88.939851009957167</v>
      </c>
      <c r="T180" s="5">
        <f t="shared" si="179"/>
        <v>177.87970201991433</v>
      </c>
      <c r="U180" s="5">
        <f t="shared" si="180"/>
        <v>88.939851009957167</v>
      </c>
      <c r="V180" s="5">
        <f t="shared" si="181"/>
        <v>332.04211043717345</v>
      </c>
      <c r="W180" s="5">
        <f t="shared" si="182"/>
        <v>260.89022962920768</v>
      </c>
      <c r="X180" s="5">
        <f t="shared" si="183"/>
        <v>1185.8646801327623</v>
      </c>
      <c r="Y180" s="5">
        <f t="shared" si="184"/>
        <v>197.64411335546038</v>
      </c>
      <c r="Z180" s="5">
        <f t="shared" si="185"/>
        <v>1185.8646801327623</v>
      </c>
      <c r="AA180" s="5">
        <f t="shared" si="186"/>
        <v>79.057645342184145</v>
      </c>
      <c r="AB180" s="5">
        <f t="shared" si="187"/>
        <v>148.23308501659528</v>
      </c>
      <c r="AC180" s="5">
        <f t="shared" si="188"/>
        <v>197.64411335546038</v>
      </c>
      <c r="AD180" s="5">
        <f t="shared" si="189"/>
        <v>296.46617003319056</v>
      </c>
      <c r="AE180" s="5">
        <f t="shared" si="190"/>
        <v>8.8939851009957156</v>
      </c>
      <c r="AF180" s="5">
        <f t="shared" si="191"/>
        <v>22.234962752489292</v>
      </c>
      <c r="AG180" s="5">
        <f t="shared" si="192"/>
        <v>44.469925504978583</v>
      </c>
      <c r="AH180" s="5">
        <f t="shared" si="193"/>
        <v>44.469925504978583</v>
      </c>
      <c r="AI180" s="5">
        <f t="shared" si="194"/>
        <v>1051.4666830510494</v>
      </c>
      <c r="AJ180" s="5">
        <f t="shared" si="195"/>
        <v>660.92191506065944</v>
      </c>
      <c r="AK180" s="5">
        <f t="shared" si="160"/>
        <v>5123.231884343566</v>
      </c>
      <c r="AL180">
        <f t="shared" si="161"/>
        <v>32.020199277147285</v>
      </c>
      <c r="AM180" s="9">
        <f t="shared" si="162"/>
        <v>1670.0927578536403</v>
      </c>
      <c r="AN180" s="5">
        <f t="shared" si="163"/>
        <v>2128.9235670083417</v>
      </c>
      <c r="AO180" s="5">
        <f t="shared" si="164"/>
        <v>1225.3935028038543</v>
      </c>
      <c r="AP180">
        <f t="shared" si="165"/>
        <v>10.438079736585252</v>
      </c>
      <c r="AQ180">
        <f t="shared" si="166"/>
        <v>13.305772293802136</v>
      </c>
      <c r="AR180">
        <f t="shared" si="167"/>
        <v>7.6587093925240897</v>
      </c>
    </row>
    <row r="181" spans="1:44" x14ac:dyDescent="0.3">
      <c r="A181" t="s">
        <v>43</v>
      </c>
      <c r="B181" s="7" t="s">
        <v>78</v>
      </c>
      <c r="C181">
        <v>2024</v>
      </c>
      <c r="D181">
        <v>681.95114991993933</v>
      </c>
      <c r="E181" t="s">
        <v>44</v>
      </c>
      <c r="F181" t="s">
        <v>84</v>
      </c>
      <c r="G181" s="1">
        <v>45627</v>
      </c>
      <c r="H181" s="5">
        <f t="shared" si="196"/>
        <v>589.20579353082758</v>
      </c>
      <c r="I181" s="5">
        <f t="shared" si="168"/>
        <v>500.82492450120344</v>
      </c>
      <c r="J181" s="5">
        <f t="shared" si="169"/>
        <v>88.380869029624137</v>
      </c>
      <c r="K181" s="5">
        <f t="shared" si="170"/>
        <v>1767.6173805924827</v>
      </c>
      <c r="L181" s="5">
        <f t="shared" si="171"/>
        <v>589.20579353082758</v>
      </c>
      <c r="M181" s="5">
        <f t="shared" si="172"/>
        <v>1767.6173805924827</v>
      </c>
      <c r="N181" s="5">
        <f t="shared" si="173"/>
        <v>2356.8231741233103</v>
      </c>
      <c r="O181" s="5">
        <f t="shared" si="174"/>
        <v>589.20579353082758</v>
      </c>
      <c r="P181" s="5">
        <f t="shared" si="175"/>
        <v>589.20579353082758</v>
      </c>
      <c r="Q181" s="5">
        <f t="shared" si="176"/>
        <v>441.90434514812068</v>
      </c>
      <c r="R181" s="5">
        <f t="shared" si="177"/>
        <v>26.514260708887239</v>
      </c>
      <c r="S181" s="5">
        <f t="shared" si="178"/>
        <v>88.380869029624137</v>
      </c>
      <c r="T181" s="5">
        <f t="shared" si="179"/>
        <v>176.76173805924827</v>
      </c>
      <c r="U181" s="5">
        <f t="shared" si="180"/>
        <v>88.380869029624137</v>
      </c>
      <c r="V181" s="5">
        <f t="shared" si="181"/>
        <v>329.95524437726345</v>
      </c>
      <c r="W181" s="5">
        <f t="shared" si="182"/>
        <v>259.25054915356412</v>
      </c>
      <c r="X181" s="5">
        <f t="shared" si="183"/>
        <v>1178.4115870616552</v>
      </c>
      <c r="Y181" s="5">
        <f t="shared" si="184"/>
        <v>196.40193117694253</v>
      </c>
      <c r="Z181" s="5">
        <f t="shared" si="185"/>
        <v>1178.4115870616552</v>
      </c>
      <c r="AA181" s="5">
        <f t="shared" si="186"/>
        <v>78.56077247077701</v>
      </c>
      <c r="AB181" s="5">
        <f t="shared" si="187"/>
        <v>147.30144838270689</v>
      </c>
      <c r="AC181" s="5">
        <f t="shared" si="188"/>
        <v>196.40193117694253</v>
      </c>
      <c r="AD181" s="5">
        <f t="shared" si="189"/>
        <v>294.60289676541379</v>
      </c>
      <c r="AE181" s="5">
        <f t="shared" si="190"/>
        <v>8.8380869029624129</v>
      </c>
      <c r="AF181" s="5">
        <f t="shared" si="191"/>
        <v>22.095217257406034</v>
      </c>
      <c r="AG181" s="5">
        <f t="shared" si="192"/>
        <v>44.190434514812068</v>
      </c>
      <c r="AH181" s="5">
        <f t="shared" si="193"/>
        <v>44.190434514812068</v>
      </c>
      <c r="AI181" s="5">
        <f t="shared" si="194"/>
        <v>1044.8582738613343</v>
      </c>
      <c r="AJ181" s="5">
        <f t="shared" si="195"/>
        <v>656.76805785569582</v>
      </c>
      <c r="AK181" s="5">
        <f t="shared" si="160"/>
        <v>5091.0326590031154</v>
      </c>
      <c r="AL181">
        <f t="shared" si="161"/>
        <v>31.818954118769472</v>
      </c>
      <c r="AM181" s="9">
        <f t="shared" si="162"/>
        <v>1659.5963184451643</v>
      </c>
      <c r="AN181" s="5">
        <f t="shared" si="163"/>
        <v>2115.5434016724366</v>
      </c>
      <c r="AO181" s="5">
        <f t="shared" si="164"/>
        <v>1217.6919732970437</v>
      </c>
      <c r="AP181">
        <f t="shared" si="165"/>
        <v>10.372476990282276</v>
      </c>
      <c r="AQ181">
        <f t="shared" si="166"/>
        <v>13.222146260452728</v>
      </c>
      <c r="AR181">
        <f t="shared" si="167"/>
        <v>7.6105748331065231</v>
      </c>
    </row>
  </sheetData>
  <autoFilter ref="A1:AJ1" xr:uid="{00000000-0001-0000-0000-000000000000}">
    <sortState xmlns:xlrd2="http://schemas.microsoft.com/office/spreadsheetml/2017/richdata2" ref="A2:AJ181">
      <sortCondition ref="F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B0E1-B2C4-4F66-81BB-7D30E3431863}">
  <dimension ref="A1:P181"/>
  <sheetViews>
    <sheetView workbookViewId="0">
      <selection activeCell="D2" sqref="D2"/>
    </sheetView>
  </sheetViews>
  <sheetFormatPr defaultRowHeight="14.4" x14ac:dyDescent="0.3"/>
  <cols>
    <col min="2" max="2" width="13.44140625" bestFit="1" customWidth="1"/>
  </cols>
  <sheetData>
    <row r="1" spans="1:16" x14ac:dyDescent="0.3">
      <c r="A1" s="2" t="s">
        <v>0</v>
      </c>
      <c r="B1" s="2" t="s">
        <v>4</v>
      </c>
      <c r="C1" s="2" t="s">
        <v>1</v>
      </c>
      <c r="D1" t="s">
        <v>107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 x14ac:dyDescent="0.3">
      <c r="A2" t="s">
        <v>8</v>
      </c>
      <c r="B2" t="s">
        <v>7</v>
      </c>
      <c r="C2">
        <v>2022</v>
      </c>
      <c r="D2">
        <v>2121.8422156784413</v>
      </c>
      <c r="E2">
        <v>353.64036927974024</v>
      </c>
      <c r="F2">
        <v>2121.8422156784413</v>
      </c>
      <c r="G2">
        <v>141.45614771189608</v>
      </c>
      <c r="H2">
        <v>265.23027695980517</v>
      </c>
      <c r="I2">
        <v>353.64036927974024</v>
      </c>
      <c r="J2">
        <v>530.46055391961033</v>
      </c>
      <c r="K2">
        <v>15.91381661758831</v>
      </c>
      <c r="L2">
        <v>39.784541543970775</v>
      </c>
      <c r="M2">
        <v>79.56908308794155</v>
      </c>
      <c r="N2">
        <v>79.56908308794155</v>
      </c>
      <c r="O2">
        <v>1881.3667645682181</v>
      </c>
      <c r="P2">
        <v>1182.5733948714512</v>
      </c>
    </row>
    <row r="3" spans="1:16" x14ac:dyDescent="0.3">
      <c r="A3" t="s">
        <v>9</v>
      </c>
      <c r="B3" t="s">
        <v>7</v>
      </c>
      <c r="C3">
        <v>2022</v>
      </c>
      <c r="D3">
        <v>2056.1762531038903</v>
      </c>
      <c r="E3">
        <v>342.69604218398177</v>
      </c>
      <c r="F3">
        <v>2056.1762531038903</v>
      </c>
      <c r="G3">
        <v>137.07841687359269</v>
      </c>
      <c r="H3">
        <v>257.02203163798629</v>
      </c>
      <c r="I3">
        <v>342.69604218398177</v>
      </c>
      <c r="J3">
        <v>514.04406327597258</v>
      </c>
      <c r="K3">
        <v>15.421321898279178</v>
      </c>
      <c r="L3">
        <v>38.553304745697943</v>
      </c>
      <c r="M3">
        <v>77.106609491395886</v>
      </c>
      <c r="N3">
        <v>77.106609491395886</v>
      </c>
      <c r="O3">
        <v>1823.1429444187827</v>
      </c>
      <c r="P3">
        <v>1145.9755650632349</v>
      </c>
    </row>
    <row r="4" spans="1:16" x14ac:dyDescent="0.3">
      <c r="A4" t="s">
        <v>10</v>
      </c>
      <c r="B4" t="s">
        <v>7</v>
      </c>
      <c r="C4">
        <v>2022</v>
      </c>
      <c r="D4">
        <v>2379.2319887392396</v>
      </c>
      <c r="E4">
        <v>396.53866478987328</v>
      </c>
      <c r="F4">
        <v>2379.2319887392396</v>
      </c>
      <c r="G4">
        <v>158.6154659159493</v>
      </c>
      <c r="H4">
        <v>297.40399859240495</v>
      </c>
      <c r="I4">
        <v>396.53866478987328</v>
      </c>
      <c r="J4">
        <v>594.80799718480978</v>
      </c>
      <c r="K4">
        <v>17.844239915544293</v>
      </c>
      <c r="L4">
        <v>44.610599788860739</v>
      </c>
      <c r="M4">
        <v>89.221199577721478</v>
      </c>
      <c r="N4">
        <v>89.221199577721478</v>
      </c>
      <c r="O4">
        <v>2109.5856966821257</v>
      </c>
      <c r="P4">
        <v>1326.0252950573363</v>
      </c>
    </row>
    <row r="5" spans="1:16" x14ac:dyDescent="0.3">
      <c r="A5" t="s">
        <v>11</v>
      </c>
      <c r="B5" t="s">
        <v>7</v>
      </c>
      <c r="C5">
        <v>2022</v>
      </c>
      <c r="D5">
        <v>2267.9668531230477</v>
      </c>
      <c r="E5">
        <v>377.99447552050793</v>
      </c>
      <c r="F5">
        <v>2267.9668531230477</v>
      </c>
      <c r="G5">
        <v>151.19779020820317</v>
      </c>
      <c r="H5">
        <v>283.49585664038096</v>
      </c>
      <c r="I5">
        <v>377.99447552050793</v>
      </c>
      <c r="J5">
        <v>566.99171328076193</v>
      </c>
      <c r="K5">
        <v>17.009751398422857</v>
      </c>
      <c r="L5">
        <v>42.524378496057146</v>
      </c>
      <c r="M5">
        <v>85.048756992114292</v>
      </c>
      <c r="N5">
        <v>85.048756992114292</v>
      </c>
      <c r="O5">
        <v>2010.9306097691026</v>
      </c>
      <c r="P5">
        <v>1264.0135261405785</v>
      </c>
    </row>
    <row r="6" spans="1:16" x14ac:dyDescent="0.3">
      <c r="A6" t="s">
        <v>12</v>
      </c>
      <c r="B6" t="s">
        <v>7</v>
      </c>
      <c r="C6">
        <v>2022</v>
      </c>
      <c r="D6">
        <v>2319.7061079003947</v>
      </c>
      <c r="E6">
        <v>386.61768465006571</v>
      </c>
      <c r="F6">
        <v>2319.7061079003947</v>
      </c>
      <c r="G6">
        <v>154.6470738600263</v>
      </c>
      <c r="H6">
        <v>289.96326348754934</v>
      </c>
      <c r="I6">
        <v>386.61768465006571</v>
      </c>
      <c r="J6">
        <v>579.92652697509868</v>
      </c>
      <c r="K6">
        <v>17.397795809252958</v>
      </c>
      <c r="L6">
        <v>43.494489523132394</v>
      </c>
      <c r="M6">
        <v>86.988979046264788</v>
      </c>
      <c r="N6">
        <v>86.988979046264788</v>
      </c>
      <c r="O6">
        <v>2056.8060823383498</v>
      </c>
      <c r="P6">
        <v>1292.8495374698198</v>
      </c>
    </row>
    <row r="7" spans="1:16" x14ac:dyDescent="0.3">
      <c r="A7" t="s">
        <v>13</v>
      </c>
      <c r="B7" t="s">
        <v>7</v>
      </c>
      <c r="C7">
        <v>2022</v>
      </c>
      <c r="D7">
        <v>2146.5757256905995</v>
      </c>
      <c r="E7">
        <v>357.76262094843327</v>
      </c>
      <c r="F7">
        <v>2146.5757256905995</v>
      </c>
      <c r="G7">
        <v>143.1050483793733</v>
      </c>
      <c r="H7">
        <v>268.32196571132494</v>
      </c>
      <c r="I7">
        <v>357.76262094843327</v>
      </c>
      <c r="J7">
        <v>536.64393142264987</v>
      </c>
      <c r="K7">
        <v>16.099317942679495</v>
      </c>
      <c r="L7">
        <v>40.248294856698742</v>
      </c>
      <c r="M7">
        <v>80.496589713397483</v>
      </c>
      <c r="N7">
        <v>80.496589713397483</v>
      </c>
      <c r="O7">
        <v>1903.2971434456651</v>
      </c>
      <c r="P7">
        <v>1196.3582044515608</v>
      </c>
    </row>
    <row r="8" spans="1:16" x14ac:dyDescent="0.3">
      <c r="A8" t="s">
        <v>14</v>
      </c>
      <c r="B8" t="s">
        <v>7</v>
      </c>
      <c r="C8">
        <v>2022</v>
      </c>
      <c r="D8">
        <v>2165.4949201134164</v>
      </c>
      <c r="E8">
        <v>360.91582001890276</v>
      </c>
      <c r="F8">
        <v>2165.4949201134164</v>
      </c>
      <c r="G8">
        <v>144.36632800756109</v>
      </c>
      <c r="H8">
        <v>270.68686501417704</v>
      </c>
      <c r="I8">
        <v>360.91582001890276</v>
      </c>
      <c r="J8">
        <v>541.37373002835409</v>
      </c>
      <c r="K8">
        <v>16.241211900850619</v>
      </c>
      <c r="L8">
        <v>40.603029752126552</v>
      </c>
      <c r="M8">
        <v>81.206059504253105</v>
      </c>
      <c r="N8">
        <v>81.206059504253105</v>
      </c>
      <c r="O8">
        <v>1920.0721625005624</v>
      </c>
      <c r="P8">
        <v>1206.9025021432108</v>
      </c>
    </row>
    <row r="9" spans="1:16" x14ac:dyDescent="0.3">
      <c r="A9" t="s">
        <v>15</v>
      </c>
      <c r="B9" t="s">
        <v>7</v>
      </c>
      <c r="C9">
        <v>2022</v>
      </c>
      <c r="D9">
        <v>2157.096062906011</v>
      </c>
      <c r="E9">
        <v>359.51601048433514</v>
      </c>
      <c r="F9">
        <v>2157.096062906011</v>
      </c>
      <c r="G9">
        <v>143.80640419373407</v>
      </c>
      <c r="H9">
        <v>269.63700786325137</v>
      </c>
      <c r="I9">
        <v>359.51601048433514</v>
      </c>
      <c r="J9">
        <v>539.27401572650274</v>
      </c>
      <c r="K9">
        <v>16.178220471795079</v>
      </c>
      <c r="L9">
        <v>40.445551179487701</v>
      </c>
      <c r="M9">
        <v>80.891102358975402</v>
      </c>
      <c r="N9">
        <v>80.891102358975402</v>
      </c>
      <c r="O9">
        <v>1912.6251757766631</v>
      </c>
      <c r="P9">
        <v>1202.2215390596168</v>
      </c>
    </row>
    <row r="10" spans="1:16" x14ac:dyDescent="0.3">
      <c r="A10" t="s">
        <v>16</v>
      </c>
      <c r="B10" t="s">
        <v>7</v>
      </c>
      <c r="C10">
        <v>2022</v>
      </c>
      <c r="D10">
        <v>2150.6237304977794</v>
      </c>
      <c r="E10">
        <v>358.43728841629667</v>
      </c>
      <c r="F10">
        <v>2150.6237304977794</v>
      </c>
      <c r="G10">
        <v>143.37491536651865</v>
      </c>
      <c r="H10">
        <v>268.82796631222249</v>
      </c>
      <c r="I10">
        <v>358.43728841629667</v>
      </c>
      <c r="J10">
        <v>537.65593262444486</v>
      </c>
      <c r="K10">
        <v>16.129677978733348</v>
      </c>
      <c r="L10">
        <v>40.324194946833373</v>
      </c>
      <c r="M10">
        <v>80.648389893666746</v>
      </c>
      <c r="N10">
        <v>80.648389893666746</v>
      </c>
      <c r="O10">
        <v>1906.8863743746983</v>
      </c>
      <c r="P10">
        <v>1198.6142924640958</v>
      </c>
    </row>
    <row r="11" spans="1:16" x14ac:dyDescent="0.3">
      <c r="A11" t="s">
        <v>17</v>
      </c>
      <c r="B11" t="s">
        <v>7</v>
      </c>
      <c r="C11">
        <v>2022</v>
      </c>
      <c r="D11">
        <v>2093.9390446045336</v>
      </c>
      <c r="E11">
        <v>348.98984076742221</v>
      </c>
      <c r="F11">
        <v>2093.9390446045336</v>
      </c>
      <c r="G11">
        <v>139.59593630696889</v>
      </c>
      <c r="H11">
        <v>261.7423805755667</v>
      </c>
      <c r="I11">
        <v>348.98984076742221</v>
      </c>
      <c r="J11">
        <v>523.4847611511334</v>
      </c>
      <c r="K11">
        <v>15.704542834534001</v>
      </c>
      <c r="L11">
        <v>39.261357086335003</v>
      </c>
      <c r="M11">
        <v>78.522714172670007</v>
      </c>
      <c r="N11">
        <v>78.522714172670007</v>
      </c>
      <c r="O11">
        <v>1856.6259528826865</v>
      </c>
      <c r="P11">
        <v>1167.0220275262602</v>
      </c>
    </row>
    <row r="12" spans="1:16" x14ac:dyDescent="0.3">
      <c r="A12" t="s">
        <v>18</v>
      </c>
      <c r="B12" t="s">
        <v>7</v>
      </c>
      <c r="C12">
        <v>2022</v>
      </c>
      <c r="D12">
        <v>1994.1978694291683</v>
      </c>
      <c r="E12">
        <v>332.36631157152806</v>
      </c>
      <c r="F12">
        <v>1994.1978694291683</v>
      </c>
      <c r="G12">
        <v>132.94652462861123</v>
      </c>
      <c r="H12">
        <v>249.27473367864604</v>
      </c>
      <c r="I12">
        <v>332.36631157152806</v>
      </c>
      <c r="J12">
        <v>498.54946735729209</v>
      </c>
      <c r="K12">
        <v>14.956484020718761</v>
      </c>
      <c r="L12">
        <v>37.391210051796904</v>
      </c>
      <c r="M12">
        <v>74.782420103593807</v>
      </c>
      <c r="N12">
        <v>74.782420103593807</v>
      </c>
      <c r="O12">
        <v>1768.1887775605296</v>
      </c>
      <c r="P12">
        <v>1111.43294589519</v>
      </c>
    </row>
    <row r="13" spans="1:16" x14ac:dyDescent="0.3">
      <c r="A13" t="s">
        <v>19</v>
      </c>
      <c r="B13" t="s">
        <v>7</v>
      </c>
      <c r="C13">
        <v>2022</v>
      </c>
      <c r="D13">
        <v>2060.6498998588809</v>
      </c>
      <c r="E13">
        <v>343.44164997648016</v>
      </c>
      <c r="F13">
        <v>2060.6498998588809</v>
      </c>
      <c r="G13">
        <v>137.37665999059206</v>
      </c>
      <c r="H13">
        <v>257.58123748236011</v>
      </c>
      <c r="I13">
        <v>343.44164997648016</v>
      </c>
      <c r="J13">
        <v>515.16247496472022</v>
      </c>
      <c r="K13">
        <v>15.454874248941605</v>
      </c>
      <c r="L13">
        <v>38.637185622354018</v>
      </c>
      <c r="M13">
        <v>77.274371244708036</v>
      </c>
      <c r="N13">
        <v>77.274371244708036</v>
      </c>
      <c r="O13">
        <v>1827.1095778748745</v>
      </c>
      <c r="P13">
        <v>1148.4688775213497</v>
      </c>
    </row>
    <row r="14" spans="1:16" x14ac:dyDescent="0.3">
      <c r="A14" t="s">
        <v>20</v>
      </c>
      <c r="B14" t="s">
        <v>7</v>
      </c>
      <c r="C14">
        <v>2023</v>
      </c>
      <c r="D14">
        <v>2105.9252647397284</v>
      </c>
      <c r="E14">
        <v>350.98754412328805</v>
      </c>
      <c r="F14">
        <v>2105.9252647397284</v>
      </c>
      <c r="G14">
        <v>140.39501764931524</v>
      </c>
      <c r="H14">
        <v>263.24065809246605</v>
      </c>
      <c r="I14">
        <v>350.98754412328805</v>
      </c>
      <c r="J14">
        <v>526.4813161849321</v>
      </c>
      <c r="K14">
        <v>15.794439485547962</v>
      </c>
      <c r="L14">
        <v>39.486098713869907</v>
      </c>
      <c r="M14">
        <v>78.972197427739815</v>
      </c>
      <c r="N14">
        <v>78.972197427739815</v>
      </c>
      <c r="O14">
        <v>1867.2537347358925</v>
      </c>
      <c r="P14">
        <v>1173.7023475482752</v>
      </c>
    </row>
    <row r="15" spans="1:16" x14ac:dyDescent="0.3">
      <c r="A15" t="s">
        <v>21</v>
      </c>
      <c r="B15" t="s">
        <v>7</v>
      </c>
      <c r="C15">
        <v>2023</v>
      </c>
      <c r="D15">
        <v>2028.9753627536957</v>
      </c>
      <c r="E15">
        <v>338.16256045894926</v>
      </c>
      <c r="F15">
        <v>2028.9753627536957</v>
      </c>
      <c r="G15">
        <v>135.2650241835797</v>
      </c>
      <c r="H15">
        <v>253.62192034421196</v>
      </c>
      <c r="I15">
        <v>338.16256045894926</v>
      </c>
      <c r="J15">
        <v>507.24384068842392</v>
      </c>
      <c r="K15">
        <v>15.217315220652715</v>
      </c>
      <c r="L15">
        <v>38.043288051631791</v>
      </c>
      <c r="M15">
        <v>76.086576103263582</v>
      </c>
      <c r="N15">
        <v>76.086576103263582</v>
      </c>
      <c r="O15">
        <v>1799.0248216416103</v>
      </c>
      <c r="P15">
        <v>1130.8156021747263</v>
      </c>
    </row>
    <row r="16" spans="1:16" x14ac:dyDescent="0.3">
      <c r="A16" t="s">
        <v>22</v>
      </c>
      <c r="B16" t="s">
        <v>7</v>
      </c>
      <c r="C16">
        <v>2023</v>
      </c>
      <c r="D16">
        <v>2351.6807116992109</v>
      </c>
      <c r="E16">
        <v>391.94678528320185</v>
      </c>
      <c r="F16">
        <v>2351.6807116992109</v>
      </c>
      <c r="G16">
        <v>156.77871411328073</v>
      </c>
      <c r="H16">
        <v>293.96008896240136</v>
      </c>
      <c r="I16">
        <v>391.94678528320185</v>
      </c>
      <c r="J16">
        <v>587.92017792480272</v>
      </c>
      <c r="K16">
        <v>17.63760533774408</v>
      </c>
      <c r="L16">
        <v>44.094013344360199</v>
      </c>
      <c r="M16">
        <v>88.188026688720399</v>
      </c>
      <c r="N16">
        <v>88.188026688720399</v>
      </c>
      <c r="O16">
        <v>2085.156897706634</v>
      </c>
      <c r="P16">
        <v>1310.6700499870269</v>
      </c>
    </row>
    <row r="17" spans="1:16" x14ac:dyDescent="0.3">
      <c r="A17" t="s">
        <v>23</v>
      </c>
      <c r="B17" t="s">
        <v>7</v>
      </c>
      <c r="C17">
        <v>2023</v>
      </c>
      <c r="D17">
        <v>2217.0993177592663</v>
      </c>
      <c r="E17">
        <v>369.51655295987774</v>
      </c>
      <c r="F17">
        <v>2217.0993177592663</v>
      </c>
      <c r="G17">
        <v>147.80662118395108</v>
      </c>
      <c r="H17">
        <v>277.13741471990829</v>
      </c>
      <c r="I17">
        <v>369.51655295987774</v>
      </c>
      <c r="J17">
        <v>554.27482943981659</v>
      </c>
      <c r="K17">
        <v>16.628244883194498</v>
      </c>
      <c r="L17">
        <v>41.570612207986251</v>
      </c>
      <c r="M17">
        <v>83.141224415972502</v>
      </c>
      <c r="N17">
        <v>83.141224415972488</v>
      </c>
      <c r="O17">
        <v>1965.8280617465498</v>
      </c>
      <c r="P17">
        <v>1235.6633530978313</v>
      </c>
    </row>
    <row r="18" spans="1:16" x14ac:dyDescent="0.3">
      <c r="A18" t="s">
        <v>24</v>
      </c>
      <c r="B18" t="s">
        <v>7</v>
      </c>
      <c r="C18">
        <v>2023</v>
      </c>
      <c r="D18">
        <v>2272.2880387919113</v>
      </c>
      <c r="E18">
        <v>378.71467313198519</v>
      </c>
      <c r="F18">
        <v>2272.2880387919113</v>
      </c>
      <c r="G18">
        <v>151.48586925279409</v>
      </c>
      <c r="H18">
        <v>284.03600484898891</v>
      </c>
      <c r="I18">
        <v>378.71467313198519</v>
      </c>
      <c r="J18">
        <v>568.07200969797782</v>
      </c>
      <c r="K18">
        <v>17.042160290939332</v>
      </c>
      <c r="L18">
        <v>42.605400727348332</v>
      </c>
      <c r="M18">
        <v>85.210801454696664</v>
      </c>
      <c r="N18">
        <v>85.210801454696664</v>
      </c>
      <c r="O18">
        <v>2014.7620610621611</v>
      </c>
      <c r="P18">
        <v>1266.4218669533586</v>
      </c>
    </row>
    <row r="19" spans="1:16" x14ac:dyDescent="0.3">
      <c r="A19" t="s">
        <v>25</v>
      </c>
      <c r="B19" t="s">
        <v>7</v>
      </c>
      <c r="C19">
        <v>2023</v>
      </c>
      <c r="D19">
        <v>2124.9399776933292</v>
      </c>
      <c r="E19">
        <v>354.1566629488882</v>
      </c>
      <c r="F19">
        <v>2124.9399776933292</v>
      </c>
      <c r="G19">
        <v>141.66266517955529</v>
      </c>
      <c r="H19">
        <v>265.61749721166615</v>
      </c>
      <c r="I19">
        <v>354.1566629488882</v>
      </c>
      <c r="J19">
        <v>531.2349944233323</v>
      </c>
      <c r="K19">
        <v>15.937049832699968</v>
      </c>
      <c r="L19">
        <v>39.842624581749924</v>
      </c>
      <c r="M19">
        <v>79.685249163499847</v>
      </c>
      <c r="N19">
        <v>79.685249163499847</v>
      </c>
      <c r="O19">
        <v>1884.1134468880853</v>
      </c>
      <c r="P19">
        <v>1184.2998809010821</v>
      </c>
    </row>
    <row r="20" spans="1:16" x14ac:dyDescent="0.3">
      <c r="A20" t="s">
        <v>26</v>
      </c>
      <c r="B20" t="s">
        <v>7</v>
      </c>
      <c r="C20">
        <v>2023</v>
      </c>
      <c r="D20">
        <v>2147.092593018765</v>
      </c>
      <c r="E20">
        <v>357.84876550312754</v>
      </c>
      <c r="F20">
        <v>2147.092593018765</v>
      </c>
      <c r="G20">
        <v>143.13950620125101</v>
      </c>
      <c r="H20">
        <v>268.38657412734563</v>
      </c>
      <c r="I20">
        <v>357.84876550312754</v>
      </c>
      <c r="J20">
        <v>536.77314825469125</v>
      </c>
      <c r="K20">
        <v>16.103194447640739</v>
      </c>
      <c r="L20">
        <v>40.257986119101844</v>
      </c>
      <c r="M20">
        <v>80.515972238203688</v>
      </c>
      <c r="N20">
        <v>80.515972238203688</v>
      </c>
      <c r="O20">
        <v>1903.7554324766386</v>
      </c>
      <c r="P20">
        <v>1196.6462718424584</v>
      </c>
    </row>
    <row r="21" spans="1:16" x14ac:dyDescent="0.3">
      <c r="A21" t="s">
        <v>27</v>
      </c>
      <c r="B21" t="s">
        <v>7</v>
      </c>
      <c r="C21">
        <v>2023</v>
      </c>
      <c r="D21">
        <v>2141.4732936119085</v>
      </c>
      <c r="E21">
        <v>356.91221560198477</v>
      </c>
      <c r="F21">
        <v>2141.4732936119085</v>
      </c>
      <c r="G21">
        <v>142.76488624079391</v>
      </c>
      <c r="H21">
        <v>267.68416170148856</v>
      </c>
      <c r="I21">
        <v>356.91221560198477</v>
      </c>
      <c r="J21">
        <v>535.36832340297713</v>
      </c>
      <c r="K21">
        <v>16.06104970208931</v>
      </c>
      <c r="L21">
        <v>40.15262425522328</v>
      </c>
      <c r="M21">
        <v>80.30524851044656</v>
      </c>
      <c r="N21">
        <v>80.30524851044656</v>
      </c>
      <c r="O21">
        <v>1898.7729870025589</v>
      </c>
      <c r="P21">
        <v>1193.5144489730371</v>
      </c>
    </row>
    <row r="22" spans="1:16" x14ac:dyDescent="0.3">
      <c r="A22" t="s">
        <v>28</v>
      </c>
      <c r="B22" t="s">
        <v>7</v>
      </c>
      <c r="C22">
        <v>2023</v>
      </c>
      <c r="D22">
        <v>2118.79412273863</v>
      </c>
      <c r="E22">
        <v>353.13235378977157</v>
      </c>
      <c r="F22">
        <v>2118.79412273863</v>
      </c>
      <c r="G22">
        <v>141.25294151590865</v>
      </c>
      <c r="H22">
        <v>264.84926534232869</v>
      </c>
      <c r="I22">
        <v>353.13235378977157</v>
      </c>
      <c r="J22">
        <v>529.6985306846575</v>
      </c>
      <c r="K22">
        <v>15.890955920539721</v>
      </c>
      <c r="L22">
        <v>39.727389801349304</v>
      </c>
      <c r="M22">
        <v>79.454779602698608</v>
      </c>
      <c r="N22">
        <v>79.454779602698608</v>
      </c>
      <c r="O22">
        <v>1878.6641221615851</v>
      </c>
      <c r="P22">
        <v>1180.8745910729961</v>
      </c>
    </row>
    <row r="23" spans="1:16" x14ac:dyDescent="0.3">
      <c r="A23" t="s">
        <v>29</v>
      </c>
      <c r="B23" t="s">
        <v>7</v>
      </c>
      <c r="C23">
        <v>2023</v>
      </c>
      <c r="D23">
        <v>2034.7034161388135</v>
      </c>
      <c r="E23">
        <v>339.1172360231356</v>
      </c>
      <c r="F23">
        <v>2034.7034161388135</v>
      </c>
      <c r="G23">
        <v>135.64689440925423</v>
      </c>
      <c r="H23">
        <v>254.33792701735169</v>
      </c>
      <c r="I23">
        <v>339.1172360231356</v>
      </c>
      <c r="J23">
        <v>508.67585403470338</v>
      </c>
      <c r="K23">
        <v>15.260275621041101</v>
      </c>
      <c r="L23">
        <v>38.15068905260275</v>
      </c>
      <c r="M23">
        <v>76.301378105205501</v>
      </c>
      <c r="N23">
        <v>76.301378105205501</v>
      </c>
      <c r="O23">
        <v>1804.1036956430814</v>
      </c>
      <c r="P23">
        <v>1134.0080372613654</v>
      </c>
    </row>
    <row r="24" spans="1:16" x14ac:dyDescent="0.3">
      <c r="A24" t="s">
        <v>30</v>
      </c>
      <c r="B24" t="s">
        <v>7</v>
      </c>
      <c r="C24">
        <v>2023</v>
      </c>
      <c r="D24">
        <v>1960.213542936536</v>
      </c>
      <c r="E24">
        <v>326.70225715608933</v>
      </c>
      <c r="F24">
        <v>1960.213542936536</v>
      </c>
      <c r="G24">
        <v>130.68090286243572</v>
      </c>
      <c r="H24">
        <v>245.026692867067</v>
      </c>
      <c r="I24">
        <v>326.70225715608933</v>
      </c>
      <c r="J24">
        <v>490.053385734134</v>
      </c>
      <c r="K24">
        <v>14.701601572024021</v>
      </c>
      <c r="L24">
        <v>36.754003930060051</v>
      </c>
      <c r="M24">
        <v>73.508007860120102</v>
      </c>
      <c r="N24">
        <v>73.508007860120102</v>
      </c>
      <c r="O24">
        <v>1738.0560080703956</v>
      </c>
      <c r="P24">
        <v>1092.4923479299628</v>
      </c>
    </row>
    <row r="25" spans="1:16" x14ac:dyDescent="0.3">
      <c r="A25" t="s">
        <v>31</v>
      </c>
      <c r="B25" t="s">
        <v>7</v>
      </c>
      <c r="C25">
        <v>2023</v>
      </c>
      <c r="D25">
        <v>2030.0998798415485</v>
      </c>
      <c r="E25">
        <v>338.34997997359147</v>
      </c>
      <c r="F25">
        <v>2030.0998798415485</v>
      </c>
      <c r="G25">
        <v>135.33999198943656</v>
      </c>
      <c r="H25">
        <v>253.76248498019356</v>
      </c>
      <c r="I25">
        <v>338.34997997359147</v>
      </c>
      <c r="J25">
        <v>507.52496996038712</v>
      </c>
      <c r="K25">
        <v>15.225749098811612</v>
      </c>
      <c r="L25">
        <v>38.064372747029033</v>
      </c>
      <c r="M25">
        <v>76.128745494058066</v>
      </c>
      <c r="N25">
        <v>76.128745494058066</v>
      </c>
      <c r="O25">
        <v>1800.0218934595066</v>
      </c>
      <c r="P25">
        <v>1131.4423330316897</v>
      </c>
    </row>
    <row r="26" spans="1:16" x14ac:dyDescent="0.3">
      <c r="A26" t="s">
        <v>32</v>
      </c>
      <c r="B26" t="s">
        <v>7</v>
      </c>
      <c r="C26">
        <v>2024</v>
      </c>
      <c r="D26">
        <v>2090.134530276493</v>
      </c>
      <c r="E26">
        <v>348.35575504608215</v>
      </c>
      <c r="F26">
        <v>2090.134530276493</v>
      </c>
      <c r="G26">
        <v>139.34230201843286</v>
      </c>
      <c r="H26">
        <v>261.26681628456163</v>
      </c>
      <c r="I26">
        <v>348.35575504608215</v>
      </c>
      <c r="J26">
        <v>522.53363256912326</v>
      </c>
      <c r="K26">
        <v>15.676008977073698</v>
      </c>
      <c r="L26">
        <v>39.190022442684246</v>
      </c>
      <c r="M26">
        <v>78.380044885368491</v>
      </c>
      <c r="N26">
        <v>78.380044885368491</v>
      </c>
      <c r="O26">
        <v>1853.2526168451573</v>
      </c>
      <c r="P26">
        <v>1164.9016448740988</v>
      </c>
    </row>
    <row r="27" spans="1:16" x14ac:dyDescent="0.3">
      <c r="A27" t="s">
        <v>33</v>
      </c>
      <c r="B27" t="s">
        <v>7</v>
      </c>
      <c r="C27">
        <v>2024</v>
      </c>
      <c r="D27">
        <v>2001.650695902553</v>
      </c>
      <c r="E27">
        <v>333.60844931709221</v>
      </c>
      <c r="F27">
        <v>2001.650695902553</v>
      </c>
      <c r="G27">
        <v>133.44337972683689</v>
      </c>
      <c r="H27">
        <v>250.20633698781916</v>
      </c>
      <c r="I27">
        <v>333.60844931709221</v>
      </c>
      <c r="J27">
        <v>500.41267397563837</v>
      </c>
      <c r="K27">
        <v>15.012380219269149</v>
      </c>
      <c r="L27">
        <v>37.530950548172875</v>
      </c>
      <c r="M27">
        <v>75.06190109634575</v>
      </c>
      <c r="N27">
        <v>75.06190109634575</v>
      </c>
      <c r="O27">
        <v>1774.7969503669308</v>
      </c>
      <c r="P27">
        <v>1115.5866545163562</v>
      </c>
    </row>
    <row r="28" spans="1:16" x14ac:dyDescent="0.3">
      <c r="A28" t="s">
        <v>34</v>
      </c>
      <c r="B28" t="s">
        <v>7</v>
      </c>
      <c r="C28">
        <v>2024</v>
      </c>
      <c r="D28">
        <v>2305.7217958891852</v>
      </c>
      <c r="E28">
        <v>384.28696598153084</v>
      </c>
      <c r="F28">
        <v>2305.7217958891852</v>
      </c>
      <c r="G28">
        <v>153.71478639261235</v>
      </c>
      <c r="H28">
        <v>288.21522448614814</v>
      </c>
      <c r="I28">
        <v>384.28696598153084</v>
      </c>
      <c r="J28">
        <v>576.43044897229629</v>
      </c>
      <c r="K28">
        <v>17.292913469168887</v>
      </c>
      <c r="L28">
        <v>43.232283672922222</v>
      </c>
      <c r="M28">
        <v>86.464567345844443</v>
      </c>
      <c r="N28">
        <v>86.464567345844443</v>
      </c>
      <c r="O28">
        <v>2044.4066590217442</v>
      </c>
      <c r="P28">
        <v>1285.0556142422392</v>
      </c>
    </row>
    <row r="29" spans="1:16" x14ac:dyDescent="0.3">
      <c r="A29" t="s">
        <v>35</v>
      </c>
      <c r="B29" t="s">
        <v>7</v>
      </c>
      <c r="C29">
        <v>2024</v>
      </c>
      <c r="D29">
        <v>2241.9078873183221</v>
      </c>
      <c r="E29">
        <v>373.65131455305368</v>
      </c>
      <c r="F29">
        <v>2241.9078873183221</v>
      </c>
      <c r="G29">
        <v>149.46052582122147</v>
      </c>
      <c r="H29">
        <v>280.23848591479026</v>
      </c>
      <c r="I29">
        <v>373.65131455305368</v>
      </c>
      <c r="J29">
        <v>560.47697182958052</v>
      </c>
      <c r="K29">
        <v>16.814309154887415</v>
      </c>
      <c r="L29">
        <v>42.035772887218535</v>
      </c>
      <c r="M29">
        <v>84.07154577443707</v>
      </c>
      <c r="N29">
        <v>84.07154577443707</v>
      </c>
      <c r="O29">
        <v>1987.8249934222461</v>
      </c>
      <c r="P29">
        <v>1249.4899958654116</v>
      </c>
    </row>
    <row r="30" spans="1:16" x14ac:dyDescent="0.3">
      <c r="A30" t="s">
        <v>36</v>
      </c>
      <c r="B30" t="s">
        <v>7</v>
      </c>
      <c r="C30">
        <v>2024</v>
      </c>
      <c r="D30">
        <v>2289.0326303906918</v>
      </c>
      <c r="E30">
        <v>381.50543839844863</v>
      </c>
      <c r="F30">
        <v>2289.0326303906918</v>
      </c>
      <c r="G30">
        <v>152.60217535937946</v>
      </c>
      <c r="H30">
        <v>286.12907879883647</v>
      </c>
      <c r="I30">
        <v>381.50543839844863</v>
      </c>
      <c r="J30">
        <v>572.25815759767295</v>
      </c>
      <c r="K30">
        <v>17.167744727930188</v>
      </c>
      <c r="L30">
        <v>42.919361819825468</v>
      </c>
      <c r="M30">
        <v>85.838723639650937</v>
      </c>
      <c r="N30">
        <v>85.838723639650937</v>
      </c>
      <c r="O30">
        <v>2029.6089322797468</v>
      </c>
      <c r="P30">
        <v>1275.7541860044123</v>
      </c>
    </row>
    <row r="31" spans="1:16" x14ac:dyDescent="0.3">
      <c r="A31" t="s">
        <v>37</v>
      </c>
      <c r="B31" t="s">
        <v>7</v>
      </c>
      <c r="C31">
        <v>2024</v>
      </c>
      <c r="D31">
        <v>2064.8917052065221</v>
      </c>
      <c r="E31">
        <v>344.1486175344204</v>
      </c>
      <c r="F31">
        <v>2064.8917052065221</v>
      </c>
      <c r="G31">
        <v>137.65944701376813</v>
      </c>
      <c r="H31">
        <v>258.11146315081527</v>
      </c>
      <c r="I31">
        <v>344.1486175344204</v>
      </c>
      <c r="J31">
        <v>516.22292630163054</v>
      </c>
      <c r="K31">
        <v>15.486687789048915</v>
      </c>
      <c r="L31">
        <v>38.71671947262228</v>
      </c>
      <c r="M31">
        <v>77.433438945244561</v>
      </c>
      <c r="N31">
        <v>77.433438945244575</v>
      </c>
      <c r="O31">
        <v>1830.8706452831168</v>
      </c>
      <c r="P31">
        <v>1150.8329770351017</v>
      </c>
    </row>
    <row r="32" spans="1:16" x14ac:dyDescent="0.3">
      <c r="A32" t="s">
        <v>38</v>
      </c>
      <c r="B32" t="s">
        <v>7</v>
      </c>
      <c r="C32">
        <v>2024</v>
      </c>
      <c r="D32">
        <v>2075.8084578606704</v>
      </c>
      <c r="E32">
        <v>345.96807631011171</v>
      </c>
      <c r="F32">
        <v>2075.8084578606704</v>
      </c>
      <c r="G32">
        <v>138.3872305240447</v>
      </c>
      <c r="H32">
        <v>259.4760572325838</v>
      </c>
      <c r="I32">
        <v>345.96807631011171</v>
      </c>
      <c r="J32">
        <v>518.95211446516748</v>
      </c>
      <c r="K32">
        <v>15.568563433955026</v>
      </c>
      <c r="L32">
        <v>38.921408584887565</v>
      </c>
      <c r="M32">
        <v>77.842817169775131</v>
      </c>
      <c r="N32">
        <v>77.842817169775131</v>
      </c>
      <c r="O32">
        <v>1840.5501659697945</v>
      </c>
      <c r="P32">
        <v>1156.9172471810136</v>
      </c>
    </row>
    <row r="33" spans="1:16" x14ac:dyDescent="0.3">
      <c r="A33" t="s">
        <v>39</v>
      </c>
      <c r="B33" t="s">
        <v>7</v>
      </c>
      <c r="C33">
        <v>2024</v>
      </c>
      <c r="D33">
        <v>2060.3262288078472</v>
      </c>
      <c r="E33">
        <v>343.3877048013079</v>
      </c>
      <c r="F33">
        <v>2060.3262288078472</v>
      </c>
      <c r="G33">
        <v>137.35508192052313</v>
      </c>
      <c r="H33">
        <v>257.5407786009809</v>
      </c>
      <c r="I33">
        <v>343.3877048013079</v>
      </c>
      <c r="J33">
        <v>515.0815572019618</v>
      </c>
      <c r="K33">
        <v>15.452446716058851</v>
      </c>
      <c r="L33">
        <v>38.631116790147125</v>
      </c>
      <c r="M33">
        <v>77.26223358029425</v>
      </c>
      <c r="N33">
        <v>77.262233580294264</v>
      </c>
      <c r="O33">
        <v>1826.8225895429578</v>
      </c>
      <c r="P33">
        <v>1148.2884848555734</v>
      </c>
    </row>
    <row r="34" spans="1:16" x14ac:dyDescent="0.3">
      <c r="A34" t="s">
        <v>40</v>
      </c>
      <c r="B34" t="s">
        <v>7</v>
      </c>
      <c r="C34">
        <v>2024</v>
      </c>
      <c r="D34">
        <v>2085.1184919342654</v>
      </c>
      <c r="E34">
        <v>347.51974865571088</v>
      </c>
      <c r="F34">
        <v>2085.1184919342654</v>
      </c>
      <c r="G34">
        <v>139.00789946228437</v>
      </c>
      <c r="H34">
        <v>260.63981149178318</v>
      </c>
      <c r="I34">
        <v>347.51974865571088</v>
      </c>
      <c r="J34">
        <v>521.27962298356636</v>
      </c>
      <c r="K34">
        <v>15.638388689506989</v>
      </c>
      <c r="L34">
        <v>39.095971723767477</v>
      </c>
      <c r="M34">
        <v>78.191943447534953</v>
      </c>
      <c r="N34">
        <v>78.191943447534953</v>
      </c>
      <c r="O34">
        <v>1848.8050628483822</v>
      </c>
      <c r="P34">
        <v>1162.1060395046973</v>
      </c>
    </row>
    <row r="35" spans="1:16" x14ac:dyDescent="0.3">
      <c r="A35" t="s">
        <v>41</v>
      </c>
      <c r="B35" t="s">
        <v>7</v>
      </c>
      <c r="C35">
        <v>2024</v>
      </c>
      <c r="D35">
        <v>2085.2116567910871</v>
      </c>
      <c r="E35">
        <v>347.53527613184787</v>
      </c>
      <c r="F35">
        <v>2085.2116567910871</v>
      </c>
      <c r="G35">
        <v>139.01411045273915</v>
      </c>
      <c r="H35">
        <v>260.65145709888588</v>
      </c>
      <c r="I35">
        <v>347.53527613184787</v>
      </c>
      <c r="J35">
        <v>521.30291419777177</v>
      </c>
      <c r="K35">
        <v>15.639087425933154</v>
      </c>
      <c r="L35">
        <v>39.097718564832881</v>
      </c>
      <c r="M35">
        <v>78.195437129665763</v>
      </c>
      <c r="N35">
        <v>78.195437129665763</v>
      </c>
      <c r="O35">
        <v>1848.8876690214306</v>
      </c>
      <c r="P35">
        <v>1162.1579633848992</v>
      </c>
    </row>
    <row r="36" spans="1:16" x14ac:dyDescent="0.3">
      <c r="A36" t="s">
        <v>42</v>
      </c>
      <c r="B36" t="s">
        <v>7</v>
      </c>
      <c r="C36">
        <v>2024</v>
      </c>
      <c r="D36">
        <v>1936.7945743024779</v>
      </c>
      <c r="E36">
        <v>322.79909571707964</v>
      </c>
      <c r="F36">
        <v>1936.7945743024779</v>
      </c>
      <c r="G36">
        <v>129.11963828683184</v>
      </c>
      <c r="H36">
        <v>242.09932178780971</v>
      </c>
      <c r="I36">
        <v>322.79909571707964</v>
      </c>
      <c r="J36">
        <v>484.19864357561943</v>
      </c>
      <c r="K36">
        <v>14.525959307268581</v>
      </c>
      <c r="L36">
        <v>36.314898268171454</v>
      </c>
      <c r="M36">
        <v>72.629796536342909</v>
      </c>
      <c r="N36">
        <v>72.629796536342909</v>
      </c>
      <c r="O36">
        <v>1717.2911892148636</v>
      </c>
      <c r="P36">
        <v>1079.4401760779142</v>
      </c>
    </row>
    <row r="37" spans="1:16" x14ac:dyDescent="0.3">
      <c r="A37" t="s">
        <v>43</v>
      </c>
      <c r="B37" t="s">
        <v>7</v>
      </c>
      <c r="C37">
        <v>2024</v>
      </c>
      <c r="D37">
        <v>1996.1872926630274</v>
      </c>
      <c r="E37">
        <v>332.69788211050457</v>
      </c>
      <c r="F37">
        <v>1996.1872926630274</v>
      </c>
      <c r="G37">
        <v>133.07915284420184</v>
      </c>
      <c r="H37">
        <v>249.52341158287842</v>
      </c>
      <c r="I37">
        <v>332.69788211050457</v>
      </c>
      <c r="J37">
        <v>499.04682316575685</v>
      </c>
      <c r="K37">
        <v>14.971404694972705</v>
      </c>
      <c r="L37">
        <v>37.428511737431762</v>
      </c>
      <c r="M37">
        <v>74.857023474863524</v>
      </c>
      <c r="N37">
        <v>74.857023474863524</v>
      </c>
      <c r="O37">
        <v>1769.9527328278846</v>
      </c>
      <c r="P37">
        <v>1112.5417177775273</v>
      </c>
    </row>
    <row r="38" spans="1:16" x14ac:dyDescent="0.3">
      <c r="A38" t="s">
        <v>8</v>
      </c>
      <c r="B38" t="s">
        <v>45</v>
      </c>
      <c r="C38">
        <v>2022</v>
      </c>
      <c r="D38">
        <v>2856.9804705782676</v>
      </c>
      <c r="E38">
        <v>476.16341176304462</v>
      </c>
      <c r="F38">
        <v>2856.9804705782676</v>
      </c>
      <c r="G38">
        <v>190.46536470521787</v>
      </c>
      <c r="H38">
        <v>357.12255882228345</v>
      </c>
      <c r="I38">
        <v>476.16341176304462</v>
      </c>
      <c r="J38">
        <v>714.2451176445669</v>
      </c>
      <c r="K38">
        <v>21.427353529337005</v>
      </c>
      <c r="L38">
        <v>53.568383823342515</v>
      </c>
      <c r="M38">
        <v>107.13676764668503</v>
      </c>
      <c r="N38">
        <v>107.13676764668503</v>
      </c>
      <c r="O38">
        <v>2533.1893505793978</v>
      </c>
      <c r="P38">
        <v>1592.2904489356213</v>
      </c>
    </row>
    <row r="39" spans="1:16" x14ac:dyDescent="0.3">
      <c r="A39" t="s">
        <v>9</v>
      </c>
      <c r="B39" t="s">
        <v>45</v>
      </c>
      <c r="C39">
        <v>2022</v>
      </c>
      <c r="D39">
        <v>2771.1058792770386</v>
      </c>
      <c r="E39">
        <v>461.85097987950638</v>
      </c>
      <c r="F39">
        <v>2771.1058792770386</v>
      </c>
      <c r="G39">
        <v>184.74039195180254</v>
      </c>
      <c r="H39">
        <v>346.38823490962983</v>
      </c>
      <c r="I39">
        <v>461.85097987950638</v>
      </c>
      <c r="J39">
        <v>692.77646981925966</v>
      </c>
      <c r="K39">
        <v>20.783294094577787</v>
      </c>
      <c r="L39">
        <v>51.958235236444466</v>
      </c>
      <c r="M39">
        <v>103.91647047288893</v>
      </c>
      <c r="N39">
        <v>103.91647047288893</v>
      </c>
      <c r="O39">
        <v>2457.0472129589743</v>
      </c>
      <c r="P39">
        <v>1544.4296767170692</v>
      </c>
    </row>
    <row r="40" spans="1:16" x14ac:dyDescent="0.3">
      <c r="A40" t="s">
        <v>10</v>
      </c>
      <c r="B40" t="s">
        <v>45</v>
      </c>
      <c r="C40">
        <v>2022</v>
      </c>
      <c r="D40">
        <v>3150.53736523508</v>
      </c>
      <c r="E40">
        <v>525.08956087251329</v>
      </c>
      <c r="F40">
        <v>3150.53736523508</v>
      </c>
      <c r="G40">
        <v>210.03582434900531</v>
      </c>
      <c r="H40">
        <v>393.81717065438494</v>
      </c>
      <c r="I40">
        <v>525.08956087251329</v>
      </c>
      <c r="J40">
        <v>787.63434130876999</v>
      </c>
      <c r="K40">
        <v>23.629030239263098</v>
      </c>
      <c r="L40">
        <v>59.072575598157741</v>
      </c>
      <c r="M40">
        <v>118.14515119631548</v>
      </c>
      <c r="N40">
        <v>118.14515119631548</v>
      </c>
      <c r="O40">
        <v>2793.476463841771</v>
      </c>
      <c r="P40">
        <v>1755.8994915576843</v>
      </c>
    </row>
    <row r="41" spans="1:16" x14ac:dyDescent="0.3">
      <c r="A41" t="s">
        <v>11</v>
      </c>
      <c r="B41" t="s">
        <v>45</v>
      </c>
      <c r="C41">
        <v>2022</v>
      </c>
      <c r="D41">
        <v>3011.1434155073339</v>
      </c>
      <c r="E41">
        <v>501.85723591788889</v>
      </c>
      <c r="F41">
        <v>3011.1434155073339</v>
      </c>
      <c r="G41">
        <v>200.74289436715557</v>
      </c>
      <c r="H41">
        <v>376.39292693841668</v>
      </c>
      <c r="I41">
        <v>501.85723591788889</v>
      </c>
      <c r="J41">
        <v>752.78585387683347</v>
      </c>
      <c r="K41">
        <v>22.583575616304998</v>
      </c>
      <c r="L41">
        <v>56.458939040762502</v>
      </c>
      <c r="M41">
        <v>112.917878081525</v>
      </c>
      <c r="N41">
        <v>112.917878081525</v>
      </c>
      <c r="O41">
        <v>2669.8804950831691</v>
      </c>
      <c r="P41">
        <v>1678.2105969094202</v>
      </c>
    </row>
    <row r="42" spans="1:16" x14ac:dyDescent="0.3">
      <c r="A42" t="s">
        <v>12</v>
      </c>
      <c r="B42" t="s">
        <v>45</v>
      </c>
      <c r="C42">
        <v>2022</v>
      </c>
      <c r="D42">
        <v>3000.4615007554589</v>
      </c>
      <c r="E42">
        <v>500.07691679257658</v>
      </c>
      <c r="F42">
        <v>3000.4615007554589</v>
      </c>
      <c r="G42">
        <v>200.03076671703062</v>
      </c>
      <c r="H42">
        <v>375.05768759443242</v>
      </c>
      <c r="I42">
        <v>500.07691679257658</v>
      </c>
      <c r="J42">
        <v>750.11537518886473</v>
      </c>
      <c r="K42">
        <v>22.503461255665947</v>
      </c>
      <c r="L42">
        <v>56.258653139164863</v>
      </c>
      <c r="M42">
        <v>112.51730627832973</v>
      </c>
      <c r="N42">
        <v>112.51730627832971</v>
      </c>
      <c r="O42">
        <v>2660.4091973365075</v>
      </c>
      <c r="P42">
        <v>1672.2572097543759</v>
      </c>
    </row>
    <row r="43" spans="1:16" x14ac:dyDescent="0.3">
      <c r="A43" t="s">
        <v>13</v>
      </c>
      <c r="B43" t="s">
        <v>45</v>
      </c>
      <c r="C43">
        <v>2022</v>
      </c>
      <c r="D43">
        <v>2786.2831074517298</v>
      </c>
      <c r="E43">
        <v>464.3805179086217</v>
      </c>
      <c r="F43">
        <v>2786.2831074517298</v>
      </c>
      <c r="G43">
        <v>185.75220716344865</v>
      </c>
      <c r="H43">
        <v>348.28538843146623</v>
      </c>
      <c r="I43">
        <v>464.3805179086217</v>
      </c>
      <c r="J43">
        <v>696.57077686293246</v>
      </c>
      <c r="K43">
        <v>20.897123305887973</v>
      </c>
      <c r="L43">
        <v>52.242808264719933</v>
      </c>
      <c r="M43">
        <v>104.48561652943987</v>
      </c>
      <c r="N43">
        <v>104.48561652943985</v>
      </c>
      <c r="O43">
        <v>2470.5043552738671</v>
      </c>
      <c r="P43">
        <v>1552.8884518864311</v>
      </c>
    </row>
    <row r="44" spans="1:16" x14ac:dyDescent="0.3">
      <c r="A44" t="s">
        <v>14</v>
      </c>
      <c r="B44" t="s">
        <v>45</v>
      </c>
      <c r="C44">
        <v>2022</v>
      </c>
      <c r="D44">
        <v>2810.6939088204545</v>
      </c>
      <c r="E44">
        <v>468.44898480340908</v>
      </c>
      <c r="F44">
        <v>2810.6939088204545</v>
      </c>
      <c r="G44">
        <v>187.37959392136364</v>
      </c>
      <c r="H44">
        <v>351.33673860255681</v>
      </c>
      <c r="I44">
        <v>468.44898480340908</v>
      </c>
      <c r="J44">
        <v>702.67347720511361</v>
      </c>
      <c r="K44">
        <v>21.080204316153406</v>
      </c>
      <c r="L44">
        <v>52.700510790383518</v>
      </c>
      <c r="M44">
        <v>105.40102158076704</v>
      </c>
      <c r="N44">
        <v>105.40102158076704</v>
      </c>
      <c r="O44">
        <v>2492.1485991541363</v>
      </c>
      <c r="P44">
        <v>1566.4934051825999</v>
      </c>
    </row>
    <row r="45" spans="1:16" x14ac:dyDescent="0.3">
      <c r="A45" t="s">
        <v>15</v>
      </c>
      <c r="B45" t="s">
        <v>45</v>
      </c>
      <c r="C45">
        <v>2022</v>
      </c>
      <c r="D45">
        <v>2725.6084940453447</v>
      </c>
      <c r="E45">
        <v>454.26808234089089</v>
      </c>
      <c r="F45">
        <v>2725.6084940453447</v>
      </c>
      <c r="G45">
        <v>181.70723293635635</v>
      </c>
      <c r="H45">
        <v>340.70106175566815</v>
      </c>
      <c r="I45">
        <v>454.26808234089089</v>
      </c>
      <c r="J45">
        <v>681.4021235113363</v>
      </c>
      <c r="K45">
        <v>20.44206370534009</v>
      </c>
      <c r="L45">
        <v>51.105159263350224</v>
      </c>
      <c r="M45">
        <v>102.21031852670045</v>
      </c>
      <c r="N45">
        <v>102.21031852670045</v>
      </c>
      <c r="O45">
        <v>2416.7061980535395</v>
      </c>
      <c r="P45">
        <v>1519.0724673479392</v>
      </c>
    </row>
    <row r="46" spans="1:16" x14ac:dyDescent="0.3">
      <c r="A46" t="s">
        <v>16</v>
      </c>
      <c r="B46" t="s">
        <v>45</v>
      </c>
      <c r="C46">
        <v>2022</v>
      </c>
      <c r="D46">
        <v>2784.9228822263954</v>
      </c>
      <c r="E46">
        <v>464.15381370439923</v>
      </c>
      <c r="F46">
        <v>2784.9228822263954</v>
      </c>
      <c r="G46">
        <v>185.66152548175972</v>
      </c>
      <c r="H46">
        <v>348.11536027829942</v>
      </c>
      <c r="I46">
        <v>464.15381370439923</v>
      </c>
      <c r="J46">
        <v>696.23072055659884</v>
      </c>
      <c r="K46">
        <v>20.886921616697965</v>
      </c>
      <c r="L46">
        <v>52.21730404174491</v>
      </c>
      <c r="M46">
        <v>104.43460808348982</v>
      </c>
      <c r="N46">
        <v>104.43460808348982</v>
      </c>
      <c r="O46">
        <v>2469.2982889074042</v>
      </c>
      <c r="P46">
        <v>1552.1303530275109</v>
      </c>
    </row>
    <row r="47" spans="1:16" x14ac:dyDescent="0.3">
      <c r="A47" t="s">
        <v>17</v>
      </c>
      <c r="B47" t="s">
        <v>45</v>
      </c>
      <c r="C47">
        <v>2022</v>
      </c>
      <c r="D47">
        <v>2726.1480487469039</v>
      </c>
      <c r="E47">
        <v>454.35800812448394</v>
      </c>
      <c r="F47">
        <v>2726.1480487469039</v>
      </c>
      <c r="G47">
        <v>181.74320324979359</v>
      </c>
      <c r="H47">
        <v>340.76850609336299</v>
      </c>
      <c r="I47">
        <v>454.35800812448394</v>
      </c>
      <c r="J47">
        <v>681.53701218672597</v>
      </c>
      <c r="K47">
        <v>20.446110365601779</v>
      </c>
      <c r="L47">
        <v>51.115275914004449</v>
      </c>
      <c r="M47">
        <v>102.2305518280089</v>
      </c>
      <c r="N47">
        <v>102.2305518280089</v>
      </c>
      <c r="O47">
        <v>2417.1846032222552</v>
      </c>
      <c r="P47">
        <v>1519.3731791682744</v>
      </c>
    </row>
    <row r="48" spans="1:16" x14ac:dyDescent="0.3">
      <c r="A48" t="s">
        <v>18</v>
      </c>
      <c r="B48" t="s">
        <v>45</v>
      </c>
      <c r="C48">
        <v>2022</v>
      </c>
      <c r="D48">
        <v>2617.3320440425787</v>
      </c>
      <c r="E48">
        <v>436.22200734042974</v>
      </c>
      <c r="F48">
        <v>2617.3320440425787</v>
      </c>
      <c r="G48">
        <v>174.48880293617191</v>
      </c>
      <c r="H48">
        <v>327.16650550532233</v>
      </c>
      <c r="I48">
        <v>436.22200734042974</v>
      </c>
      <c r="J48">
        <v>654.33301101064467</v>
      </c>
      <c r="K48">
        <v>19.629990330319337</v>
      </c>
      <c r="L48">
        <v>49.074975825798347</v>
      </c>
      <c r="M48">
        <v>98.149951651596695</v>
      </c>
      <c r="N48">
        <v>98.149951651596695</v>
      </c>
      <c r="O48">
        <v>2320.7010790510863</v>
      </c>
      <c r="P48">
        <v>1458.7263925463969</v>
      </c>
    </row>
    <row r="49" spans="1:16" x14ac:dyDescent="0.3">
      <c r="A49" t="s">
        <v>19</v>
      </c>
      <c r="B49" t="s">
        <v>45</v>
      </c>
      <c r="C49">
        <v>2022</v>
      </c>
      <c r="D49">
        <v>2664.645629997704</v>
      </c>
      <c r="E49">
        <v>444.10760499961725</v>
      </c>
      <c r="F49">
        <v>2664.645629997704</v>
      </c>
      <c r="G49">
        <v>177.6430419998469</v>
      </c>
      <c r="H49">
        <v>333.080703749713</v>
      </c>
      <c r="I49">
        <v>444.10760499961725</v>
      </c>
      <c r="J49">
        <v>666.16140749942599</v>
      </c>
      <c r="K49">
        <v>19.984842224982778</v>
      </c>
      <c r="L49">
        <v>49.962105562456941</v>
      </c>
      <c r="M49">
        <v>99.924211124913882</v>
      </c>
      <c r="N49">
        <v>99.924211124913882</v>
      </c>
      <c r="O49">
        <v>2362.6524585979641</v>
      </c>
      <c r="P49">
        <v>1485.0958311187201</v>
      </c>
    </row>
    <row r="50" spans="1:16" x14ac:dyDescent="0.3">
      <c r="A50" t="s">
        <v>20</v>
      </c>
      <c r="B50" t="s">
        <v>45</v>
      </c>
      <c r="C50">
        <v>2023</v>
      </c>
      <c r="D50">
        <v>2798.1605171026185</v>
      </c>
      <c r="E50">
        <v>466.36008618376974</v>
      </c>
      <c r="F50">
        <v>2798.1605171026185</v>
      </c>
      <c r="G50">
        <v>186.54403447350791</v>
      </c>
      <c r="H50">
        <v>349.77006463782732</v>
      </c>
      <c r="I50">
        <v>466.36008618376974</v>
      </c>
      <c r="J50">
        <v>699.54012927565464</v>
      </c>
      <c r="K50">
        <v>20.986203878269638</v>
      </c>
      <c r="L50">
        <v>52.465509695674093</v>
      </c>
      <c r="M50">
        <v>104.93101939134819</v>
      </c>
      <c r="N50">
        <v>104.9310193913482</v>
      </c>
      <c r="O50">
        <v>2481.0356584976553</v>
      </c>
      <c r="P50">
        <v>1559.508128198526</v>
      </c>
    </row>
    <row r="51" spans="1:16" x14ac:dyDescent="0.3">
      <c r="A51" t="s">
        <v>21</v>
      </c>
      <c r="B51" t="s">
        <v>45</v>
      </c>
      <c r="C51">
        <v>2023</v>
      </c>
      <c r="D51">
        <v>2727.9134027818782</v>
      </c>
      <c r="E51">
        <v>454.65223379697971</v>
      </c>
      <c r="F51">
        <v>2727.9134027818782</v>
      </c>
      <c r="G51">
        <v>181.86089351879187</v>
      </c>
      <c r="H51">
        <v>340.98917534773477</v>
      </c>
      <c r="I51">
        <v>454.65223379697971</v>
      </c>
      <c r="J51">
        <v>681.97835069546954</v>
      </c>
      <c r="K51">
        <v>20.459350520864085</v>
      </c>
      <c r="L51">
        <v>51.148376302160223</v>
      </c>
      <c r="M51">
        <v>102.29675260432045</v>
      </c>
      <c r="N51">
        <v>102.29675260432043</v>
      </c>
      <c r="O51">
        <v>2418.7498837999319</v>
      </c>
      <c r="P51">
        <v>1520.3570698171</v>
      </c>
    </row>
    <row r="52" spans="1:16" x14ac:dyDescent="0.3">
      <c r="A52" t="s">
        <v>22</v>
      </c>
      <c r="B52" t="s">
        <v>45</v>
      </c>
      <c r="C52">
        <v>2023</v>
      </c>
      <c r="D52">
        <v>3110.4550218089657</v>
      </c>
      <c r="E52">
        <v>518.40917030149433</v>
      </c>
      <c r="F52">
        <v>3110.4550218089657</v>
      </c>
      <c r="G52">
        <v>207.36366812059771</v>
      </c>
      <c r="H52">
        <v>388.80687772612072</v>
      </c>
      <c r="I52">
        <v>518.40917030149433</v>
      </c>
      <c r="J52">
        <v>777.61375545224143</v>
      </c>
      <c r="K52">
        <v>23.328412663567239</v>
      </c>
      <c r="L52">
        <v>58.321031658918102</v>
      </c>
      <c r="M52">
        <v>116.6420633178362</v>
      </c>
      <c r="N52">
        <v>116.6420633178362</v>
      </c>
      <c r="O52">
        <v>2757.9367860039497</v>
      </c>
      <c r="P52">
        <v>1733.560265488197</v>
      </c>
    </row>
    <row r="53" spans="1:16" x14ac:dyDescent="0.3">
      <c r="A53" t="s">
        <v>23</v>
      </c>
      <c r="B53" t="s">
        <v>45</v>
      </c>
      <c r="C53">
        <v>2023</v>
      </c>
      <c r="D53">
        <v>2956.2264183384918</v>
      </c>
      <c r="E53">
        <v>492.70440305641517</v>
      </c>
      <c r="F53">
        <v>2956.2264183384918</v>
      </c>
      <c r="G53">
        <v>197.08176122256609</v>
      </c>
      <c r="H53">
        <v>369.52830229231142</v>
      </c>
      <c r="I53">
        <v>492.70440305641517</v>
      </c>
      <c r="J53">
        <v>739.05660458462273</v>
      </c>
      <c r="K53">
        <v>22.171698137538684</v>
      </c>
      <c r="L53">
        <v>55.429245343846709</v>
      </c>
      <c r="M53">
        <v>110.85849068769342</v>
      </c>
      <c r="N53">
        <v>110.85849068769342</v>
      </c>
      <c r="O53">
        <v>2621.1874242601289</v>
      </c>
      <c r="P53">
        <v>1647.6035238206525</v>
      </c>
    </row>
    <row r="54" spans="1:16" x14ac:dyDescent="0.3">
      <c r="A54" t="s">
        <v>24</v>
      </c>
      <c r="B54" t="s">
        <v>45</v>
      </c>
      <c r="C54">
        <v>2023</v>
      </c>
      <c r="D54">
        <v>2933.4938180895688</v>
      </c>
      <c r="E54">
        <v>488.91563634826139</v>
      </c>
      <c r="F54">
        <v>2933.4938180895688</v>
      </c>
      <c r="G54">
        <v>195.56625453930457</v>
      </c>
      <c r="H54">
        <v>366.68672726119604</v>
      </c>
      <c r="I54">
        <v>488.91563634826139</v>
      </c>
      <c r="J54">
        <v>733.37345452239219</v>
      </c>
      <c r="K54">
        <v>22.001203635671761</v>
      </c>
      <c r="L54">
        <v>55.003009089179407</v>
      </c>
      <c r="M54">
        <v>110.00601817835881</v>
      </c>
      <c r="N54">
        <v>110.00601817835881</v>
      </c>
      <c r="O54">
        <v>2601.0311853727503</v>
      </c>
      <c r="P54">
        <v>1634.9338879485861</v>
      </c>
    </row>
    <row r="55" spans="1:16" x14ac:dyDescent="0.3">
      <c r="A55" t="s">
        <v>25</v>
      </c>
      <c r="B55" t="s">
        <v>45</v>
      </c>
      <c r="C55">
        <v>2023</v>
      </c>
      <c r="D55">
        <v>2738.9983056345623</v>
      </c>
      <c r="E55">
        <v>456.49971760576045</v>
      </c>
      <c r="F55">
        <v>2738.9983056345623</v>
      </c>
      <c r="G55">
        <v>182.59988704230418</v>
      </c>
      <c r="H55">
        <v>342.37478820432028</v>
      </c>
      <c r="I55">
        <v>456.49971760576045</v>
      </c>
      <c r="J55">
        <v>684.74957640864056</v>
      </c>
      <c r="K55">
        <v>20.542487292259217</v>
      </c>
      <c r="L55">
        <v>51.356218230648047</v>
      </c>
      <c r="M55">
        <v>102.71243646129609</v>
      </c>
      <c r="N55">
        <v>102.71243646129611</v>
      </c>
      <c r="O55">
        <v>2428.578497662646</v>
      </c>
      <c r="P55">
        <v>1526.535055673663</v>
      </c>
    </row>
    <row r="56" spans="1:16" x14ac:dyDescent="0.3">
      <c r="A56" t="s">
        <v>26</v>
      </c>
      <c r="B56" t="s">
        <v>45</v>
      </c>
      <c r="C56">
        <v>2023</v>
      </c>
      <c r="D56">
        <v>2767.727081805308</v>
      </c>
      <c r="E56">
        <v>461.28784696755133</v>
      </c>
      <c r="F56">
        <v>2767.727081805308</v>
      </c>
      <c r="G56">
        <v>184.51513878702053</v>
      </c>
      <c r="H56">
        <v>345.9658852256635</v>
      </c>
      <c r="I56">
        <v>461.28784696755133</v>
      </c>
      <c r="J56">
        <v>691.931770451327</v>
      </c>
      <c r="K56">
        <v>20.757953113539809</v>
      </c>
      <c r="L56">
        <v>51.894882783849525</v>
      </c>
      <c r="M56">
        <v>103.78976556769905</v>
      </c>
      <c r="N56">
        <v>103.78976556769905</v>
      </c>
      <c r="O56">
        <v>2454.0513458673731</v>
      </c>
      <c r="P56">
        <v>1542.5465602594918</v>
      </c>
    </row>
    <row r="57" spans="1:16" x14ac:dyDescent="0.3">
      <c r="A57" t="s">
        <v>27</v>
      </c>
      <c r="B57" t="s">
        <v>45</v>
      </c>
      <c r="C57">
        <v>2023</v>
      </c>
      <c r="D57">
        <v>2678.9596843839181</v>
      </c>
      <c r="E57">
        <v>446.493280730653</v>
      </c>
      <c r="F57">
        <v>2678.9596843839181</v>
      </c>
      <c r="G57">
        <v>178.59731229226119</v>
      </c>
      <c r="H57">
        <v>334.86996054798976</v>
      </c>
      <c r="I57">
        <v>446.493280730653</v>
      </c>
      <c r="J57">
        <v>669.73992109597941</v>
      </c>
      <c r="K57">
        <v>20.092197632879383</v>
      </c>
      <c r="L57">
        <v>50.230494082198462</v>
      </c>
      <c r="M57">
        <v>100.46098816439692</v>
      </c>
      <c r="N57">
        <v>100.46098816439692</v>
      </c>
      <c r="O57">
        <v>2375.3442534870742</v>
      </c>
      <c r="P57">
        <v>1493.0735307633038</v>
      </c>
    </row>
    <row r="58" spans="1:16" x14ac:dyDescent="0.3">
      <c r="A58" t="s">
        <v>28</v>
      </c>
      <c r="B58" t="s">
        <v>45</v>
      </c>
      <c r="C58">
        <v>2023</v>
      </c>
      <c r="D58">
        <v>2740.9769954970329</v>
      </c>
      <c r="E58">
        <v>456.82949924950549</v>
      </c>
      <c r="F58">
        <v>2740.9769954970329</v>
      </c>
      <c r="G58">
        <v>182.7317996998022</v>
      </c>
      <c r="H58">
        <v>342.62212443712912</v>
      </c>
      <c r="I58">
        <v>456.82949924950549</v>
      </c>
      <c r="J58">
        <v>685.24424887425823</v>
      </c>
      <c r="K58">
        <v>20.557327466227743</v>
      </c>
      <c r="L58">
        <v>51.393318665569367</v>
      </c>
      <c r="M58">
        <v>102.78663733113873</v>
      </c>
      <c r="N58">
        <v>102.78663733113873</v>
      </c>
      <c r="O58">
        <v>2430.3329360073694</v>
      </c>
      <c r="P58">
        <v>1527.6378454903463</v>
      </c>
    </row>
    <row r="59" spans="1:16" x14ac:dyDescent="0.3">
      <c r="A59" t="s">
        <v>29</v>
      </c>
      <c r="B59" t="s">
        <v>45</v>
      </c>
      <c r="C59">
        <v>2023</v>
      </c>
      <c r="D59">
        <v>2669.2211969023829</v>
      </c>
      <c r="E59">
        <v>444.87019948373046</v>
      </c>
      <c r="F59">
        <v>2669.2211969023829</v>
      </c>
      <c r="G59">
        <v>177.94807979349218</v>
      </c>
      <c r="H59">
        <v>333.65264961279786</v>
      </c>
      <c r="I59">
        <v>444.87019948373046</v>
      </c>
      <c r="J59">
        <v>667.30529922559572</v>
      </c>
      <c r="K59">
        <v>20.019158976767873</v>
      </c>
      <c r="L59">
        <v>50.04789744191968</v>
      </c>
      <c r="M59">
        <v>100.09579488383936</v>
      </c>
      <c r="N59">
        <v>100.09579488383936</v>
      </c>
      <c r="O59">
        <v>2366.7094612534465</v>
      </c>
      <c r="P59">
        <v>1487.6459470735947</v>
      </c>
    </row>
    <row r="60" spans="1:16" x14ac:dyDescent="0.3">
      <c r="A60" t="s">
        <v>30</v>
      </c>
      <c r="B60" t="s">
        <v>45</v>
      </c>
      <c r="C60">
        <v>2023</v>
      </c>
      <c r="D60">
        <v>2565.472872421321</v>
      </c>
      <c r="E60">
        <v>427.57881207022024</v>
      </c>
      <c r="F60">
        <v>2565.472872421321</v>
      </c>
      <c r="G60">
        <v>171.0315248280881</v>
      </c>
      <c r="H60">
        <v>320.68410905266518</v>
      </c>
      <c r="I60">
        <v>427.57881207022024</v>
      </c>
      <c r="J60">
        <v>641.36821810533024</v>
      </c>
      <c r="K60">
        <v>19.241046543159914</v>
      </c>
      <c r="L60">
        <v>48.102616357899777</v>
      </c>
      <c r="M60">
        <v>96.205232715799553</v>
      </c>
      <c r="N60">
        <v>96.205232715799553</v>
      </c>
      <c r="O60">
        <v>2274.7192802135719</v>
      </c>
      <c r="P60">
        <v>1429.8235475628164</v>
      </c>
    </row>
    <row r="61" spans="1:16" x14ac:dyDescent="0.3">
      <c r="A61" t="s">
        <v>31</v>
      </c>
      <c r="B61" t="s">
        <v>45</v>
      </c>
      <c r="C61">
        <v>2023</v>
      </c>
      <c r="D61">
        <v>2611.5403159356629</v>
      </c>
      <c r="E61">
        <v>435.25671932261048</v>
      </c>
      <c r="F61">
        <v>2611.5403159356629</v>
      </c>
      <c r="G61">
        <v>174.10268772904419</v>
      </c>
      <c r="H61">
        <v>326.44253949195786</v>
      </c>
      <c r="I61">
        <v>435.25671932261048</v>
      </c>
      <c r="J61">
        <v>652.88507898391572</v>
      </c>
      <c r="K61">
        <v>19.58655236951747</v>
      </c>
      <c r="L61">
        <v>48.966380923793686</v>
      </c>
      <c r="M61">
        <v>97.932761847587372</v>
      </c>
      <c r="N61">
        <v>97.932761847587358</v>
      </c>
      <c r="O61">
        <v>2315.5657467962878</v>
      </c>
      <c r="P61">
        <v>1455.4984694148093</v>
      </c>
    </row>
    <row r="62" spans="1:16" x14ac:dyDescent="0.3">
      <c r="A62" t="s">
        <v>32</v>
      </c>
      <c r="B62" t="s">
        <v>45</v>
      </c>
      <c r="C62">
        <v>2024</v>
      </c>
      <c r="D62">
        <v>2739.5557230107274</v>
      </c>
      <c r="E62">
        <v>456.59262050178779</v>
      </c>
      <c r="F62">
        <v>2739.5557230107274</v>
      </c>
      <c r="G62">
        <v>182.63704820071513</v>
      </c>
      <c r="H62">
        <v>342.44446537634087</v>
      </c>
      <c r="I62">
        <v>456.59262050178779</v>
      </c>
      <c r="J62">
        <v>684.88893075268174</v>
      </c>
      <c r="K62">
        <v>20.54666792258045</v>
      </c>
      <c r="L62">
        <v>51.366669806451128</v>
      </c>
      <c r="M62">
        <v>102.73333961290226</v>
      </c>
      <c r="N62">
        <v>102.73333961290226</v>
      </c>
      <c r="O62">
        <v>2429.0727410695113</v>
      </c>
      <c r="P62">
        <v>1526.8457229579788</v>
      </c>
    </row>
    <row r="63" spans="1:16" x14ac:dyDescent="0.3">
      <c r="A63" t="s">
        <v>33</v>
      </c>
      <c r="B63" t="s">
        <v>45</v>
      </c>
      <c r="C63">
        <v>2024</v>
      </c>
      <c r="D63">
        <v>2685.0943452931829</v>
      </c>
      <c r="E63">
        <v>447.51572421553044</v>
      </c>
      <c r="F63">
        <v>2685.0943452931829</v>
      </c>
      <c r="G63">
        <v>179.0062896862122</v>
      </c>
      <c r="H63">
        <v>335.63679316164786</v>
      </c>
      <c r="I63">
        <v>447.51572421553044</v>
      </c>
      <c r="J63">
        <v>671.27358632329572</v>
      </c>
      <c r="K63">
        <v>20.138207589698869</v>
      </c>
      <c r="L63">
        <v>50.345518974247177</v>
      </c>
      <c r="M63">
        <v>100.69103794849435</v>
      </c>
      <c r="N63">
        <v>100.69103794849435</v>
      </c>
      <c r="O63">
        <v>2380.7836528266221</v>
      </c>
      <c r="P63">
        <v>1496.4925817767337</v>
      </c>
    </row>
    <row r="64" spans="1:16" x14ac:dyDescent="0.3">
      <c r="A64" t="s">
        <v>34</v>
      </c>
      <c r="B64" t="s">
        <v>45</v>
      </c>
      <c r="C64">
        <v>2024</v>
      </c>
      <c r="D64">
        <v>3028.4436153533152</v>
      </c>
      <c r="E64">
        <v>504.74060255888588</v>
      </c>
      <c r="F64">
        <v>3028.4436153533152</v>
      </c>
      <c r="G64">
        <v>201.89624102355435</v>
      </c>
      <c r="H64">
        <v>378.5554519191644</v>
      </c>
      <c r="I64">
        <v>504.74060255888588</v>
      </c>
      <c r="J64">
        <v>757.1109038383288</v>
      </c>
      <c r="K64">
        <v>22.713327115149863</v>
      </c>
      <c r="L64">
        <v>56.783317787874658</v>
      </c>
      <c r="M64">
        <v>113.56663557574932</v>
      </c>
      <c r="N64">
        <v>113.56663557574932</v>
      </c>
      <c r="O64">
        <v>2685.2200056132729</v>
      </c>
      <c r="P64">
        <v>1687.8525749569142</v>
      </c>
    </row>
    <row r="65" spans="1:16" x14ac:dyDescent="0.3">
      <c r="A65" t="s">
        <v>35</v>
      </c>
      <c r="B65" t="s">
        <v>45</v>
      </c>
      <c r="C65">
        <v>2024</v>
      </c>
      <c r="D65">
        <v>2918.5299907297208</v>
      </c>
      <c r="E65">
        <v>486.42166512162015</v>
      </c>
      <c r="F65">
        <v>2918.5299907297208</v>
      </c>
      <c r="G65">
        <v>194.56866604864805</v>
      </c>
      <c r="H65">
        <v>364.8162488412151</v>
      </c>
      <c r="I65">
        <v>486.42166512162015</v>
      </c>
      <c r="J65">
        <v>729.6324976824302</v>
      </c>
      <c r="K65">
        <v>21.888974930472909</v>
      </c>
      <c r="L65">
        <v>54.722437326182266</v>
      </c>
      <c r="M65">
        <v>109.44487465236453</v>
      </c>
      <c r="N65">
        <v>109.44487465236452</v>
      </c>
      <c r="O65">
        <v>2587.7632584470193</v>
      </c>
      <c r="P65">
        <v>1626.5940481666978</v>
      </c>
    </row>
    <row r="66" spans="1:16" x14ac:dyDescent="0.3">
      <c r="A66" t="s">
        <v>36</v>
      </c>
      <c r="B66" t="s">
        <v>45</v>
      </c>
      <c r="C66">
        <v>2024</v>
      </c>
      <c r="D66">
        <v>2933.419536440832</v>
      </c>
      <c r="E66">
        <v>488.90325607347211</v>
      </c>
      <c r="F66">
        <v>2933.419536440832</v>
      </c>
      <c r="G66">
        <v>195.56130242938883</v>
      </c>
      <c r="H66">
        <v>366.67744205510405</v>
      </c>
      <c r="I66">
        <v>488.90325607347211</v>
      </c>
      <c r="J66">
        <v>733.35488411020799</v>
      </c>
      <c r="K66">
        <v>22.000646523306237</v>
      </c>
      <c r="L66">
        <v>55.001616308265604</v>
      </c>
      <c r="M66">
        <v>110.00323261653121</v>
      </c>
      <c r="N66">
        <v>110.00323261653121</v>
      </c>
      <c r="O66">
        <v>2600.9653223108717</v>
      </c>
      <c r="P66">
        <v>1634.8924883096906</v>
      </c>
    </row>
    <row r="67" spans="1:16" x14ac:dyDescent="0.3">
      <c r="A67" t="s">
        <v>37</v>
      </c>
      <c r="B67" t="s">
        <v>45</v>
      </c>
      <c r="C67">
        <v>2024</v>
      </c>
      <c r="D67">
        <v>2680.9929339977775</v>
      </c>
      <c r="E67">
        <v>446.83215566629622</v>
      </c>
      <c r="F67">
        <v>2680.9929339977775</v>
      </c>
      <c r="G67">
        <v>178.73286226651851</v>
      </c>
      <c r="H67">
        <v>335.12411674972219</v>
      </c>
      <c r="I67">
        <v>446.83215566629622</v>
      </c>
      <c r="J67">
        <v>670.24823349944427</v>
      </c>
      <c r="K67">
        <v>20.107447004983332</v>
      </c>
      <c r="L67">
        <v>50.268617512458327</v>
      </c>
      <c r="M67">
        <v>100.53723502491665</v>
      </c>
      <c r="N67">
        <v>100.53723502491665</v>
      </c>
      <c r="O67">
        <v>2377.1470681446963</v>
      </c>
      <c r="P67">
        <v>1494.2067285480948</v>
      </c>
    </row>
    <row r="68" spans="1:16" x14ac:dyDescent="0.3">
      <c r="A68" t="s">
        <v>38</v>
      </c>
      <c r="B68" t="s">
        <v>45</v>
      </c>
      <c r="C68">
        <v>2024</v>
      </c>
      <c r="D68">
        <v>2695.8113301768817</v>
      </c>
      <c r="E68">
        <v>449.30188836281366</v>
      </c>
      <c r="F68">
        <v>2695.8113301768817</v>
      </c>
      <c r="G68">
        <v>179.72075534512544</v>
      </c>
      <c r="H68">
        <v>336.97641627211021</v>
      </c>
      <c r="I68">
        <v>449.30188836281366</v>
      </c>
      <c r="J68">
        <v>673.95283254422043</v>
      </c>
      <c r="K68">
        <v>20.218584976326614</v>
      </c>
      <c r="L68">
        <v>50.546462440816534</v>
      </c>
      <c r="M68">
        <v>101.09292488163307</v>
      </c>
      <c r="N68">
        <v>101.09292488163307</v>
      </c>
      <c r="O68">
        <v>2390.2860460901688</v>
      </c>
      <c r="P68">
        <v>1502.4655146852488</v>
      </c>
    </row>
    <row r="69" spans="1:16" x14ac:dyDescent="0.3">
      <c r="A69" t="s">
        <v>39</v>
      </c>
      <c r="B69" t="s">
        <v>45</v>
      </c>
      <c r="C69">
        <v>2024</v>
      </c>
      <c r="D69">
        <v>2617.7463459784076</v>
      </c>
      <c r="E69">
        <v>436.29105766306799</v>
      </c>
      <c r="F69">
        <v>2617.7463459784076</v>
      </c>
      <c r="G69">
        <v>174.51642306522717</v>
      </c>
      <c r="H69">
        <v>327.21829324730095</v>
      </c>
      <c r="I69">
        <v>436.29105766306799</v>
      </c>
      <c r="J69">
        <v>654.4365864946019</v>
      </c>
      <c r="K69">
        <v>19.633097594838055</v>
      </c>
      <c r="L69">
        <v>49.082743987095142</v>
      </c>
      <c r="M69">
        <v>98.165487974190285</v>
      </c>
      <c r="N69">
        <v>98.165487974190285</v>
      </c>
      <c r="O69">
        <v>2321.0684267675215</v>
      </c>
      <c r="P69">
        <v>1458.957296825299</v>
      </c>
    </row>
    <row r="70" spans="1:16" x14ac:dyDescent="0.3">
      <c r="A70" t="s">
        <v>40</v>
      </c>
      <c r="B70" t="s">
        <v>45</v>
      </c>
      <c r="C70">
        <v>2024</v>
      </c>
      <c r="D70">
        <v>2671.0086470793476</v>
      </c>
      <c r="E70">
        <v>445.16810784655792</v>
      </c>
      <c r="F70">
        <v>2671.0086470793476</v>
      </c>
      <c r="G70">
        <v>178.06724313862318</v>
      </c>
      <c r="H70">
        <v>333.87608088491845</v>
      </c>
      <c r="I70">
        <v>445.16810784655792</v>
      </c>
      <c r="J70">
        <v>667.7521617698369</v>
      </c>
      <c r="K70">
        <v>20.032564853095103</v>
      </c>
      <c r="L70">
        <v>50.081412132737768</v>
      </c>
      <c r="M70">
        <v>100.16282426547554</v>
      </c>
      <c r="N70">
        <v>100.16282426547554</v>
      </c>
      <c r="O70">
        <v>2368.2943337436886</v>
      </c>
      <c r="P70">
        <v>1488.6421526388899</v>
      </c>
    </row>
    <row r="71" spans="1:16" x14ac:dyDescent="0.3">
      <c r="A71" t="s">
        <v>41</v>
      </c>
      <c r="B71" t="s">
        <v>45</v>
      </c>
      <c r="C71">
        <v>2024</v>
      </c>
      <c r="D71">
        <v>2638.3036285938915</v>
      </c>
      <c r="E71">
        <v>439.71727143231521</v>
      </c>
      <c r="F71">
        <v>2638.3036285938915</v>
      </c>
      <c r="G71">
        <v>175.8869085729261</v>
      </c>
      <c r="H71">
        <v>329.78795357423644</v>
      </c>
      <c r="I71">
        <v>439.71727143231521</v>
      </c>
      <c r="J71">
        <v>659.57590714847288</v>
      </c>
      <c r="K71">
        <v>19.787277214454186</v>
      </c>
      <c r="L71">
        <v>49.468193036135467</v>
      </c>
      <c r="M71">
        <v>98.936386072270935</v>
      </c>
      <c r="N71">
        <v>98.936386072270935</v>
      </c>
      <c r="O71">
        <v>2339.2958840199176</v>
      </c>
      <c r="P71">
        <v>1470.4145556696624</v>
      </c>
    </row>
    <row r="72" spans="1:16" x14ac:dyDescent="0.3">
      <c r="A72" t="s">
        <v>42</v>
      </c>
      <c r="B72" t="s">
        <v>45</v>
      </c>
      <c r="C72">
        <v>2024</v>
      </c>
      <c r="D72">
        <v>2519.9781402686635</v>
      </c>
      <c r="E72">
        <v>419.99635671144392</v>
      </c>
      <c r="F72">
        <v>2519.9781402686635</v>
      </c>
      <c r="G72">
        <v>167.99854268457756</v>
      </c>
      <c r="H72">
        <v>314.99726753358294</v>
      </c>
      <c r="I72">
        <v>419.99635671144392</v>
      </c>
      <c r="J72">
        <v>629.99453506716588</v>
      </c>
      <c r="K72">
        <v>18.899836052014976</v>
      </c>
      <c r="L72">
        <v>47.24959013003744</v>
      </c>
      <c r="M72">
        <v>94.49918026007488</v>
      </c>
      <c r="N72">
        <v>94.49918026007488</v>
      </c>
      <c r="O72">
        <v>2234.3806177048818</v>
      </c>
      <c r="P72">
        <v>1404.4678168430687</v>
      </c>
    </row>
    <row r="73" spans="1:16" x14ac:dyDescent="0.3">
      <c r="A73" t="s">
        <v>43</v>
      </c>
      <c r="B73" t="s">
        <v>45</v>
      </c>
      <c r="C73">
        <v>2024</v>
      </c>
      <c r="D73">
        <v>2569.7744389285645</v>
      </c>
      <c r="E73">
        <v>428.29573982142733</v>
      </c>
      <c r="F73">
        <v>2569.7744389285645</v>
      </c>
      <c r="G73">
        <v>171.31829592857093</v>
      </c>
      <c r="H73">
        <v>321.2218048660705</v>
      </c>
      <c r="I73">
        <v>428.29573982142733</v>
      </c>
      <c r="J73">
        <v>642.44360973214111</v>
      </c>
      <c r="K73">
        <v>19.273308291964227</v>
      </c>
      <c r="L73">
        <v>48.183270729910575</v>
      </c>
      <c r="M73">
        <v>96.36654145982115</v>
      </c>
      <c r="N73">
        <v>96.36654145982115</v>
      </c>
      <c r="O73">
        <v>2278.5333358499934</v>
      </c>
      <c r="P73">
        <v>1432.2209539628529</v>
      </c>
    </row>
    <row r="74" spans="1:16" x14ac:dyDescent="0.3">
      <c r="A74" t="s">
        <v>8</v>
      </c>
      <c r="B74" t="s">
        <v>82</v>
      </c>
      <c r="C74">
        <v>2022</v>
      </c>
      <c r="D74">
        <v>4312.832805635042</v>
      </c>
      <c r="E74">
        <v>718.80546760584036</v>
      </c>
      <c r="F74">
        <v>4312.832805635042</v>
      </c>
      <c r="G74">
        <v>287.52218704233616</v>
      </c>
      <c r="H74">
        <v>539.10410070438024</v>
      </c>
      <c r="I74">
        <v>718.80546760584036</v>
      </c>
      <c r="J74">
        <v>1078.2082014087603</v>
      </c>
      <c r="K74">
        <v>32.346246042262813</v>
      </c>
      <c r="L74">
        <v>80.865615105657028</v>
      </c>
      <c r="M74">
        <v>161.73123021131406</v>
      </c>
      <c r="N74">
        <v>161.73123021131406</v>
      </c>
      <c r="O74">
        <v>3824.0450876630712</v>
      </c>
      <c r="P74">
        <v>2403.6854836739299</v>
      </c>
    </row>
    <row r="75" spans="1:16" x14ac:dyDescent="0.3">
      <c r="A75" t="s">
        <v>9</v>
      </c>
      <c r="B75" t="s">
        <v>82</v>
      </c>
      <c r="C75">
        <v>2022</v>
      </c>
      <c r="D75">
        <v>4144.5515559142632</v>
      </c>
      <c r="E75">
        <v>690.75859265237716</v>
      </c>
      <c r="F75">
        <v>4144.5515559142632</v>
      </c>
      <c r="G75">
        <v>276.3034370609509</v>
      </c>
      <c r="H75">
        <v>518.0689444892829</v>
      </c>
      <c r="I75">
        <v>690.75859265237716</v>
      </c>
      <c r="J75">
        <v>1036.1378889785658</v>
      </c>
      <c r="K75">
        <v>31.084136669356973</v>
      </c>
      <c r="L75">
        <v>77.710341673392435</v>
      </c>
      <c r="M75">
        <v>155.42068334678487</v>
      </c>
      <c r="N75">
        <v>155.42068334678487</v>
      </c>
      <c r="O75">
        <v>3674.8357129106471</v>
      </c>
      <c r="P75">
        <v>2309.8967338295492</v>
      </c>
    </row>
    <row r="76" spans="1:16" x14ac:dyDescent="0.3">
      <c r="A76" t="s">
        <v>10</v>
      </c>
      <c r="B76" t="s">
        <v>82</v>
      </c>
      <c r="C76">
        <v>2022</v>
      </c>
      <c r="D76">
        <v>4766.6424189577765</v>
      </c>
      <c r="E76">
        <v>794.44040315962945</v>
      </c>
      <c r="F76">
        <v>4766.6424189577765</v>
      </c>
      <c r="G76">
        <v>317.77616126385175</v>
      </c>
      <c r="H76">
        <v>595.83030236972206</v>
      </c>
      <c r="I76">
        <v>794.44040315962945</v>
      </c>
      <c r="J76">
        <v>1191.6606047394441</v>
      </c>
      <c r="K76">
        <v>35.749818142183329</v>
      </c>
      <c r="L76">
        <v>89.374545355458309</v>
      </c>
      <c r="M76">
        <v>178.74909071091662</v>
      </c>
      <c r="N76">
        <v>178.74909071091662</v>
      </c>
      <c r="O76">
        <v>4226.4229448092292</v>
      </c>
      <c r="P76">
        <v>2656.6087081658011</v>
      </c>
    </row>
    <row r="77" spans="1:16" x14ac:dyDescent="0.3">
      <c r="A77" t="s">
        <v>11</v>
      </c>
      <c r="B77" t="s">
        <v>82</v>
      </c>
      <c r="C77">
        <v>2022</v>
      </c>
      <c r="D77">
        <v>4622.022214474694</v>
      </c>
      <c r="E77">
        <v>770.33703574578237</v>
      </c>
      <c r="F77">
        <v>4622.022214474694</v>
      </c>
      <c r="G77">
        <v>308.13481429831296</v>
      </c>
      <c r="H77">
        <v>577.75277680933675</v>
      </c>
      <c r="I77">
        <v>770.33703574578237</v>
      </c>
      <c r="J77">
        <v>1155.5055536186735</v>
      </c>
      <c r="K77">
        <v>34.665166608560199</v>
      </c>
      <c r="L77">
        <v>86.662916521400504</v>
      </c>
      <c r="M77">
        <v>173.32583304280101</v>
      </c>
      <c r="N77">
        <v>173.32583304280101</v>
      </c>
      <c r="O77">
        <v>4098.1930301675629</v>
      </c>
      <c r="P77">
        <v>2576.0070475338957</v>
      </c>
    </row>
    <row r="78" spans="1:16" x14ac:dyDescent="0.3">
      <c r="A78" t="s">
        <v>12</v>
      </c>
      <c r="B78" t="s">
        <v>82</v>
      </c>
      <c r="C78">
        <v>2022</v>
      </c>
      <c r="D78">
        <v>4575.9937718884757</v>
      </c>
      <c r="E78">
        <v>762.66562864807929</v>
      </c>
      <c r="F78">
        <v>4575.9937718884757</v>
      </c>
      <c r="G78">
        <v>305.06625145923169</v>
      </c>
      <c r="H78">
        <v>571.99922148605947</v>
      </c>
      <c r="I78">
        <v>762.66562864807929</v>
      </c>
      <c r="J78">
        <v>1143.9984429721189</v>
      </c>
      <c r="K78">
        <v>34.319953289163564</v>
      </c>
      <c r="L78">
        <v>85.799883222908917</v>
      </c>
      <c r="M78">
        <v>171.59976644581783</v>
      </c>
      <c r="N78">
        <v>171.59976644581783</v>
      </c>
      <c r="O78">
        <v>4057.3811444077824</v>
      </c>
      <c r="P78">
        <v>2550.353862199177</v>
      </c>
    </row>
    <row r="79" spans="1:16" x14ac:dyDescent="0.3">
      <c r="A79" t="s">
        <v>13</v>
      </c>
      <c r="B79" t="s">
        <v>82</v>
      </c>
      <c r="C79">
        <v>2022</v>
      </c>
      <c r="D79">
        <v>4196.3911176947386</v>
      </c>
      <c r="E79">
        <v>699.39851961578961</v>
      </c>
      <c r="F79">
        <v>4196.3911176947386</v>
      </c>
      <c r="G79">
        <v>279.75940784631587</v>
      </c>
      <c r="H79">
        <v>524.54888971184221</v>
      </c>
      <c r="I79">
        <v>699.39851961578961</v>
      </c>
      <c r="J79">
        <v>1049.0977794236846</v>
      </c>
      <c r="K79">
        <v>31.472933382710533</v>
      </c>
      <c r="L79">
        <v>78.682333456776334</v>
      </c>
      <c r="M79">
        <v>157.36466691355267</v>
      </c>
      <c r="N79">
        <v>157.36466691355267</v>
      </c>
      <c r="O79">
        <v>3720.8001243560007</v>
      </c>
      <c r="P79">
        <v>2338.7886495952002</v>
      </c>
    </row>
    <row r="80" spans="1:16" x14ac:dyDescent="0.3">
      <c r="A80" t="s">
        <v>14</v>
      </c>
      <c r="B80" t="s">
        <v>82</v>
      </c>
      <c r="C80">
        <v>2022</v>
      </c>
      <c r="D80">
        <v>4259.3163335249337</v>
      </c>
      <c r="E80">
        <v>709.88605558748895</v>
      </c>
      <c r="F80">
        <v>4259.3163335249337</v>
      </c>
      <c r="G80">
        <v>283.9544222349956</v>
      </c>
      <c r="H80">
        <v>532.41454169061672</v>
      </c>
      <c r="I80">
        <v>709.88605558748895</v>
      </c>
      <c r="J80">
        <v>1064.8290833812334</v>
      </c>
      <c r="K80">
        <v>31.944872501437008</v>
      </c>
      <c r="L80">
        <v>79.86218125359251</v>
      </c>
      <c r="M80">
        <v>159.72436250718502</v>
      </c>
      <c r="N80">
        <v>159.72436250718502</v>
      </c>
      <c r="O80">
        <v>3776.5938157254418</v>
      </c>
      <c r="P80">
        <v>2373.8589698845631</v>
      </c>
    </row>
    <row r="81" spans="1:16" x14ac:dyDescent="0.3">
      <c r="A81" t="s">
        <v>15</v>
      </c>
      <c r="B81" t="s">
        <v>82</v>
      </c>
      <c r="C81">
        <v>2022</v>
      </c>
      <c r="D81">
        <v>4144.3915265555161</v>
      </c>
      <c r="E81">
        <v>690.73192109258594</v>
      </c>
      <c r="F81">
        <v>4144.3915265555161</v>
      </c>
      <c r="G81">
        <v>276.2927684370344</v>
      </c>
      <c r="H81">
        <v>518.04894081943951</v>
      </c>
      <c r="I81">
        <v>690.73192109258594</v>
      </c>
      <c r="J81">
        <v>1036.097881638879</v>
      </c>
      <c r="K81">
        <v>31.082936449166368</v>
      </c>
      <c r="L81">
        <v>77.707341122915921</v>
      </c>
      <c r="M81">
        <v>155.41468224583184</v>
      </c>
      <c r="N81">
        <v>155.41468224583184</v>
      </c>
      <c r="O81">
        <v>3674.6938202125584</v>
      </c>
      <c r="P81">
        <v>2309.8075441336073</v>
      </c>
    </row>
    <row r="82" spans="1:16" x14ac:dyDescent="0.3">
      <c r="A82" t="s">
        <v>16</v>
      </c>
      <c r="B82" t="s">
        <v>82</v>
      </c>
      <c r="C82">
        <v>2022</v>
      </c>
      <c r="D82">
        <v>4234.3493096370566</v>
      </c>
      <c r="E82">
        <v>705.72488493950948</v>
      </c>
      <c r="F82">
        <v>4234.3493096370566</v>
      </c>
      <c r="G82">
        <v>282.28995397580377</v>
      </c>
      <c r="H82">
        <v>529.29366370463208</v>
      </c>
      <c r="I82">
        <v>705.72488493950948</v>
      </c>
      <c r="J82">
        <v>1058.5873274092639</v>
      </c>
      <c r="K82">
        <v>31.757619822277924</v>
      </c>
      <c r="L82">
        <v>79.394049555694806</v>
      </c>
      <c r="M82">
        <v>158.78809911138961</v>
      </c>
      <c r="N82">
        <v>158.78809911138961</v>
      </c>
      <c r="O82">
        <v>3754.4563878781905</v>
      </c>
      <c r="P82">
        <v>2359.9440152377197</v>
      </c>
    </row>
    <row r="83" spans="1:16" x14ac:dyDescent="0.3">
      <c r="A83" t="s">
        <v>17</v>
      </c>
      <c r="B83" t="s">
        <v>82</v>
      </c>
      <c r="C83">
        <v>2022</v>
      </c>
      <c r="D83">
        <v>4156.5624638536656</v>
      </c>
      <c r="E83">
        <v>692.76041064227752</v>
      </c>
      <c r="F83">
        <v>4156.5624638536656</v>
      </c>
      <c r="G83">
        <v>277.10416425691102</v>
      </c>
      <c r="H83">
        <v>519.5703079817082</v>
      </c>
      <c r="I83">
        <v>692.76041064227752</v>
      </c>
      <c r="J83">
        <v>1039.1406159634164</v>
      </c>
      <c r="K83">
        <v>31.174218478902489</v>
      </c>
      <c r="L83">
        <v>77.93554619725623</v>
      </c>
      <c r="M83">
        <v>155.87109239451246</v>
      </c>
      <c r="N83">
        <v>155.87109239451246</v>
      </c>
      <c r="O83">
        <v>3685.4853846169167</v>
      </c>
      <c r="P83">
        <v>2316.5908131877759</v>
      </c>
    </row>
    <row r="84" spans="1:16" x14ac:dyDescent="0.3">
      <c r="A84" t="s">
        <v>18</v>
      </c>
      <c r="B84" t="s">
        <v>82</v>
      </c>
      <c r="C84">
        <v>2022</v>
      </c>
      <c r="D84">
        <v>3916.4800615539107</v>
      </c>
      <c r="E84">
        <v>652.74667692565174</v>
      </c>
      <c r="F84">
        <v>3916.4800615539107</v>
      </c>
      <c r="G84">
        <v>261.0986707702607</v>
      </c>
      <c r="H84">
        <v>489.56000769423878</v>
      </c>
      <c r="I84">
        <v>652.74667692565174</v>
      </c>
      <c r="J84">
        <v>979.12001538847733</v>
      </c>
      <c r="K84">
        <v>29.373600461654327</v>
      </c>
      <c r="L84">
        <v>73.434001154135814</v>
      </c>
      <c r="M84">
        <v>146.86800230827163</v>
      </c>
      <c r="N84">
        <v>146.86800230827163</v>
      </c>
      <c r="O84">
        <v>3472.6123212444677</v>
      </c>
      <c r="P84">
        <v>2182.7848876393791</v>
      </c>
    </row>
    <row r="85" spans="1:16" x14ac:dyDescent="0.3">
      <c r="A85" t="s">
        <v>19</v>
      </c>
      <c r="B85" t="s">
        <v>82</v>
      </c>
      <c r="C85">
        <v>2022</v>
      </c>
      <c r="D85">
        <v>4059.8675966262458</v>
      </c>
      <c r="E85">
        <v>676.64459943770771</v>
      </c>
      <c r="F85">
        <v>4059.8675966262458</v>
      </c>
      <c r="G85">
        <v>270.65783977508306</v>
      </c>
      <c r="H85">
        <v>507.48344957828073</v>
      </c>
      <c r="I85">
        <v>676.64459943770771</v>
      </c>
      <c r="J85">
        <v>1014.9668991565613</v>
      </c>
      <c r="K85">
        <v>30.449006974696839</v>
      </c>
      <c r="L85">
        <v>76.1225174367421</v>
      </c>
      <c r="M85">
        <v>152.2450348734842</v>
      </c>
      <c r="N85">
        <v>152.2450348734842</v>
      </c>
      <c r="O85">
        <v>3599.7492690086051</v>
      </c>
      <c r="P85">
        <v>2262.6995405196944</v>
      </c>
    </row>
    <row r="86" spans="1:16" x14ac:dyDescent="0.3">
      <c r="A86" t="s">
        <v>20</v>
      </c>
      <c r="B86" t="s">
        <v>82</v>
      </c>
      <c r="C86">
        <v>2023</v>
      </c>
      <c r="D86">
        <v>4189.5163787963575</v>
      </c>
      <c r="E86">
        <v>698.25272979939291</v>
      </c>
      <c r="F86">
        <v>4189.5163787963575</v>
      </c>
      <c r="G86">
        <v>279.30109191975714</v>
      </c>
      <c r="H86">
        <v>523.68954734954468</v>
      </c>
      <c r="I86">
        <v>698.25272979939291</v>
      </c>
      <c r="J86">
        <v>1047.3790946990894</v>
      </c>
      <c r="K86">
        <v>31.421372840972676</v>
      </c>
      <c r="L86">
        <v>78.553432102431699</v>
      </c>
      <c r="M86">
        <v>157.1068642048634</v>
      </c>
      <c r="N86">
        <v>157.1068642048634</v>
      </c>
      <c r="O86">
        <v>3714.7045225327706</v>
      </c>
      <c r="P86">
        <v>2334.9571284491699</v>
      </c>
    </row>
    <row r="87" spans="1:16" x14ac:dyDescent="0.3">
      <c r="A87" t="s">
        <v>21</v>
      </c>
      <c r="B87" t="s">
        <v>82</v>
      </c>
      <c r="C87">
        <v>2023</v>
      </c>
      <c r="D87">
        <v>4079.7519999933857</v>
      </c>
      <c r="E87">
        <v>679.95866666556424</v>
      </c>
      <c r="F87">
        <v>4079.7519999933857</v>
      </c>
      <c r="G87">
        <v>271.9834666662257</v>
      </c>
      <c r="H87">
        <v>509.96899999917315</v>
      </c>
      <c r="I87">
        <v>679.95866666556424</v>
      </c>
      <c r="J87">
        <v>1019.9379999983464</v>
      </c>
      <c r="K87">
        <v>30.598139999950384</v>
      </c>
      <c r="L87">
        <v>76.49534999987597</v>
      </c>
      <c r="M87">
        <v>152.99069999975194</v>
      </c>
      <c r="N87">
        <v>152.99069999975194</v>
      </c>
      <c r="O87">
        <v>3617.3801066608016</v>
      </c>
      <c r="P87">
        <v>2273.7817813296469</v>
      </c>
    </row>
    <row r="88" spans="1:16" x14ac:dyDescent="0.3">
      <c r="A88" t="s">
        <v>22</v>
      </c>
      <c r="B88" t="s">
        <v>82</v>
      </c>
      <c r="C88">
        <v>2023</v>
      </c>
      <c r="D88">
        <v>4614.1161301656521</v>
      </c>
      <c r="E88">
        <v>769.01935502760875</v>
      </c>
      <c r="F88">
        <v>4614.1161301656521</v>
      </c>
      <c r="G88">
        <v>307.60774201104346</v>
      </c>
      <c r="H88">
        <v>576.76451627070651</v>
      </c>
      <c r="I88">
        <v>769.01935502760875</v>
      </c>
      <c r="J88">
        <v>1153.529032541413</v>
      </c>
      <c r="K88">
        <v>34.605870976242393</v>
      </c>
      <c r="L88">
        <v>86.514677440605979</v>
      </c>
      <c r="M88">
        <v>173.02935488121196</v>
      </c>
      <c r="N88">
        <v>173.02935488121196</v>
      </c>
      <c r="O88">
        <v>4091.1829687468789</v>
      </c>
      <c r="P88">
        <v>2571.6007232123234</v>
      </c>
    </row>
    <row r="89" spans="1:16" x14ac:dyDescent="0.3">
      <c r="A89" t="s">
        <v>23</v>
      </c>
      <c r="B89" t="s">
        <v>82</v>
      </c>
      <c r="C89">
        <v>2023</v>
      </c>
      <c r="D89">
        <v>4513.6002968354405</v>
      </c>
      <c r="E89">
        <v>752.26671613924009</v>
      </c>
      <c r="F89">
        <v>4513.6002968354405</v>
      </c>
      <c r="G89">
        <v>300.90668645569605</v>
      </c>
      <c r="H89">
        <v>564.20003710443007</v>
      </c>
      <c r="I89">
        <v>752.26671613924009</v>
      </c>
      <c r="J89">
        <v>1128.4000742088601</v>
      </c>
      <c r="K89">
        <v>33.852002226265803</v>
      </c>
      <c r="L89">
        <v>84.630005565664504</v>
      </c>
      <c r="M89">
        <v>169.26001113132901</v>
      </c>
      <c r="N89">
        <v>169.26001113132901</v>
      </c>
      <c r="O89">
        <v>4002.0589298607574</v>
      </c>
      <c r="P89">
        <v>2515.5798987696189</v>
      </c>
    </row>
    <row r="90" spans="1:16" x14ac:dyDescent="0.3">
      <c r="A90" t="s">
        <v>24</v>
      </c>
      <c r="B90" t="s">
        <v>82</v>
      </c>
      <c r="C90">
        <v>2023</v>
      </c>
      <c r="D90">
        <v>4456.5182974589425</v>
      </c>
      <c r="E90">
        <v>742.7530495764903</v>
      </c>
      <c r="F90">
        <v>4456.5182974589425</v>
      </c>
      <c r="G90">
        <v>297.10121983059616</v>
      </c>
      <c r="H90">
        <v>557.06478718236781</v>
      </c>
      <c r="I90">
        <v>742.7530495764903</v>
      </c>
      <c r="J90">
        <v>1114.1295743647356</v>
      </c>
      <c r="K90">
        <v>33.423887230942071</v>
      </c>
      <c r="L90">
        <v>83.559718077355171</v>
      </c>
      <c r="M90">
        <v>167.11943615471034</v>
      </c>
      <c r="N90">
        <v>167.11943615471034</v>
      </c>
      <c r="O90">
        <v>3951.4462237469293</v>
      </c>
      <c r="P90">
        <v>2483.7661977837843</v>
      </c>
    </row>
    <row r="91" spans="1:16" x14ac:dyDescent="0.3">
      <c r="A91" t="s">
        <v>25</v>
      </c>
      <c r="B91" t="s">
        <v>82</v>
      </c>
      <c r="C91">
        <v>2023</v>
      </c>
      <c r="D91">
        <v>4073.9286912642956</v>
      </c>
      <c r="E91">
        <v>678.98811521071593</v>
      </c>
      <c r="F91">
        <v>4073.9286912642956</v>
      </c>
      <c r="G91">
        <v>271.59524608428643</v>
      </c>
      <c r="H91">
        <v>509.24108640803701</v>
      </c>
      <c r="I91">
        <v>678.98811521071593</v>
      </c>
      <c r="J91">
        <v>1018.4821728160738</v>
      </c>
      <c r="K91">
        <v>30.554465184482218</v>
      </c>
      <c r="L91">
        <v>76.386162961205542</v>
      </c>
      <c r="M91">
        <v>152.77232592241108</v>
      </c>
      <c r="N91">
        <v>152.77232592241108</v>
      </c>
      <c r="O91">
        <v>3612.21677292101</v>
      </c>
      <c r="P91">
        <v>2270.5362572646345</v>
      </c>
    </row>
    <row r="92" spans="1:16" x14ac:dyDescent="0.3">
      <c r="A92" t="s">
        <v>26</v>
      </c>
      <c r="B92" t="s">
        <v>82</v>
      </c>
      <c r="C92">
        <v>2023</v>
      </c>
      <c r="D92">
        <v>4155.8052071258771</v>
      </c>
      <c r="E92">
        <v>692.63420118764623</v>
      </c>
      <c r="F92">
        <v>4155.8052071258771</v>
      </c>
      <c r="G92">
        <v>277.05368047505846</v>
      </c>
      <c r="H92">
        <v>519.47565089073464</v>
      </c>
      <c r="I92">
        <v>692.63420118764623</v>
      </c>
      <c r="J92">
        <v>1038.9513017814693</v>
      </c>
      <c r="K92">
        <v>31.168539053444078</v>
      </c>
      <c r="L92">
        <v>77.921347633610196</v>
      </c>
      <c r="M92">
        <v>155.84269526722039</v>
      </c>
      <c r="N92">
        <v>155.84269526722039</v>
      </c>
      <c r="O92">
        <v>3684.8139503182774</v>
      </c>
      <c r="P92">
        <v>2316.1687687714889</v>
      </c>
    </row>
    <row r="93" spans="1:16" x14ac:dyDescent="0.3">
      <c r="A93" t="s">
        <v>27</v>
      </c>
      <c r="B93" t="s">
        <v>82</v>
      </c>
      <c r="C93">
        <v>2023</v>
      </c>
      <c r="D93">
        <v>4040.2187430210547</v>
      </c>
      <c r="E93">
        <v>673.36979050350919</v>
      </c>
      <c r="F93">
        <v>4040.2187430210547</v>
      </c>
      <c r="G93">
        <v>269.34791620140362</v>
      </c>
      <c r="H93">
        <v>505.02734287763184</v>
      </c>
      <c r="I93">
        <v>673.36979050350919</v>
      </c>
      <c r="J93">
        <v>1010.0546857552636</v>
      </c>
      <c r="K93">
        <v>30.301640572657906</v>
      </c>
      <c r="L93">
        <v>75.75410143164477</v>
      </c>
      <c r="M93">
        <v>151.50820286328954</v>
      </c>
      <c r="N93">
        <v>151.50820286328954</v>
      </c>
      <c r="O93">
        <v>3582.3272854786687</v>
      </c>
      <c r="P93">
        <v>2251.7485794437348</v>
      </c>
    </row>
    <row r="94" spans="1:16" x14ac:dyDescent="0.3">
      <c r="A94" t="s">
        <v>28</v>
      </c>
      <c r="B94" t="s">
        <v>82</v>
      </c>
      <c r="C94">
        <v>2023</v>
      </c>
      <c r="D94">
        <v>4117.7302968602435</v>
      </c>
      <c r="E94">
        <v>686.28838281004062</v>
      </c>
      <c r="F94">
        <v>4117.7302968602435</v>
      </c>
      <c r="G94">
        <v>274.51535312401626</v>
      </c>
      <c r="H94">
        <v>514.71628710753043</v>
      </c>
      <c r="I94">
        <v>686.28838281004062</v>
      </c>
      <c r="J94">
        <v>1029.4325742150606</v>
      </c>
      <c r="K94">
        <v>30.882977226451825</v>
      </c>
      <c r="L94">
        <v>77.207443066129557</v>
      </c>
      <c r="M94">
        <v>154.41488613225911</v>
      </c>
      <c r="N94">
        <v>154.41488613225911</v>
      </c>
      <c r="O94">
        <v>3651.0541965494162</v>
      </c>
      <c r="P94">
        <v>2294.9483521167758</v>
      </c>
    </row>
    <row r="95" spans="1:16" x14ac:dyDescent="0.3">
      <c r="A95" t="s">
        <v>29</v>
      </c>
      <c r="B95" t="s">
        <v>82</v>
      </c>
      <c r="C95">
        <v>2023</v>
      </c>
      <c r="D95">
        <v>4033.4444285109757</v>
      </c>
      <c r="E95">
        <v>672.24073808516255</v>
      </c>
      <c r="F95">
        <v>4033.4444285109757</v>
      </c>
      <c r="G95">
        <v>268.89629523406501</v>
      </c>
      <c r="H95">
        <v>504.18055356387191</v>
      </c>
      <c r="I95">
        <v>672.24073808516255</v>
      </c>
      <c r="J95">
        <v>1008.3611071277436</v>
      </c>
      <c r="K95">
        <v>30.250833213832308</v>
      </c>
      <c r="L95">
        <v>75.627083034580792</v>
      </c>
      <c r="M95">
        <v>151.25416606916158</v>
      </c>
      <c r="N95">
        <v>151.25416606916156</v>
      </c>
      <c r="O95">
        <v>3576.3207266130653</v>
      </c>
      <c r="P95">
        <v>2247.9730281567836</v>
      </c>
    </row>
    <row r="96" spans="1:16" x14ac:dyDescent="0.3">
      <c r="A96" t="s">
        <v>30</v>
      </c>
      <c r="B96" t="s">
        <v>82</v>
      </c>
      <c r="C96">
        <v>2023</v>
      </c>
      <c r="D96">
        <v>3814.7456980804341</v>
      </c>
      <c r="E96">
        <v>635.79094968007234</v>
      </c>
      <c r="F96">
        <v>3814.7456980804341</v>
      </c>
      <c r="G96">
        <v>254.3163798720289</v>
      </c>
      <c r="H96">
        <v>476.84321226005426</v>
      </c>
      <c r="I96">
        <v>635.79094968007234</v>
      </c>
      <c r="J96">
        <v>953.68642452010863</v>
      </c>
      <c r="K96">
        <v>28.610592735603255</v>
      </c>
      <c r="L96">
        <v>71.526481839008142</v>
      </c>
      <c r="M96">
        <v>143.05296367801628</v>
      </c>
      <c r="N96">
        <v>143.05296367801628</v>
      </c>
      <c r="O96">
        <v>3382.4078522979848</v>
      </c>
      <c r="P96">
        <v>2126.0849357301618</v>
      </c>
    </row>
    <row r="97" spans="1:16" x14ac:dyDescent="0.3">
      <c r="A97" t="s">
        <v>31</v>
      </c>
      <c r="B97" t="s">
        <v>82</v>
      </c>
      <c r="C97">
        <v>2023</v>
      </c>
      <c r="D97">
        <v>3917.2732009852134</v>
      </c>
      <c r="E97">
        <v>652.87886683086879</v>
      </c>
      <c r="F97">
        <v>3917.2732009852134</v>
      </c>
      <c r="G97">
        <v>261.15154673234758</v>
      </c>
      <c r="H97">
        <v>489.65915012315168</v>
      </c>
      <c r="I97">
        <v>652.87886683086879</v>
      </c>
      <c r="J97">
        <v>979.31830024630335</v>
      </c>
      <c r="K97">
        <v>29.379549007389105</v>
      </c>
      <c r="L97">
        <v>73.448872518472754</v>
      </c>
      <c r="M97">
        <v>146.89774503694551</v>
      </c>
      <c r="N97">
        <v>146.89774503694551</v>
      </c>
      <c r="O97">
        <v>3473.3155715402231</v>
      </c>
      <c r="P97">
        <v>2183.2269306824255</v>
      </c>
    </row>
    <row r="98" spans="1:16" x14ac:dyDescent="0.3">
      <c r="A98" t="s">
        <v>32</v>
      </c>
      <c r="B98" t="s">
        <v>82</v>
      </c>
      <c r="C98">
        <v>2024</v>
      </c>
      <c r="D98">
        <v>4067.149577792838</v>
      </c>
      <c r="E98">
        <v>677.85826296547316</v>
      </c>
      <c r="F98">
        <v>4067.149577792838</v>
      </c>
      <c r="G98">
        <v>271.14330518618925</v>
      </c>
      <c r="H98">
        <v>508.39369722410481</v>
      </c>
      <c r="I98">
        <v>677.85826296547316</v>
      </c>
      <c r="J98">
        <v>1016.7873944482095</v>
      </c>
      <c r="K98">
        <v>30.503621833446289</v>
      </c>
      <c r="L98">
        <v>76.259054583615722</v>
      </c>
      <c r="M98">
        <v>152.51810916723144</v>
      </c>
      <c r="N98">
        <v>152.51810916723144</v>
      </c>
      <c r="O98">
        <v>3606.2059589763167</v>
      </c>
      <c r="P98">
        <v>2266.7580313565418</v>
      </c>
    </row>
    <row r="99" spans="1:16" x14ac:dyDescent="0.3">
      <c r="A99" t="s">
        <v>33</v>
      </c>
      <c r="B99" t="s">
        <v>82</v>
      </c>
      <c r="C99">
        <v>2024</v>
      </c>
      <c r="D99">
        <v>4014.9668676434171</v>
      </c>
      <c r="E99">
        <v>669.16114460723611</v>
      </c>
      <c r="F99">
        <v>4014.9668676434171</v>
      </c>
      <c r="G99">
        <v>267.66445784289442</v>
      </c>
      <c r="H99">
        <v>501.87085845542708</v>
      </c>
      <c r="I99">
        <v>669.16114460723611</v>
      </c>
      <c r="J99">
        <v>1003.7417169108541</v>
      </c>
      <c r="K99">
        <v>30.112251507325627</v>
      </c>
      <c r="L99">
        <v>75.28062876831406</v>
      </c>
      <c r="M99">
        <v>150.56125753662812</v>
      </c>
      <c r="N99">
        <v>150.56125753662812</v>
      </c>
      <c r="O99">
        <v>3559.9372893104965</v>
      </c>
      <c r="P99">
        <v>2237.6748675665972</v>
      </c>
    </row>
    <row r="100" spans="1:16" x14ac:dyDescent="0.3">
      <c r="A100" t="s">
        <v>34</v>
      </c>
      <c r="B100" t="s">
        <v>82</v>
      </c>
      <c r="C100">
        <v>2024</v>
      </c>
      <c r="D100">
        <v>4609.5532698430352</v>
      </c>
      <c r="E100">
        <v>768.25887830717261</v>
      </c>
      <c r="F100">
        <v>4609.5532698430352</v>
      </c>
      <c r="G100">
        <v>307.303551322869</v>
      </c>
      <c r="H100">
        <v>576.1941587303794</v>
      </c>
      <c r="I100">
        <v>768.25887830717261</v>
      </c>
      <c r="J100">
        <v>1152.3883174607588</v>
      </c>
      <c r="K100">
        <v>34.571649523822764</v>
      </c>
      <c r="L100">
        <v>86.429123809556913</v>
      </c>
      <c r="M100">
        <v>172.85824761911383</v>
      </c>
      <c r="N100">
        <v>172.85824761911383</v>
      </c>
      <c r="O100">
        <v>4087.1372325941579</v>
      </c>
      <c r="P100">
        <v>2569.0576890591847</v>
      </c>
    </row>
    <row r="101" spans="1:16" x14ac:dyDescent="0.3">
      <c r="A101" t="s">
        <v>35</v>
      </c>
      <c r="B101" t="s">
        <v>82</v>
      </c>
      <c r="C101">
        <v>2024</v>
      </c>
      <c r="D101">
        <v>4379.3905936686897</v>
      </c>
      <c r="E101">
        <v>729.89843227811491</v>
      </c>
      <c r="F101">
        <v>4379.3905936686897</v>
      </c>
      <c r="G101">
        <v>291.95937291124596</v>
      </c>
      <c r="H101">
        <v>547.42382420858621</v>
      </c>
      <c r="I101">
        <v>729.89843227811491</v>
      </c>
      <c r="J101">
        <v>1094.8476484171724</v>
      </c>
      <c r="K101">
        <v>32.84542945251517</v>
      </c>
      <c r="L101">
        <v>82.113573631287935</v>
      </c>
      <c r="M101">
        <v>164.22714726257587</v>
      </c>
      <c r="N101">
        <v>164.22714726257587</v>
      </c>
      <c r="O101">
        <v>3883.0596597195718</v>
      </c>
      <c r="P101">
        <v>2440.7803575380167</v>
      </c>
    </row>
    <row r="102" spans="1:16" x14ac:dyDescent="0.3">
      <c r="A102" t="s">
        <v>36</v>
      </c>
      <c r="B102" t="s">
        <v>82</v>
      </c>
      <c r="C102">
        <v>2024</v>
      </c>
      <c r="D102">
        <v>4354.6509704147929</v>
      </c>
      <c r="E102">
        <v>725.77516173579886</v>
      </c>
      <c r="F102">
        <v>4354.6509704147929</v>
      </c>
      <c r="G102">
        <v>290.31006469431952</v>
      </c>
      <c r="H102">
        <v>544.33137130184912</v>
      </c>
      <c r="I102">
        <v>725.77516173579886</v>
      </c>
      <c r="J102">
        <v>1088.6627426036982</v>
      </c>
      <c r="K102">
        <v>32.659882278110942</v>
      </c>
      <c r="L102">
        <v>81.649705695277362</v>
      </c>
      <c r="M102">
        <v>163.29941139055472</v>
      </c>
      <c r="N102">
        <v>163.29941139055472</v>
      </c>
      <c r="O102">
        <v>3861.1238604344499</v>
      </c>
      <c r="P102">
        <v>2426.9921408445111</v>
      </c>
    </row>
    <row r="103" spans="1:16" x14ac:dyDescent="0.3">
      <c r="A103" t="s">
        <v>37</v>
      </c>
      <c r="B103" t="s">
        <v>82</v>
      </c>
      <c r="C103">
        <v>2024</v>
      </c>
      <c r="D103">
        <v>3982.4105357798699</v>
      </c>
      <c r="E103">
        <v>663.73508929664501</v>
      </c>
      <c r="F103">
        <v>3982.4105357798699</v>
      </c>
      <c r="G103">
        <v>265.49403571865804</v>
      </c>
      <c r="H103">
        <v>497.80131697248379</v>
      </c>
      <c r="I103">
        <v>663.73508929664501</v>
      </c>
      <c r="J103">
        <v>995.60263394496747</v>
      </c>
      <c r="K103">
        <v>29.868079018349025</v>
      </c>
      <c r="L103">
        <v>74.670197545872568</v>
      </c>
      <c r="M103">
        <v>149.34039509174514</v>
      </c>
      <c r="N103">
        <v>149.34039509174514</v>
      </c>
      <c r="O103">
        <v>3531.0706750581521</v>
      </c>
      <c r="P103">
        <v>2219.5301386079809</v>
      </c>
    </row>
    <row r="104" spans="1:16" x14ac:dyDescent="0.3">
      <c r="A104" t="s">
        <v>38</v>
      </c>
      <c r="B104" t="s">
        <v>82</v>
      </c>
      <c r="C104">
        <v>2024</v>
      </c>
      <c r="D104">
        <v>4007.085873240811</v>
      </c>
      <c r="E104">
        <v>667.84764554013532</v>
      </c>
      <c r="F104">
        <v>4007.085873240811</v>
      </c>
      <c r="G104">
        <v>267.13905821605408</v>
      </c>
      <c r="H104">
        <v>500.88573415510143</v>
      </c>
      <c r="I104">
        <v>667.84764554013532</v>
      </c>
      <c r="J104">
        <v>1001.7714683102029</v>
      </c>
      <c r="K104">
        <v>30.053144049306084</v>
      </c>
      <c r="L104">
        <v>75.132860123265218</v>
      </c>
      <c r="M104">
        <v>150.26572024653044</v>
      </c>
      <c r="N104">
        <v>150.26572024653044</v>
      </c>
      <c r="O104">
        <v>3552.9494742735201</v>
      </c>
      <c r="P104">
        <v>2233.2825266862123</v>
      </c>
    </row>
    <row r="105" spans="1:16" x14ac:dyDescent="0.3">
      <c r="A105" t="s">
        <v>39</v>
      </c>
      <c r="B105" t="s">
        <v>82</v>
      </c>
      <c r="C105">
        <v>2024</v>
      </c>
      <c r="D105">
        <v>3892.2934750545678</v>
      </c>
      <c r="E105">
        <v>648.71557917576126</v>
      </c>
      <c r="F105">
        <v>3892.2934750545678</v>
      </c>
      <c r="G105">
        <v>259.48623167030451</v>
      </c>
      <c r="H105">
        <v>486.53668438182098</v>
      </c>
      <c r="I105">
        <v>648.71557917576126</v>
      </c>
      <c r="J105">
        <v>973.07336876364207</v>
      </c>
      <c r="K105">
        <v>29.192201062909255</v>
      </c>
      <c r="L105">
        <v>72.980502657273149</v>
      </c>
      <c r="M105">
        <v>145.9610053145463</v>
      </c>
      <c r="N105">
        <v>145.9610053145463</v>
      </c>
      <c r="O105">
        <v>3451.1668812150506</v>
      </c>
      <c r="P105">
        <v>2169.304896763746</v>
      </c>
    </row>
    <row r="106" spans="1:16" x14ac:dyDescent="0.3">
      <c r="A106" t="s">
        <v>40</v>
      </c>
      <c r="B106" t="s">
        <v>82</v>
      </c>
      <c r="C106">
        <v>2024</v>
      </c>
      <c r="D106">
        <v>4006.5021286507636</v>
      </c>
      <c r="E106">
        <v>667.75035477512722</v>
      </c>
      <c r="F106">
        <v>4006.5021286507636</v>
      </c>
      <c r="G106">
        <v>267.10014191005092</v>
      </c>
      <c r="H106">
        <v>500.81276608134544</v>
      </c>
      <c r="I106">
        <v>667.75035477512722</v>
      </c>
      <c r="J106">
        <v>1001.6255321626909</v>
      </c>
      <c r="K106">
        <v>30.048765964880726</v>
      </c>
      <c r="L106">
        <v>75.121914912201817</v>
      </c>
      <c r="M106">
        <v>150.24382982440363</v>
      </c>
      <c r="N106">
        <v>150.24382982440363</v>
      </c>
      <c r="O106">
        <v>3552.4318874036776</v>
      </c>
      <c r="P106">
        <v>2232.9571863680258</v>
      </c>
    </row>
    <row r="107" spans="1:16" x14ac:dyDescent="0.3">
      <c r="A107" t="s">
        <v>41</v>
      </c>
      <c r="B107" t="s">
        <v>82</v>
      </c>
      <c r="C107">
        <v>2024</v>
      </c>
      <c r="D107">
        <v>3942.7195229967938</v>
      </c>
      <c r="E107">
        <v>657.11992049946571</v>
      </c>
      <c r="F107">
        <v>3942.7195229967938</v>
      </c>
      <c r="G107">
        <v>262.84796819978629</v>
      </c>
      <c r="H107">
        <v>492.83994037459928</v>
      </c>
      <c r="I107">
        <v>657.11992049946571</v>
      </c>
      <c r="J107">
        <v>985.67988074919845</v>
      </c>
      <c r="K107">
        <v>29.570396422475952</v>
      </c>
      <c r="L107">
        <v>73.925991056189886</v>
      </c>
      <c r="M107">
        <v>147.85198211237977</v>
      </c>
      <c r="N107">
        <v>147.85198211237977</v>
      </c>
      <c r="O107">
        <v>3495.8779770571578</v>
      </c>
      <c r="P107">
        <v>2197.4090141502134</v>
      </c>
    </row>
    <row r="108" spans="1:16" x14ac:dyDescent="0.3">
      <c r="A108" t="s">
        <v>42</v>
      </c>
      <c r="B108" t="s">
        <v>82</v>
      </c>
      <c r="C108">
        <v>2024</v>
      </c>
      <c r="D108">
        <v>3659.4437755025197</v>
      </c>
      <c r="E108">
        <v>609.90729591708657</v>
      </c>
      <c r="F108">
        <v>3659.4437755025197</v>
      </c>
      <c r="G108">
        <v>243.9629183668346</v>
      </c>
      <c r="H108">
        <v>457.43047193781496</v>
      </c>
      <c r="I108">
        <v>609.90729591708657</v>
      </c>
      <c r="J108">
        <v>914.86094387562991</v>
      </c>
      <c r="K108">
        <v>27.445828316268898</v>
      </c>
      <c r="L108">
        <v>68.614570790672261</v>
      </c>
      <c r="M108">
        <v>137.22914158134452</v>
      </c>
      <c r="N108">
        <v>137.22914158134449</v>
      </c>
      <c r="O108">
        <v>3244.7068142789008</v>
      </c>
      <c r="P108">
        <v>2039.5299975467378</v>
      </c>
    </row>
    <row r="109" spans="1:16" x14ac:dyDescent="0.3">
      <c r="A109" t="s">
        <v>43</v>
      </c>
      <c r="B109" t="s">
        <v>82</v>
      </c>
      <c r="C109">
        <v>2024</v>
      </c>
      <c r="D109">
        <v>3885.0027372885211</v>
      </c>
      <c r="E109">
        <v>647.50045621475351</v>
      </c>
      <c r="F109">
        <v>3885.0027372885211</v>
      </c>
      <c r="G109">
        <v>259.00018248590141</v>
      </c>
      <c r="H109">
        <v>485.62534216106513</v>
      </c>
      <c r="I109">
        <v>647.50045621475351</v>
      </c>
      <c r="J109">
        <v>971.25068432213027</v>
      </c>
      <c r="K109">
        <v>29.137520529663906</v>
      </c>
      <c r="L109">
        <v>72.84380132415977</v>
      </c>
      <c r="M109">
        <v>145.68760264831954</v>
      </c>
      <c r="N109">
        <v>145.68760264831954</v>
      </c>
      <c r="O109">
        <v>3444.7024270624888</v>
      </c>
      <c r="P109">
        <v>2165.2415255821356</v>
      </c>
    </row>
    <row r="110" spans="1:16" x14ac:dyDescent="0.3">
      <c r="A110" t="s">
        <v>8</v>
      </c>
      <c r="B110" t="s">
        <v>83</v>
      </c>
      <c r="C110">
        <v>2022</v>
      </c>
      <c r="D110">
        <v>2728.4173661421364</v>
      </c>
      <c r="E110">
        <v>454.73622769035597</v>
      </c>
      <c r="F110">
        <v>2728.4173661421364</v>
      </c>
      <c r="G110">
        <v>181.89449107614237</v>
      </c>
      <c r="H110">
        <v>341.052170767767</v>
      </c>
      <c r="I110">
        <v>454.73622769035597</v>
      </c>
      <c r="J110">
        <v>682.10434153553399</v>
      </c>
      <c r="K110">
        <v>20.463130246066019</v>
      </c>
      <c r="L110">
        <v>51.157825615165045</v>
      </c>
      <c r="M110">
        <v>102.31565123033009</v>
      </c>
      <c r="N110">
        <v>102.31565123033009</v>
      </c>
      <c r="O110">
        <v>2419.1967313126943</v>
      </c>
      <c r="P110">
        <v>1520.6379453965503</v>
      </c>
    </row>
    <row r="111" spans="1:16" x14ac:dyDescent="0.3">
      <c r="A111" t="s">
        <v>9</v>
      </c>
      <c r="B111" t="s">
        <v>83</v>
      </c>
      <c r="C111">
        <v>2022</v>
      </c>
      <c r="D111">
        <v>2589.3057828592359</v>
      </c>
      <c r="E111">
        <v>431.55096380987266</v>
      </c>
      <c r="F111">
        <v>2589.3057828592359</v>
      </c>
      <c r="G111">
        <v>172.6203855239491</v>
      </c>
      <c r="H111">
        <v>323.66322285740449</v>
      </c>
      <c r="I111">
        <v>431.55096380987266</v>
      </c>
      <c r="J111">
        <v>647.32644571480898</v>
      </c>
      <c r="K111">
        <v>19.419793371444264</v>
      </c>
      <c r="L111">
        <v>48.549483428610671</v>
      </c>
      <c r="M111">
        <v>97.098966857221342</v>
      </c>
      <c r="N111">
        <v>97.098966857221342</v>
      </c>
      <c r="O111">
        <v>2295.8511274685229</v>
      </c>
      <c r="P111">
        <v>1443.1064229802143</v>
      </c>
    </row>
    <row r="112" spans="1:16" x14ac:dyDescent="0.3">
      <c r="A112" t="s">
        <v>10</v>
      </c>
      <c r="B112" t="s">
        <v>83</v>
      </c>
      <c r="C112">
        <v>2022</v>
      </c>
      <c r="D112">
        <v>2956.141025824968</v>
      </c>
      <c r="E112">
        <v>492.69017097082798</v>
      </c>
      <c r="F112">
        <v>2956.141025824968</v>
      </c>
      <c r="G112">
        <v>197.07606838833121</v>
      </c>
      <c r="H112">
        <v>369.517628228121</v>
      </c>
      <c r="I112">
        <v>492.69017097082798</v>
      </c>
      <c r="J112">
        <v>739.035256456242</v>
      </c>
      <c r="K112">
        <v>22.17105769368726</v>
      </c>
      <c r="L112">
        <v>55.42764423421815</v>
      </c>
      <c r="M112">
        <v>110.8552884684363</v>
      </c>
      <c r="N112">
        <v>110.85528846843631</v>
      </c>
      <c r="O112">
        <v>2621.1117095648056</v>
      </c>
      <c r="P112">
        <v>1647.5559317264488</v>
      </c>
    </row>
    <row r="113" spans="1:16" x14ac:dyDescent="0.3">
      <c r="A113" t="s">
        <v>11</v>
      </c>
      <c r="B113" t="s">
        <v>83</v>
      </c>
      <c r="C113">
        <v>2022</v>
      </c>
      <c r="D113">
        <v>2828.411046586757</v>
      </c>
      <c r="E113">
        <v>471.40184109779278</v>
      </c>
      <c r="F113">
        <v>2828.411046586757</v>
      </c>
      <c r="G113">
        <v>188.56073643911714</v>
      </c>
      <c r="H113">
        <v>353.55138082334463</v>
      </c>
      <c r="I113">
        <v>471.40184109779278</v>
      </c>
      <c r="J113">
        <v>707.10276164668926</v>
      </c>
      <c r="K113">
        <v>21.213082849400678</v>
      </c>
      <c r="L113">
        <v>53.032707123501694</v>
      </c>
      <c r="M113">
        <v>106.06541424700339</v>
      </c>
      <c r="N113">
        <v>106.0654142470034</v>
      </c>
      <c r="O113">
        <v>2507.8577946402584</v>
      </c>
      <c r="P113">
        <v>1576.3677566310191</v>
      </c>
    </row>
    <row r="114" spans="1:16" x14ac:dyDescent="0.3">
      <c r="A114" t="s">
        <v>12</v>
      </c>
      <c r="B114" t="s">
        <v>83</v>
      </c>
      <c r="C114">
        <v>2022</v>
      </c>
      <c r="D114">
        <v>2851.3818950067457</v>
      </c>
      <c r="E114">
        <v>475.23031583445771</v>
      </c>
      <c r="F114">
        <v>2851.3818950067457</v>
      </c>
      <c r="G114">
        <v>190.09212633378309</v>
      </c>
      <c r="H114">
        <v>356.42273687584327</v>
      </c>
      <c r="I114">
        <v>475.23031583445771</v>
      </c>
      <c r="J114">
        <v>712.84547375168643</v>
      </c>
      <c r="K114">
        <v>21.385364212550595</v>
      </c>
      <c r="L114">
        <v>53.463410531376489</v>
      </c>
      <c r="M114">
        <v>106.92682106275298</v>
      </c>
      <c r="N114">
        <v>106.92682106275296</v>
      </c>
      <c r="O114">
        <v>2528.225280239315</v>
      </c>
      <c r="P114">
        <v>1589.1701761504264</v>
      </c>
    </row>
    <row r="115" spans="1:16" x14ac:dyDescent="0.3">
      <c r="A115" t="s">
        <v>13</v>
      </c>
      <c r="B115" t="s">
        <v>83</v>
      </c>
      <c r="C115">
        <v>2022</v>
      </c>
      <c r="D115">
        <v>2687.5349079351236</v>
      </c>
      <c r="E115">
        <v>447.92248465585391</v>
      </c>
      <c r="F115">
        <v>2687.5349079351236</v>
      </c>
      <c r="G115">
        <v>179.16899386234158</v>
      </c>
      <c r="H115">
        <v>335.94186349189044</v>
      </c>
      <c r="I115">
        <v>447.92248465585391</v>
      </c>
      <c r="J115">
        <v>671.88372698378089</v>
      </c>
      <c r="K115">
        <v>20.156511809513425</v>
      </c>
      <c r="L115">
        <v>50.39127952378356</v>
      </c>
      <c r="M115">
        <v>100.78255904756712</v>
      </c>
      <c r="N115">
        <v>100.78255904756713</v>
      </c>
      <c r="O115">
        <v>2382.9476183691431</v>
      </c>
      <c r="P115">
        <v>1497.8527886891754</v>
      </c>
    </row>
    <row r="116" spans="1:16" x14ac:dyDescent="0.3">
      <c r="A116" t="s">
        <v>14</v>
      </c>
      <c r="B116" t="s">
        <v>83</v>
      </c>
      <c r="C116">
        <v>2022</v>
      </c>
      <c r="D116">
        <v>2730.8905766796533</v>
      </c>
      <c r="E116">
        <v>455.14842944660899</v>
      </c>
      <c r="F116">
        <v>2730.8905766796533</v>
      </c>
      <c r="G116">
        <v>182.05937177864359</v>
      </c>
      <c r="H116">
        <v>341.36132208495673</v>
      </c>
      <c r="I116">
        <v>455.14842944660899</v>
      </c>
      <c r="J116">
        <v>682.72264416991334</v>
      </c>
      <c r="K116">
        <v>20.481679325097403</v>
      </c>
      <c r="L116">
        <v>51.204198312743507</v>
      </c>
      <c r="M116">
        <v>102.40839662548701</v>
      </c>
      <c r="N116">
        <v>102.40839662548701</v>
      </c>
      <c r="O116">
        <v>2421.3896446559597</v>
      </c>
      <c r="P116">
        <v>1522.0163480694605</v>
      </c>
    </row>
    <row r="117" spans="1:16" x14ac:dyDescent="0.3">
      <c r="A117" t="s">
        <v>15</v>
      </c>
      <c r="B117" t="s">
        <v>83</v>
      </c>
      <c r="C117">
        <v>2022</v>
      </c>
      <c r="D117">
        <v>2660.9947994337736</v>
      </c>
      <c r="E117">
        <v>443.49913323896237</v>
      </c>
      <c r="F117">
        <v>2660.9947994337736</v>
      </c>
      <c r="G117">
        <v>177.39965329558493</v>
      </c>
      <c r="H117">
        <v>332.62434992922175</v>
      </c>
      <c r="I117">
        <v>443.49913323896237</v>
      </c>
      <c r="J117">
        <v>665.2486998584435</v>
      </c>
      <c r="K117">
        <v>19.957460995753305</v>
      </c>
      <c r="L117">
        <v>49.893652489383264</v>
      </c>
      <c r="M117">
        <v>99.787304978766528</v>
      </c>
      <c r="N117">
        <v>99.787304978766528</v>
      </c>
      <c r="O117">
        <v>2359.4153888312799</v>
      </c>
      <c r="P117">
        <v>1483.0611015510901</v>
      </c>
    </row>
    <row r="118" spans="1:16" x14ac:dyDescent="0.3">
      <c r="A118" t="s">
        <v>16</v>
      </c>
      <c r="B118" t="s">
        <v>83</v>
      </c>
      <c r="C118">
        <v>2022</v>
      </c>
      <c r="D118">
        <v>2659.9190559860281</v>
      </c>
      <c r="E118">
        <v>443.3198426643379</v>
      </c>
      <c r="F118">
        <v>2659.9190559860281</v>
      </c>
      <c r="G118">
        <v>177.3279370657352</v>
      </c>
      <c r="H118">
        <v>332.48988199825345</v>
      </c>
      <c r="I118">
        <v>443.3198426643379</v>
      </c>
      <c r="J118">
        <v>664.9797639965069</v>
      </c>
      <c r="K118">
        <v>19.949392919895207</v>
      </c>
      <c r="L118">
        <v>49.873482299738015</v>
      </c>
      <c r="M118">
        <v>99.74696459947603</v>
      </c>
      <c r="N118">
        <v>99.74696459947603</v>
      </c>
      <c r="O118">
        <v>2358.461562974278</v>
      </c>
      <c r="P118">
        <v>1482.4615538695459</v>
      </c>
    </row>
    <row r="119" spans="1:16" x14ac:dyDescent="0.3">
      <c r="A119" t="s">
        <v>17</v>
      </c>
      <c r="B119" t="s">
        <v>83</v>
      </c>
      <c r="C119">
        <v>2022</v>
      </c>
      <c r="D119">
        <v>2639.5423692346435</v>
      </c>
      <c r="E119">
        <v>439.9237282057739</v>
      </c>
      <c r="F119">
        <v>2639.5423692346435</v>
      </c>
      <c r="G119">
        <v>175.96949128230958</v>
      </c>
      <c r="H119">
        <v>329.94279615433044</v>
      </c>
      <c r="I119">
        <v>439.9237282057739</v>
      </c>
      <c r="J119">
        <v>659.88559230866088</v>
      </c>
      <c r="K119">
        <v>19.796567769259823</v>
      </c>
      <c r="L119">
        <v>49.491419423149566</v>
      </c>
      <c r="M119">
        <v>98.982838846299131</v>
      </c>
      <c r="N119">
        <v>98.982838846299131</v>
      </c>
      <c r="O119">
        <v>2340.3942340547173</v>
      </c>
      <c r="P119">
        <v>1471.1049471201079</v>
      </c>
    </row>
    <row r="120" spans="1:16" x14ac:dyDescent="0.3">
      <c r="A120" t="s">
        <v>18</v>
      </c>
      <c r="B120" t="s">
        <v>83</v>
      </c>
      <c r="C120">
        <v>2022</v>
      </c>
      <c r="D120">
        <v>2532.7400353233052</v>
      </c>
      <c r="E120">
        <v>422.12333922055097</v>
      </c>
      <c r="F120">
        <v>2532.7400353233052</v>
      </c>
      <c r="G120">
        <v>168.84933568822038</v>
      </c>
      <c r="H120">
        <v>316.5925044154132</v>
      </c>
      <c r="I120">
        <v>422.12333922055097</v>
      </c>
      <c r="J120">
        <v>633.18500883082629</v>
      </c>
      <c r="K120">
        <v>18.995550264924791</v>
      </c>
      <c r="L120">
        <v>47.488875662311976</v>
      </c>
      <c r="M120">
        <v>94.977751324623952</v>
      </c>
      <c r="N120">
        <v>94.977751324623952</v>
      </c>
      <c r="O120">
        <v>2245.6961646533314</v>
      </c>
      <c r="P120">
        <v>1411.5804463535226</v>
      </c>
    </row>
    <row r="121" spans="1:16" x14ac:dyDescent="0.3">
      <c r="A121" t="s">
        <v>19</v>
      </c>
      <c r="B121" t="s">
        <v>83</v>
      </c>
      <c r="C121">
        <v>2022</v>
      </c>
      <c r="D121">
        <v>2551.2410317535987</v>
      </c>
      <c r="E121">
        <v>425.20683862559986</v>
      </c>
      <c r="F121">
        <v>2551.2410317535987</v>
      </c>
      <c r="G121">
        <v>170.08273545023994</v>
      </c>
      <c r="H121">
        <v>318.90512896919989</v>
      </c>
      <c r="I121">
        <v>425.20683862559986</v>
      </c>
      <c r="J121">
        <v>637.81025793839967</v>
      </c>
      <c r="K121">
        <v>19.134307738151993</v>
      </c>
      <c r="L121">
        <v>47.83576934537998</v>
      </c>
      <c r="M121">
        <v>95.671538690759959</v>
      </c>
      <c r="N121">
        <v>95.671538690759959</v>
      </c>
      <c r="O121">
        <v>2262.1003814881915</v>
      </c>
      <c r="P121">
        <v>1421.8916683640059</v>
      </c>
    </row>
    <row r="122" spans="1:16" x14ac:dyDescent="0.3">
      <c r="A122" t="s">
        <v>20</v>
      </c>
      <c r="B122" t="s">
        <v>83</v>
      </c>
      <c r="C122">
        <v>2023</v>
      </c>
      <c r="D122">
        <v>2708.0266428039035</v>
      </c>
      <c r="E122">
        <v>451.33777380065055</v>
      </c>
      <c r="F122">
        <v>2708.0266428039035</v>
      </c>
      <c r="G122">
        <v>180.53510952026019</v>
      </c>
      <c r="H122">
        <v>338.50333035048794</v>
      </c>
      <c r="I122">
        <v>451.33777380065055</v>
      </c>
      <c r="J122">
        <v>677.00666070097589</v>
      </c>
      <c r="K122">
        <v>20.310199821029276</v>
      </c>
      <c r="L122">
        <v>50.775499552573187</v>
      </c>
      <c r="M122">
        <v>101.55099910514637</v>
      </c>
      <c r="N122">
        <v>101.55099910514637</v>
      </c>
      <c r="O122">
        <v>2401.1169566194612</v>
      </c>
      <c r="P122">
        <v>1509.2735155893756</v>
      </c>
    </row>
    <row r="123" spans="1:16" x14ac:dyDescent="0.3">
      <c r="A123" t="s">
        <v>21</v>
      </c>
      <c r="B123" t="s">
        <v>83</v>
      </c>
      <c r="C123">
        <v>2023</v>
      </c>
      <c r="D123">
        <v>2564.2400443154384</v>
      </c>
      <c r="E123">
        <v>427.37334071923971</v>
      </c>
      <c r="F123">
        <v>2564.2400443154384</v>
      </c>
      <c r="G123">
        <v>170.9493362876959</v>
      </c>
      <c r="H123">
        <v>320.53000553942979</v>
      </c>
      <c r="I123">
        <v>427.37334071923971</v>
      </c>
      <c r="J123">
        <v>641.06001107885959</v>
      </c>
      <c r="K123">
        <v>19.231800332365786</v>
      </c>
      <c r="L123">
        <v>48.079500830914476</v>
      </c>
      <c r="M123">
        <v>96.159001661828952</v>
      </c>
      <c r="N123">
        <v>96.159001661828938</v>
      </c>
      <c r="O123">
        <v>2273.6261726263556</v>
      </c>
      <c r="P123">
        <v>1429.1364513651376</v>
      </c>
    </row>
    <row r="124" spans="1:16" x14ac:dyDescent="0.3">
      <c r="A124" t="s">
        <v>22</v>
      </c>
      <c r="B124" t="s">
        <v>83</v>
      </c>
      <c r="C124">
        <v>2023</v>
      </c>
      <c r="D124">
        <v>2945.0312773574137</v>
      </c>
      <c r="E124">
        <v>490.83854622623574</v>
      </c>
      <c r="F124">
        <v>2945.0312773574137</v>
      </c>
      <c r="G124">
        <v>196.33541849049428</v>
      </c>
      <c r="H124">
        <v>368.12890966967677</v>
      </c>
      <c r="I124">
        <v>490.83854622623574</v>
      </c>
      <c r="J124">
        <v>736.25781933935343</v>
      </c>
      <c r="K124">
        <v>22.087734580180605</v>
      </c>
      <c r="L124">
        <v>55.219336450451515</v>
      </c>
      <c r="M124">
        <v>110.43867290090303</v>
      </c>
      <c r="N124">
        <v>110.43867290090301</v>
      </c>
      <c r="O124">
        <v>2611.2610659235743</v>
      </c>
      <c r="P124">
        <v>1641.3640985805321</v>
      </c>
    </row>
    <row r="125" spans="1:16" x14ac:dyDescent="0.3">
      <c r="A125" t="s">
        <v>23</v>
      </c>
      <c r="B125" t="s">
        <v>83</v>
      </c>
      <c r="C125">
        <v>2023</v>
      </c>
      <c r="D125">
        <v>2812.2555759675838</v>
      </c>
      <c r="E125">
        <v>468.70926266126406</v>
      </c>
      <c r="F125">
        <v>2812.2555759675838</v>
      </c>
      <c r="G125">
        <v>187.48370506450561</v>
      </c>
      <c r="H125">
        <v>351.53194699594803</v>
      </c>
      <c r="I125">
        <v>468.70926266126406</v>
      </c>
      <c r="J125">
        <v>703.06389399189595</v>
      </c>
      <c r="K125">
        <v>21.091916819756879</v>
      </c>
      <c r="L125">
        <v>52.729792049392202</v>
      </c>
      <c r="M125">
        <v>105.4595840987844</v>
      </c>
      <c r="N125">
        <v>105.4595840987844</v>
      </c>
      <c r="O125">
        <v>2493.5332773579253</v>
      </c>
      <c r="P125">
        <v>1567.3637743392671</v>
      </c>
    </row>
    <row r="126" spans="1:16" x14ac:dyDescent="0.3">
      <c r="A126" t="s">
        <v>24</v>
      </c>
      <c r="B126" t="s">
        <v>83</v>
      </c>
      <c r="C126">
        <v>2023</v>
      </c>
      <c r="D126">
        <v>2817.6002918596409</v>
      </c>
      <c r="E126">
        <v>469.60004864327345</v>
      </c>
      <c r="F126">
        <v>2817.6002918596409</v>
      </c>
      <c r="G126">
        <v>187.84001945730935</v>
      </c>
      <c r="H126">
        <v>352.20003648245512</v>
      </c>
      <c r="I126">
        <v>469.60004864327345</v>
      </c>
      <c r="J126">
        <v>704.40007296491012</v>
      </c>
      <c r="K126">
        <v>21.132002188947304</v>
      </c>
      <c r="L126">
        <v>52.830005472368263</v>
      </c>
      <c r="M126">
        <v>105.66001094473653</v>
      </c>
      <c r="N126">
        <v>105.66001094473651</v>
      </c>
      <c r="O126">
        <v>2498.272258782215</v>
      </c>
      <c r="P126">
        <v>1570.3425626631067</v>
      </c>
    </row>
    <row r="127" spans="1:16" x14ac:dyDescent="0.3">
      <c r="A127" t="s">
        <v>25</v>
      </c>
      <c r="B127" t="s">
        <v>83</v>
      </c>
      <c r="C127">
        <v>2023</v>
      </c>
      <c r="D127">
        <v>2669.2010543386123</v>
      </c>
      <c r="E127">
        <v>444.86684238976875</v>
      </c>
      <c r="F127">
        <v>2669.2010543386123</v>
      </c>
      <c r="G127">
        <v>177.94673695590748</v>
      </c>
      <c r="H127">
        <v>333.65013179232653</v>
      </c>
      <c r="I127">
        <v>444.86684238976875</v>
      </c>
      <c r="J127">
        <v>667.30026358465307</v>
      </c>
      <c r="K127">
        <v>20.019007907539592</v>
      </c>
      <c r="L127">
        <v>50.047519768848979</v>
      </c>
      <c r="M127">
        <v>100.09503953769796</v>
      </c>
      <c r="N127">
        <v>100.09503953769796</v>
      </c>
      <c r="O127">
        <v>2366.6916015135698</v>
      </c>
      <c r="P127">
        <v>1487.6347209513867</v>
      </c>
    </row>
    <row r="128" spans="1:16" x14ac:dyDescent="0.3">
      <c r="A128" t="s">
        <v>26</v>
      </c>
      <c r="B128" t="s">
        <v>83</v>
      </c>
      <c r="C128">
        <v>2023</v>
      </c>
      <c r="D128">
        <v>2699.6534176576729</v>
      </c>
      <c r="E128">
        <v>449.94223627627883</v>
      </c>
      <c r="F128">
        <v>2699.6534176576729</v>
      </c>
      <c r="G128">
        <v>179.97689451051153</v>
      </c>
      <c r="H128">
        <v>337.45667720720911</v>
      </c>
      <c r="I128">
        <v>449.94223627627883</v>
      </c>
      <c r="J128">
        <v>674.91335441441834</v>
      </c>
      <c r="K128">
        <v>20.247400632432548</v>
      </c>
      <c r="L128">
        <v>50.618501581081368</v>
      </c>
      <c r="M128">
        <v>101.23700316216274</v>
      </c>
      <c r="N128">
        <v>101.23700316216274</v>
      </c>
      <c r="O128">
        <v>2393.6926969898036</v>
      </c>
      <c r="P128">
        <v>1504.6068381078765</v>
      </c>
    </row>
    <row r="129" spans="1:16" x14ac:dyDescent="0.3">
      <c r="A129" t="s">
        <v>27</v>
      </c>
      <c r="B129" t="s">
        <v>83</v>
      </c>
      <c r="C129">
        <v>2023</v>
      </c>
      <c r="D129">
        <v>2671.7956661986254</v>
      </c>
      <c r="E129">
        <v>445.29927769977098</v>
      </c>
      <c r="F129">
        <v>2671.7956661986254</v>
      </c>
      <c r="G129">
        <v>178.11971107990843</v>
      </c>
      <c r="H129">
        <v>333.97445827482824</v>
      </c>
      <c r="I129">
        <v>445.29927769977098</v>
      </c>
      <c r="J129">
        <v>667.94891654965636</v>
      </c>
      <c r="K129">
        <v>20.038467496489694</v>
      </c>
      <c r="L129">
        <v>50.096168741224233</v>
      </c>
      <c r="M129">
        <v>100.19233748244847</v>
      </c>
      <c r="N129">
        <v>100.19233748244847</v>
      </c>
      <c r="O129">
        <v>2368.9921573627817</v>
      </c>
      <c r="P129">
        <v>1489.0807846280343</v>
      </c>
    </row>
    <row r="130" spans="1:16" x14ac:dyDescent="0.3">
      <c r="A130" t="s">
        <v>28</v>
      </c>
      <c r="B130" t="s">
        <v>83</v>
      </c>
      <c r="C130">
        <v>2023</v>
      </c>
      <c r="D130">
        <v>2643.9610056610841</v>
      </c>
      <c r="E130">
        <v>440.66016761018068</v>
      </c>
      <c r="F130">
        <v>2643.9610056610841</v>
      </c>
      <c r="G130">
        <v>176.26406704407231</v>
      </c>
      <c r="H130">
        <v>330.49512570763551</v>
      </c>
      <c r="I130">
        <v>440.66016761018068</v>
      </c>
      <c r="J130">
        <v>660.99025141527102</v>
      </c>
      <c r="K130">
        <v>19.829707542458131</v>
      </c>
      <c r="L130">
        <v>49.574268856145324</v>
      </c>
      <c r="M130">
        <v>99.148537712290647</v>
      </c>
      <c r="N130">
        <v>99.148537712290647</v>
      </c>
      <c r="O130">
        <v>2344.3120916861612</v>
      </c>
      <c r="P130">
        <v>1473.5676004884442</v>
      </c>
    </row>
    <row r="131" spans="1:16" x14ac:dyDescent="0.3">
      <c r="A131" t="s">
        <v>29</v>
      </c>
      <c r="B131" t="s">
        <v>83</v>
      </c>
      <c r="C131">
        <v>2023</v>
      </c>
      <c r="D131">
        <v>2587.7364904834562</v>
      </c>
      <c r="E131">
        <v>431.28941508057602</v>
      </c>
      <c r="F131">
        <v>2587.7364904834562</v>
      </c>
      <c r="G131">
        <v>172.51576603223046</v>
      </c>
      <c r="H131">
        <v>323.46706131043203</v>
      </c>
      <c r="I131">
        <v>431.28941508057602</v>
      </c>
      <c r="J131">
        <v>646.93412262086395</v>
      </c>
      <c r="K131">
        <v>19.408023678625916</v>
      </c>
      <c r="L131">
        <v>48.520059196564802</v>
      </c>
      <c r="M131">
        <v>97.040118393129603</v>
      </c>
      <c r="N131">
        <v>97.040118393129603</v>
      </c>
      <c r="O131">
        <v>2294.4596882286646</v>
      </c>
      <c r="P131">
        <v>1442.2318040294463</v>
      </c>
    </row>
    <row r="132" spans="1:16" x14ac:dyDescent="0.3">
      <c r="A132" t="s">
        <v>30</v>
      </c>
      <c r="B132" t="s">
        <v>83</v>
      </c>
      <c r="C132">
        <v>2023</v>
      </c>
      <c r="D132">
        <v>2531.3050035145084</v>
      </c>
      <c r="E132">
        <v>421.88416725241802</v>
      </c>
      <c r="F132">
        <v>2531.3050035145084</v>
      </c>
      <c r="G132">
        <v>168.75366690096723</v>
      </c>
      <c r="H132">
        <v>316.41312543931355</v>
      </c>
      <c r="I132">
        <v>421.88416725241802</v>
      </c>
      <c r="J132">
        <v>632.82625087862698</v>
      </c>
      <c r="K132">
        <v>18.984787526358812</v>
      </c>
      <c r="L132">
        <v>47.461968815897031</v>
      </c>
      <c r="M132">
        <v>94.923937631794061</v>
      </c>
      <c r="N132">
        <v>94.923937631794061</v>
      </c>
      <c r="O132">
        <v>2244.4237697828644</v>
      </c>
      <c r="P132">
        <v>1410.7806552920858</v>
      </c>
    </row>
    <row r="133" spans="1:16" x14ac:dyDescent="0.3">
      <c r="A133" t="s">
        <v>31</v>
      </c>
      <c r="B133" t="s">
        <v>83</v>
      </c>
      <c r="C133">
        <v>2023</v>
      </c>
      <c r="D133">
        <v>2527.4064415090033</v>
      </c>
      <c r="E133">
        <v>421.23440691816722</v>
      </c>
      <c r="F133">
        <v>2527.4064415090033</v>
      </c>
      <c r="G133">
        <v>168.4937627672669</v>
      </c>
      <c r="H133">
        <v>315.92580518862542</v>
      </c>
      <c r="I133">
        <v>421.23440691816722</v>
      </c>
      <c r="J133">
        <v>631.85161037725084</v>
      </c>
      <c r="K133">
        <v>18.955548311317525</v>
      </c>
      <c r="L133">
        <v>47.388870778293814</v>
      </c>
      <c r="M133">
        <v>94.777741556587628</v>
      </c>
      <c r="N133">
        <v>94.777741556587628</v>
      </c>
      <c r="O133">
        <v>2240.96704480465</v>
      </c>
      <c r="P133">
        <v>1408.6078567343511</v>
      </c>
    </row>
    <row r="134" spans="1:16" x14ac:dyDescent="0.3">
      <c r="A134" t="s">
        <v>32</v>
      </c>
      <c r="B134" t="s">
        <v>83</v>
      </c>
      <c r="C134">
        <v>2024</v>
      </c>
      <c r="D134">
        <v>2687.5976867424661</v>
      </c>
      <c r="E134">
        <v>447.93294779041099</v>
      </c>
      <c r="F134">
        <v>2687.5976867424661</v>
      </c>
      <c r="G134">
        <v>179.17317911616439</v>
      </c>
      <c r="H134">
        <v>335.94971084280826</v>
      </c>
      <c r="I134">
        <v>447.93294779041099</v>
      </c>
      <c r="J134">
        <v>671.89942168561652</v>
      </c>
      <c r="K134">
        <v>20.156982650568498</v>
      </c>
      <c r="L134">
        <v>50.392456626421236</v>
      </c>
      <c r="M134">
        <v>100.78491325284247</v>
      </c>
      <c r="N134">
        <v>100.78491325284247</v>
      </c>
      <c r="O134">
        <v>2383.0032822449871</v>
      </c>
      <c r="P134">
        <v>1497.8877774111345</v>
      </c>
    </row>
    <row r="135" spans="1:16" x14ac:dyDescent="0.3">
      <c r="A135" t="s">
        <v>33</v>
      </c>
      <c r="B135" t="s">
        <v>83</v>
      </c>
      <c r="C135">
        <v>2024</v>
      </c>
      <c r="D135">
        <v>2539.4061423809931</v>
      </c>
      <c r="E135">
        <v>423.23435706349881</v>
      </c>
      <c r="F135">
        <v>2539.4061423809931</v>
      </c>
      <c r="G135">
        <v>169.29374282539953</v>
      </c>
      <c r="H135">
        <v>317.42576779762413</v>
      </c>
      <c r="I135">
        <v>423.23435706349881</v>
      </c>
      <c r="J135">
        <v>634.85153559524815</v>
      </c>
      <c r="K135">
        <v>19.045546067857448</v>
      </c>
      <c r="L135">
        <v>47.613865169643617</v>
      </c>
      <c r="M135">
        <v>95.227730339287234</v>
      </c>
      <c r="N135">
        <v>95.227730339287234</v>
      </c>
      <c r="O135">
        <v>2251.606779577814</v>
      </c>
      <c r="P135">
        <v>1415.2956900203399</v>
      </c>
    </row>
    <row r="136" spans="1:16" x14ac:dyDescent="0.3">
      <c r="A136" t="s">
        <v>34</v>
      </c>
      <c r="B136" t="s">
        <v>83</v>
      </c>
      <c r="C136">
        <v>2024</v>
      </c>
      <c r="D136">
        <v>2898.7448363686522</v>
      </c>
      <c r="E136">
        <v>483.12413939477545</v>
      </c>
      <c r="F136">
        <v>2898.7448363686522</v>
      </c>
      <c r="G136">
        <v>193.24965575791018</v>
      </c>
      <c r="H136">
        <v>362.34310454608152</v>
      </c>
      <c r="I136">
        <v>483.12413939477545</v>
      </c>
      <c r="J136">
        <v>724.68620909216304</v>
      </c>
      <c r="K136">
        <v>21.740586272764897</v>
      </c>
      <c r="L136">
        <v>54.351465681912238</v>
      </c>
      <c r="M136">
        <v>108.70293136382448</v>
      </c>
      <c r="N136">
        <v>108.70293136382448</v>
      </c>
      <c r="O136">
        <v>2570.2204215802053</v>
      </c>
      <c r="P136">
        <v>1615.5671221361292</v>
      </c>
    </row>
    <row r="137" spans="1:16" x14ac:dyDescent="0.3">
      <c r="A137" t="s">
        <v>35</v>
      </c>
      <c r="B137" t="s">
        <v>83</v>
      </c>
      <c r="C137">
        <v>2024</v>
      </c>
      <c r="D137">
        <v>2780.4205230973089</v>
      </c>
      <c r="E137">
        <v>463.40342051621815</v>
      </c>
      <c r="F137">
        <v>2780.4205230973089</v>
      </c>
      <c r="G137">
        <v>185.36136820648727</v>
      </c>
      <c r="H137">
        <v>347.55256538716361</v>
      </c>
      <c r="I137">
        <v>463.40342051621815</v>
      </c>
      <c r="J137">
        <v>695.10513077432722</v>
      </c>
      <c r="K137">
        <v>20.853153923229815</v>
      </c>
      <c r="L137">
        <v>52.132884808074543</v>
      </c>
      <c r="M137">
        <v>104.26576961614909</v>
      </c>
      <c r="N137">
        <v>104.26576961614907</v>
      </c>
      <c r="O137">
        <v>2465.3061971462807</v>
      </c>
      <c r="P137">
        <v>1549.6210382062334</v>
      </c>
    </row>
    <row r="138" spans="1:16" x14ac:dyDescent="0.3">
      <c r="A138" t="s">
        <v>36</v>
      </c>
      <c r="B138" t="s">
        <v>83</v>
      </c>
      <c r="C138">
        <v>2024</v>
      </c>
      <c r="D138">
        <v>2839.2715165540603</v>
      </c>
      <c r="E138">
        <v>473.2119194256768</v>
      </c>
      <c r="F138">
        <v>2839.2715165540603</v>
      </c>
      <c r="G138">
        <v>189.28476777027072</v>
      </c>
      <c r="H138">
        <v>354.9089395692576</v>
      </c>
      <c r="I138">
        <v>473.2119194256768</v>
      </c>
      <c r="J138">
        <v>709.81787913851508</v>
      </c>
      <c r="K138">
        <v>21.294536374155459</v>
      </c>
      <c r="L138">
        <v>53.23634093538864</v>
      </c>
      <c r="M138">
        <v>106.47268187077728</v>
      </c>
      <c r="N138">
        <v>106.47268187077728</v>
      </c>
      <c r="O138">
        <v>2517.4874113446008</v>
      </c>
      <c r="P138">
        <v>1582.4206585594632</v>
      </c>
    </row>
    <row r="139" spans="1:16" x14ac:dyDescent="0.3">
      <c r="A139" t="s">
        <v>37</v>
      </c>
      <c r="B139" t="s">
        <v>83</v>
      </c>
      <c r="C139">
        <v>2024</v>
      </c>
      <c r="D139">
        <v>2645.388968758542</v>
      </c>
      <c r="E139">
        <v>440.89816145975698</v>
      </c>
      <c r="F139">
        <v>2645.388968758542</v>
      </c>
      <c r="G139">
        <v>176.35926458390284</v>
      </c>
      <c r="H139">
        <v>330.67362109481775</v>
      </c>
      <c r="I139">
        <v>440.89816145975698</v>
      </c>
      <c r="J139">
        <v>661.34724218963538</v>
      </c>
      <c r="K139">
        <v>19.840417265689062</v>
      </c>
      <c r="L139">
        <v>49.601043164222659</v>
      </c>
      <c r="M139">
        <v>99.202086328445318</v>
      </c>
      <c r="N139">
        <v>99.202086328445318</v>
      </c>
      <c r="O139">
        <v>2345.5782189659071</v>
      </c>
      <c r="P139">
        <v>1474.3634519214274</v>
      </c>
    </row>
    <row r="140" spans="1:16" x14ac:dyDescent="0.3">
      <c r="A140" t="s">
        <v>38</v>
      </c>
      <c r="B140" t="s">
        <v>83</v>
      </c>
      <c r="C140">
        <v>2024</v>
      </c>
      <c r="D140">
        <v>2715.3363141091077</v>
      </c>
      <c r="E140">
        <v>452.55605235151791</v>
      </c>
      <c r="F140">
        <v>2715.3363141091077</v>
      </c>
      <c r="G140">
        <v>181.02242094060719</v>
      </c>
      <c r="H140">
        <v>339.41703926363846</v>
      </c>
      <c r="I140">
        <v>452.55605235151791</v>
      </c>
      <c r="J140">
        <v>678.83407852727692</v>
      </c>
      <c r="K140">
        <v>20.365022355818304</v>
      </c>
      <c r="L140">
        <v>50.912555889545764</v>
      </c>
      <c r="M140">
        <v>101.82511177909153</v>
      </c>
      <c r="N140">
        <v>101.82511177909153</v>
      </c>
      <c r="O140">
        <v>2407.5981985100757</v>
      </c>
      <c r="P140">
        <v>1513.347439063476</v>
      </c>
    </row>
    <row r="141" spans="1:16" x14ac:dyDescent="0.3">
      <c r="A141" t="s">
        <v>39</v>
      </c>
      <c r="B141" t="s">
        <v>83</v>
      </c>
      <c r="C141">
        <v>2024</v>
      </c>
      <c r="D141">
        <v>2560.4438410854464</v>
      </c>
      <c r="E141">
        <v>426.74064018090763</v>
      </c>
      <c r="F141">
        <v>2560.4438410854464</v>
      </c>
      <c r="G141">
        <v>170.69625607236307</v>
      </c>
      <c r="H141">
        <v>320.05548013568074</v>
      </c>
      <c r="I141">
        <v>426.74064018090763</v>
      </c>
      <c r="J141">
        <v>640.11096027136159</v>
      </c>
      <c r="K141">
        <v>19.203328808140842</v>
      </c>
      <c r="L141">
        <v>48.008322020352111</v>
      </c>
      <c r="M141">
        <v>96.016644040704222</v>
      </c>
      <c r="N141">
        <v>96.016644040704222</v>
      </c>
      <c r="O141">
        <v>2270.260205762429</v>
      </c>
      <c r="P141">
        <v>1427.0207007649553</v>
      </c>
    </row>
    <row r="142" spans="1:16" x14ac:dyDescent="0.3">
      <c r="A142" t="s">
        <v>40</v>
      </c>
      <c r="B142" t="s">
        <v>83</v>
      </c>
      <c r="C142">
        <v>2024</v>
      </c>
      <c r="D142">
        <v>2610.2054919268808</v>
      </c>
      <c r="E142">
        <v>435.03424865448022</v>
      </c>
      <c r="F142">
        <v>2610.2054919268808</v>
      </c>
      <c r="G142">
        <v>174.01369946179207</v>
      </c>
      <c r="H142">
        <v>326.2756864908601</v>
      </c>
      <c r="I142">
        <v>435.03424865448022</v>
      </c>
      <c r="J142">
        <v>652.55137298172019</v>
      </c>
      <c r="K142">
        <v>19.576541189451611</v>
      </c>
      <c r="L142">
        <v>48.941352973629023</v>
      </c>
      <c r="M142">
        <v>97.882705947258046</v>
      </c>
      <c r="N142">
        <v>97.882705947258046</v>
      </c>
      <c r="O142">
        <v>2314.3822028418349</v>
      </c>
      <c r="P142">
        <v>1454.7545275005818</v>
      </c>
    </row>
    <row r="143" spans="1:16" x14ac:dyDescent="0.3">
      <c r="A143" t="s">
        <v>41</v>
      </c>
      <c r="B143" t="s">
        <v>83</v>
      </c>
      <c r="C143">
        <v>2024</v>
      </c>
      <c r="D143">
        <v>2663.9729223363402</v>
      </c>
      <c r="E143">
        <v>443.99548705605679</v>
      </c>
      <c r="F143">
        <v>2663.9729223363402</v>
      </c>
      <c r="G143">
        <v>177.5981948224227</v>
      </c>
      <c r="H143">
        <v>332.99661529204258</v>
      </c>
      <c r="I143">
        <v>443.99548705605679</v>
      </c>
      <c r="J143">
        <v>665.99323058408504</v>
      </c>
      <c r="K143">
        <v>19.979796917522552</v>
      </c>
      <c r="L143">
        <v>49.949492293806387</v>
      </c>
      <c r="M143">
        <v>99.898984587612773</v>
      </c>
      <c r="N143">
        <v>99.898984587612773</v>
      </c>
      <c r="O143">
        <v>2362.0559911382225</v>
      </c>
      <c r="P143">
        <v>1484.720908715454</v>
      </c>
    </row>
    <row r="144" spans="1:16" x14ac:dyDescent="0.3">
      <c r="A144" t="s">
        <v>42</v>
      </c>
      <c r="B144" t="s">
        <v>83</v>
      </c>
      <c r="C144">
        <v>2024</v>
      </c>
      <c r="D144">
        <v>2457.4170194273711</v>
      </c>
      <c r="E144">
        <v>409.56950323789522</v>
      </c>
      <c r="F144">
        <v>2457.4170194273711</v>
      </c>
      <c r="G144">
        <v>163.82780129515808</v>
      </c>
      <c r="H144">
        <v>307.17712742842139</v>
      </c>
      <c r="I144">
        <v>409.56950323789522</v>
      </c>
      <c r="J144">
        <v>614.35425485684277</v>
      </c>
      <c r="K144">
        <v>18.430627645705282</v>
      </c>
      <c r="L144">
        <v>46.076569114263208</v>
      </c>
      <c r="M144">
        <v>92.153138228526416</v>
      </c>
      <c r="N144">
        <v>92.153138228526416</v>
      </c>
      <c r="O144">
        <v>2178.9097572256023</v>
      </c>
      <c r="P144">
        <v>1369.6004188275217</v>
      </c>
    </row>
    <row r="145" spans="1:16" x14ac:dyDescent="0.3">
      <c r="A145" t="s">
        <v>43</v>
      </c>
      <c r="B145" t="s">
        <v>83</v>
      </c>
      <c r="C145">
        <v>2024</v>
      </c>
      <c r="D145">
        <v>2519.2599372717764</v>
      </c>
      <c r="E145">
        <v>419.87665621196271</v>
      </c>
      <c r="F145">
        <v>2519.2599372717764</v>
      </c>
      <c r="G145">
        <v>167.95066248478508</v>
      </c>
      <c r="H145">
        <v>314.90749215897205</v>
      </c>
      <c r="I145">
        <v>419.87665621196271</v>
      </c>
      <c r="J145">
        <v>629.81498431794409</v>
      </c>
      <c r="K145">
        <v>18.894449529538324</v>
      </c>
      <c r="L145">
        <v>47.236123823845809</v>
      </c>
      <c r="M145">
        <v>94.472247647691617</v>
      </c>
      <c r="N145">
        <v>94.472247647691617</v>
      </c>
      <c r="O145">
        <v>2233.7438110476423</v>
      </c>
      <c r="P145">
        <v>1404.0675383728035</v>
      </c>
    </row>
    <row r="146" spans="1:16" x14ac:dyDescent="0.3">
      <c r="A146" t="s">
        <v>8</v>
      </c>
      <c r="B146" t="s">
        <v>84</v>
      </c>
      <c r="C146">
        <v>2022</v>
      </c>
      <c r="D146">
        <v>1362.1004975217024</v>
      </c>
      <c r="E146">
        <v>227.01674958695037</v>
      </c>
      <c r="F146">
        <v>1362.1004975217024</v>
      </c>
      <c r="G146">
        <v>90.806699834780147</v>
      </c>
      <c r="H146">
        <v>170.26256219021278</v>
      </c>
      <c r="I146">
        <v>227.01674958695037</v>
      </c>
      <c r="J146">
        <v>340.52512438042561</v>
      </c>
      <c r="K146">
        <v>10.215753731412766</v>
      </c>
      <c r="L146">
        <v>25.539384328531916</v>
      </c>
      <c r="M146">
        <v>51.078768657063833</v>
      </c>
      <c r="N146">
        <v>51.078768657063833</v>
      </c>
      <c r="O146">
        <v>1207.7291078025762</v>
      </c>
      <c r="P146">
        <v>759.14401061876208</v>
      </c>
    </row>
    <row r="147" spans="1:16" x14ac:dyDescent="0.3">
      <c r="A147" t="s">
        <v>9</v>
      </c>
      <c r="B147" t="s">
        <v>84</v>
      </c>
      <c r="C147">
        <v>2022</v>
      </c>
      <c r="D147">
        <v>1344.3054023861935</v>
      </c>
      <c r="E147">
        <v>224.05090039769888</v>
      </c>
      <c r="F147">
        <v>1344.3054023861935</v>
      </c>
      <c r="G147">
        <v>89.620360159079553</v>
      </c>
      <c r="H147">
        <v>168.03817529827418</v>
      </c>
      <c r="I147">
        <v>224.05090039769888</v>
      </c>
      <c r="J147">
        <v>336.07635059654837</v>
      </c>
      <c r="K147">
        <v>10.082290517896448</v>
      </c>
      <c r="L147">
        <v>25.205726294741122</v>
      </c>
      <c r="M147">
        <v>50.411452589482245</v>
      </c>
      <c r="N147">
        <v>50.411452589482245</v>
      </c>
      <c r="O147">
        <v>1191.9507901157581</v>
      </c>
      <c r="P147">
        <v>749.22621092990494</v>
      </c>
    </row>
    <row r="148" spans="1:16" x14ac:dyDescent="0.3">
      <c r="A148" t="s">
        <v>10</v>
      </c>
      <c r="B148" t="s">
        <v>84</v>
      </c>
      <c r="C148">
        <v>2022</v>
      </c>
      <c r="D148">
        <v>1499.3171285800533</v>
      </c>
      <c r="E148">
        <v>249.88618809667557</v>
      </c>
      <c r="F148">
        <v>1499.3171285800533</v>
      </c>
      <c r="G148">
        <v>99.954475238670227</v>
      </c>
      <c r="H148">
        <v>187.41464107250667</v>
      </c>
      <c r="I148">
        <v>249.88618809667557</v>
      </c>
      <c r="J148">
        <v>374.82928214501334</v>
      </c>
      <c r="K148">
        <v>11.2448784643504</v>
      </c>
      <c r="L148">
        <v>28.112196160876</v>
      </c>
      <c r="M148">
        <v>56.224392321751999</v>
      </c>
      <c r="N148">
        <v>56.224392321751999</v>
      </c>
      <c r="O148">
        <v>1329.3945206743142</v>
      </c>
      <c r="P148">
        <v>835.61941299528314</v>
      </c>
    </row>
    <row r="149" spans="1:16" x14ac:dyDescent="0.3">
      <c r="A149" t="s">
        <v>11</v>
      </c>
      <c r="B149" t="s">
        <v>84</v>
      </c>
      <c r="C149">
        <v>2022</v>
      </c>
      <c r="D149">
        <v>1469.9643817579952</v>
      </c>
      <c r="E149">
        <v>244.99406362633246</v>
      </c>
      <c r="F149">
        <v>1469.9643817579952</v>
      </c>
      <c r="G149">
        <v>97.997625450532993</v>
      </c>
      <c r="H149">
        <v>183.74554771974937</v>
      </c>
      <c r="I149">
        <v>244.99406362633246</v>
      </c>
      <c r="J149">
        <v>367.49109543949874</v>
      </c>
      <c r="K149">
        <v>11.024732863184962</v>
      </c>
      <c r="L149">
        <v>27.561832157962403</v>
      </c>
      <c r="M149">
        <v>55.123664315924806</v>
      </c>
      <c r="N149">
        <v>55.123664315924806</v>
      </c>
      <c r="O149">
        <v>1303.3684184920889</v>
      </c>
      <c r="P149">
        <v>819.26014876645581</v>
      </c>
    </row>
    <row r="150" spans="1:16" x14ac:dyDescent="0.3">
      <c r="A150" t="s">
        <v>12</v>
      </c>
      <c r="B150" t="s">
        <v>84</v>
      </c>
      <c r="C150">
        <v>2022</v>
      </c>
      <c r="D150">
        <v>1463.4102248420543</v>
      </c>
      <c r="E150">
        <v>243.90170414034245</v>
      </c>
      <c r="F150">
        <v>1463.4102248420543</v>
      </c>
      <c r="G150">
        <v>97.560681656136964</v>
      </c>
      <c r="H150">
        <v>182.92627810525681</v>
      </c>
      <c r="I150">
        <v>243.90170414034245</v>
      </c>
      <c r="J150">
        <v>365.85255621051357</v>
      </c>
      <c r="K150">
        <v>10.975576686315407</v>
      </c>
      <c r="L150">
        <v>27.43894171578852</v>
      </c>
      <c r="M150">
        <v>54.87788343157704</v>
      </c>
      <c r="N150">
        <v>54.87788343157704</v>
      </c>
      <c r="O150">
        <v>1297.5570660266217</v>
      </c>
      <c r="P150">
        <v>815.60729864530515</v>
      </c>
    </row>
    <row r="151" spans="1:16" x14ac:dyDescent="0.3">
      <c r="A151" t="s">
        <v>13</v>
      </c>
      <c r="B151" t="s">
        <v>84</v>
      </c>
      <c r="C151">
        <v>2022</v>
      </c>
      <c r="D151">
        <v>1333.3446922470343</v>
      </c>
      <c r="E151">
        <v>222.22411537450569</v>
      </c>
      <c r="F151">
        <v>1333.3446922470343</v>
      </c>
      <c r="G151">
        <v>88.889646149802275</v>
      </c>
      <c r="H151">
        <v>166.66808653087926</v>
      </c>
      <c r="I151">
        <v>222.22411537450569</v>
      </c>
      <c r="J151">
        <v>333.33617306175859</v>
      </c>
      <c r="K151">
        <v>10.000085191852754</v>
      </c>
      <c r="L151">
        <v>25.00021297963189</v>
      </c>
      <c r="M151">
        <v>50.000425959263779</v>
      </c>
      <c r="N151">
        <v>50.000425959263779</v>
      </c>
      <c r="O151">
        <v>1182.2322937923705</v>
      </c>
      <c r="P151">
        <v>743.1174418123469</v>
      </c>
    </row>
    <row r="152" spans="1:16" x14ac:dyDescent="0.3">
      <c r="A152" t="s">
        <v>14</v>
      </c>
      <c r="B152" t="s">
        <v>84</v>
      </c>
      <c r="C152">
        <v>2022</v>
      </c>
      <c r="D152">
        <v>1362.1788432843159</v>
      </c>
      <c r="E152">
        <v>227.02980721405265</v>
      </c>
      <c r="F152">
        <v>1362.1788432843159</v>
      </c>
      <c r="G152">
        <v>90.811922885621058</v>
      </c>
      <c r="H152">
        <v>170.27235541053949</v>
      </c>
      <c r="I152">
        <v>227.02980721405265</v>
      </c>
      <c r="J152">
        <v>340.54471082107898</v>
      </c>
      <c r="K152">
        <v>10.216341324632369</v>
      </c>
      <c r="L152">
        <v>25.540853311580921</v>
      </c>
      <c r="M152">
        <v>51.081706623161843</v>
      </c>
      <c r="N152">
        <v>51.081706623161843</v>
      </c>
      <c r="O152">
        <v>1207.7985743787603</v>
      </c>
      <c r="P152">
        <v>759.18767532379206</v>
      </c>
    </row>
    <row r="153" spans="1:16" x14ac:dyDescent="0.3">
      <c r="A153" t="s">
        <v>15</v>
      </c>
      <c r="B153" t="s">
        <v>84</v>
      </c>
      <c r="C153">
        <v>2022</v>
      </c>
      <c r="D153">
        <v>1310.111843018987</v>
      </c>
      <c r="E153">
        <v>218.35197383649788</v>
      </c>
      <c r="F153">
        <v>1310.111843018987</v>
      </c>
      <c r="G153">
        <v>87.340789534599153</v>
      </c>
      <c r="H153">
        <v>163.76398037737337</v>
      </c>
      <c r="I153">
        <v>218.35197383649788</v>
      </c>
      <c r="J153">
        <v>327.52796075474674</v>
      </c>
      <c r="K153">
        <v>9.8258388226424032</v>
      </c>
      <c r="L153">
        <v>24.564597056606008</v>
      </c>
      <c r="M153">
        <v>49.129194113212016</v>
      </c>
      <c r="N153">
        <v>49.129194113212016</v>
      </c>
      <c r="O153">
        <v>1161.6325008101687</v>
      </c>
      <c r="P153">
        <v>730.1690005092488</v>
      </c>
    </row>
    <row r="154" spans="1:16" x14ac:dyDescent="0.3">
      <c r="A154" t="s">
        <v>16</v>
      </c>
      <c r="B154" t="s">
        <v>84</v>
      </c>
      <c r="C154">
        <v>2022</v>
      </c>
      <c r="D154">
        <v>1327.3943678305611</v>
      </c>
      <c r="E154">
        <v>221.23239463842685</v>
      </c>
      <c r="F154">
        <v>1327.3943678305611</v>
      </c>
      <c r="G154">
        <v>88.492957855370747</v>
      </c>
      <c r="H154">
        <v>165.92429597882014</v>
      </c>
      <c r="I154">
        <v>221.23239463842685</v>
      </c>
      <c r="J154">
        <v>331.84859195764034</v>
      </c>
      <c r="K154">
        <v>9.9554577587292084</v>
      </c>
      <c r="L154">
        <v>24.888644396823022</v>
      </c>
      <c r="M154">
        <v>49.777288793646044</v>
      </c>
      <c r="N154">
        <v>49.777288793646044</v>
      </c>
      <c r="O154">
        <v>1176.9563394764309</v>
      </c>
      <c r="P154">
        <v>739.80112767089929</v>
      </c>
    </row>
    <row r="155" spans="1:16" x14ac:dyDescent="0.3">
      <c r="A155" t="s">
        <v>17</v>
      </c>
      <c r="B155" t="s">
        <v>84</v>
      </c>
      <c r="C155">
        <v>2022</v>
      </c>
      <c r="D155">
        <v>1312.0828874215606</v>
      </c>
      <c r="E155">
        <v>218.68048123692674</v>
      </c>
      <c r="F155">
        <v>1312.0828874215606</v>
      </c>
      <c r="G155">
        <v>87.472192494770695</v>
      </c>
      <c r="H155">
        <v>164.01036092769507</v>
      </c>
      <c r="I155">
        <v>218.68048123692674</v>
      </c>
      <c r="J155">
        <v>328.02072185539015</v>
      </c>
      <c r="K155">
        <v>9.8406216556617014</v>
      </c>
      <c r="L155">
        <v>24.601554139154256</v>
      </c>
      <c r="M155">
        <v>49.203108278308513</v>
      </c>
      <c r="N155">
        <v>49.203108278308513</v>
      </c>
      <c r="O155">
        <v>1163.3801601804503</v>
      </c>
      <c r="P155">
        <v>731.26752925628296</v>
      </c>
    </row>
    <row r="156" spans="1:16" x14ac:dyDescent="0.3">
      <c r="A156" t="s">
        <v>18</v>
      </c>
      <c r="B156" t="s">
        <v>84</v>
      </c>
      <c r="C156">
        <v>2022</v>
      </c>
      <c r="D156">
        <v>1237.2576054568985</v>
      </c>
      <c r="E156">
        <v>206.20960090948307</v>
      </c>
      <c r="F156">
        <v>1237.2576054568985</v>
      </c>
      <c r="G156">
        <v>82.483840363793234</v>
      </c>
      <c r="H156">
        <v>154.65720068211232</v>
      </c>
      <c r="I156">
        <v>206.20960090948307</v>
      </c>
      <c r="J156">
        <v>309.31440136422464</v>
      </c>
      <c r="K156">
        <v>9.2794320409267375</v>
      </c>
      <c r="L156">
        <v>23.198580102316846</v>
      </c>
      <c r="M156">
        <v>46.397160204633693</v>
      </c>
      <c r="N156">
        <v>46.397160204633693</v>
      </c>
      <c r="O156">
        <v>1097.0350768384501</v>
      </c>
      <c r="P156">
        <v>689.56490544131145</v>
      </c>
    </row>
    <row r="157" spans="1:16" x14ac:dyDescent="0.3">
      <c r="A157" t="s">
        <v>19</v>
      </c>
      <c r="B157" t="s">
        <v>84</v>
      </c>
      <c r="C157">
        <v>2022</v>
      </c>
      <c r="D157">
        <v>1288.8408123415431</v>
      </c>
      <c r="E157">
        <v>214.80680205692386</v>
      </c>
      <c r="F157">
        <v>1288.8408123415431</v>
      </c>
      <c r="G157">
        <v>85.922720822769548</v>
      </c>
      <c r="H157">
        <v>161.10510154269289</v>
      </c>
      <c r="I157">
        <v>214.80680205692386</v>
      </c>
      <c r="J157">
        <v>322.21020308538579</v>
      </c>
      <c r="K157">
        <v>9.6663060925615731</v>
      </c>
      <c r="L157">
        <v>24.165765231403935</v>
      </c>
      <c r="M157">
        <v>48.331530462807869</v>
      </c>
      <c r="N157">
        <v>48.331530462807869</v>
      </c>
      <c r="O157">
        <v>1142.7721869428351</v>
      </c>
      <c r="P157">
        <v>718.31394607835341</v>
      </c>
    </row>
    <row r="158" spans="1:16" x14ac:dyDescent="0.3">
      <c r="A158" t="s">
        <v>20</v>
      </c>
      <c r="B158" t="s">
        <v>84</v>
      </c>
      <c r="C158">
        <v>2023</v>
      </c>
      <c r="D158">
        <v>1339.0582251799419</v>
      </c>
      <c r="E158">
        <v>223.1763708633236</v>
      </c>
      <c r="F158">
        <v>1339.0582251799419</v>
      </c>
      <c r="G158">
        <v>89.270548345329459</v>
      </c>
      <c r="H158">
        <v>167.38227814749271</v>
      </c>
      <c r="I158">
        <v>223.1763708633236</v>
      </c>
      <c r="J158">
        <v>334.76455629498543</v>
      </c>
      <c r="K158">
        <v>10.042936688849561</v>
      </c>
      <c r="L158">
        <v>25.107341722123905</v>
      </c>
      <c r="M158">
        <v>50.214683444247811</v>
      </c>
      <c r="N158">
        <v>50.214683444247811</v>
      </c>
      <c r="O158">
        <v>1187.2982929928817</v>
      </c>
      <c r="P158">
        <v>746.30178416695412</v>
      </c>
    </row>
    <row r="159" spans="1:16" x14ac:dyDescent="0.3">
      <c r="A159" t="s">
        <v>21</v>
      </c>
      <c r="B159" t="s">
        <v>84</v>
      </c>
      <c r="C159">
        <v>2023</v>
      </c>
      <c r="D159">
        <v>1316.3274040207168</v>
      </c>
      <c r="E159">
        <v>219.38790067011948</v>
      </c>
      <c r="F159">
        <v>1316.3274040207168</v>
      </c>
      <c r="G159">
        <v>87.755160268047788</v>
      </c>
      <c r="H159">
        <v>164.5409255025896</v>
      </c>
      <c r="I159">
        <v>219.38790067011948</v>
      </c>
      <c r="J159">
        <v>329.08185100517926</v>
      </c>
      <c r="K159">
        <v>9.872455530155376</v>
      </c>
      <c r="L159">
        <v>24.681138825388441</v>
      </c>
      <c r="M159">
        <v>49.362277650776882</v>
      </c>
      <c r="N159">
        <v>49.362277650776882</v>
      </c>
      <c r="O159">
        <v>1167.1436315650355</v>
      </c>
      <c r="P159">
        <v>733.63313984087949</v>
      </c>
    </row>
    <row r="160" spans="1:16" x14ac:dyDescent="0.3">
      <c r="A160" t="s">
        <v>22</v>
      </c>
      <c r="B160" t="s">
        <v>84</v>
      </c>
      <c r="C160">
        <v>2023</v>
      </c>
      <c r="D160">
        <v>1476.4663225416705</v>
      </c>
      <c r="E160">
        <v>246.07772042361177</v>
      </c>
      <c r="F160">
        <v>1476.4663225416705</v>
      </c>
      <c r="G160">
        <v>98.43108816944472</v>
      </c>
      <c r="H160">
        <v>184.55829031770881</v>
      </c>
      <c r="I160">
        <v>246.07772042361177</v>
      </c>
      <c r="J160">
        <v>369.11658063541762</v>
      </c>
      <c r="K160">
        <v>11.073497419062527</v>
      </c>
      <c r="L160">
        <v>27.68374354765632</v>
      </c>
      <c r="M160">
        <v>55.36748709531264</v>
      </c>
      <c r="N160">
        <v>55.36748709531264</v>
      </c>
      <c r="O160">
        <v>1309.1334726536145</v>
      </c>
      <c r="P160">
        <v>822.88389709655758</v>
      </c>
    </row>
    <row r="161" spans="1:16" x14ac:dyDescent="0.3">
      <c r="A161" t="s">
        <v>23</v>
      </c>
      <c r="B161" t="s">
        <v>84</v>
      </c>
      <c r="C161">
        <v>2023</v>
      </c>
      <c r="D161">
        <v>1473.0035440340407</v>
      </c>
      <c r="E161">
        <v>245.50059067234011</v>
      </c>
      <c r="F161">
        <v>1473.0035440340407</v>
      </c>
      <c r="G161">
        <v>98.200236268936052</v>
      </c>
      <c r="H161">
        <v>184.12544300425509</v>
      </c>
      <c r="I161">
        <v>245.50059067234011</v>
      </c>
      <c r="J161">
        <v>368.25088600851018</v>
      </c>
      <c r="K161">
        <v>11.047526580255305</v>
      </c>
      <c r="L161">
        <v>27.61881645063826</v>
      </c>
      <c r="M161">
        <v>55.23763290127652</v>
      </c>
      <c r="N161">
        <v>55.237632901276527</v>
      </c>
      <c r="O161">
        <v>1306.0631423768496</v>
      </c>
      <c r="P161">
        <v>820.95397520830534</v>
      </c>
    </row>
    <row r="162" spans="1:16" x14ac:dyDescent="0.3">
      <c r="A162" t="s">
        <v>24</v>
      </c>
      <c r="B162" t="s">
        <v>84</v>
      </c>
      <c r="C162">
        <v>2023</v>
      </c>
      <c r="D162">
        <v>1439.6194638356633</v>
      </c>
      <c r="E162">
        <v>239.93657730594384</v>
      </c>
      <c r="F162">
        <v>1439.6194638356633</v>
      </c>
      <c r="G162">
        <v>95.974630922377543</v>
      </c>
      <c r="H162">
        <v>179.95243297945788</v>
      </c>
      <c r="I162">
        <v>239.93657730594384</v>
      </c>
      <c r="J162">
        <v>359.90486595891582</v>
      </c>
      <c r="K162">
        <v>10.797145978767473</v>
      </c>
      <c r="L162">
        <v>26.992864946918683</v>
      </c>
      <c r="M162">
        <v>53.985729893837366</v>
      </c>
      <c r="N162">
        <v>53.985729893837366</v>
      </c>
      <c r="O162">
        <v>1276.4625912676213</v>
      </c>
      <c r="P162">
        <v>802.34791451107617</v>
      </c>
    </row>
    <row r="163" spans="1:16" x14ac:dyDescent="0.3">
      <c r="A163" t="s">
        <v>25</v>
      </c>
      <c r="B163" t="s">
        <v>84</v>
      </c>
      <c r="C163">
        <v>2023</v>
      </c>
      <c r="D163">
        <v>1303.1031610634013</v>
      </c>
      <c r="E163">
        <v>217.1838601772335</v>
      </c>
      <c r="F163">
        <v>1303.1031610634013</v>
      </c>
      <c r="G163">
        <v>86.873544070893402</v>
      </c>
      <c r="H163">
        <v>162.88789513292514</v>
      </c>
      <c r="I163">
        <v>217.1838601772335</v>
      </c>
      <c r="J163">
        <v>325.77579026585033</v>
      </c>
      <c r="K163">
        <v>9.7732737079755072</v>
      </c>
      <c r="L163">
        <v>24.433184269938771</v>
      </c>
      <c r="M163">
        <v>48.866368539877541</v>
      </c>
      <c r="N163">
        <v>48.866368539877541</v>
      </c>
      <c r="O163">
        <v>1155.4181361428825</v>
      </c>
      <c r="P163">
        <v>726.26282843266893</v>
      </c>
    </row>
    <row r="164" spans="1:16" x14ac:dyDescent="0.3">
      <c r="A164" t="s">
        <v>26</v>
      </c>
      <c r="B164" t="s">
        <v>84</v>
      </c>
      <c r="C164">
        <v>2023</v>
      </c>
      <c r="D164">
        <v>1345.7568431415725</v>
      </c>
      <c r="E164">
        <v>224.29280719026212</v>
      </c>
      <c r="F164">
        <v>1345.7568431415725</v>
      </c>
      <c r="G164">
        <v>89.717122876104867</v>
      </c>
      <c r="H164">
        <v>168.21960539269659</v>
      </c>
      <c r="I164">
        <v>224.29280719026212</v>
      </c>
      <c r="J164">
        <v>336.43921078539313</v>
      </c>
      <c r="K164">
        <v>10.093176323561796</v>
      </c>
      <c r="L164">
        <v>25.232940808904491</v>
      </c>
      <c r="M164">
        <v>50.465881617808982</v>
      </c>
      <c r="N164">
        <v>50.465881617808975</v>
      </c>
      <c r="O164">
        <v>1193.2377342521945</v>
      </c>
      <c r="P164">
        <v>750.03514724423655</v>
      </c>
    </row>
    <row r="165" spans="1:16" x14ac:dyDescent="0.3">
      <c r="A165" t="s">
        <v>27</v>
      </c>
      <c r="B165" t="s">
        <v>84</v>
      </c>
      <c r="C165">
        <v>2023</v>
      </c>
      <c r="D165">
        <v>1295.7939044450843</v>
      </c>
      <c r="E165">
        <v>215.96565074084737</v>
      </c>
      <c r="F165">
        <v>1295.7939044450843</v>
      </c>
      <c r="G165">
        <v>86.386260296338932</v>
      </c>
      <c r="H165">
        <v>161.97423805563554</v>
      </c>
      <c r="I165">
        <v>215.96565074084737</v>
      </c>
      <c r="J165">
        <v>323.94847611127102</v>
      </c>
      <c r="K165">
        <v>9.7184542833381311</v>
      </c>
      <c r="L165">
        <v>24.296135708345329</v>
      </c>
      <c r="M165">
        <v>48.592271416690657</v>
      </c>
      <c r="N165">
        <v>48.592271416690657</v>
      </c>
      <c r="O165">
        <v>1148.9372619413082</v>
      </c>
      <c r="P165">
        <v>722.18913607739364</v>
      </c>
    </row>
    <row r="166" spans="1:16" x14ac:dyDescent="0.3">
      <c r="A166" t="s">
        <v>28</v>
      </c>
      <c r="B166" t="s">
        <v>84</v>
      </c>
      <c r="C166">
        <v>2023</v>
      </c>
      <c r="D166">
        <v>1318.4454018994961</v>
      </c>
      <c r="E166">
        <v>219.7409003165827</v>
      </c>
      <c r="F166">
        <v>1318.4454018994961</v>
      </c>
      <c r="G166">
        <v>87.89636012663307</v>
      </c>
      <c r="H166">
        <v>164.80567523743701</v>
      </c>
      <c r="I166">
        <v>219.7409003165827</v>
      </c>
      <c r="J166">
        <v>329.61135047487403</v>
      </c>
      <c r="K166">
        <v>9.8883405142462202</v>
      </c>
      <c r="L166">
        <v>24.720851285615552</v>
      </c>
      <c r="M166">
        <v>49.441702571231104</v>
      </c>
      <c r="N166">
        <v>49.441702571231104</v>
      </c>
      <c r="O166">
        <v>1169.0215896842199</v>
      </c>
      <c r="P166">
        <v>734.81357065865245</v>
      </c>
    </row>
    <row r="167" spans="1:16" x14ac:dyDescent="0.3">
      <c r="A167" t="s">
        <v>29</v>
      </c>
      <c r="B167" t="s">
        <v>84</v>
      </c>
      <c r="C167">
        <v>2023</v>
      </c>
      <c r="D167">
        <v>1285.2049098514356</v>
      </c>
      <c r="E167">
        <v>214.20081830857259</v>
      </c>
      <c r="F167">
        <v>1285.2049098514356</v>
      </c>
      <c r="G167">
        <v>85.680327323429054</v>
      </c>
      <c r="H167">
        <v>160.65061373142944</v>
      </c>
      <c r="I167">
        <v>214.20081830857259</v>
      </c>
      <c r="J167">
        <v>321.30122746285889</v>
      </c>
      <c r="K167">
        <v>9.639036823885764</v>
      </c>
      <c r="L167">
        <v>24.097592059714415</v>
      </c>
      <c r="M167">
        <v>48.195184119428831</v>
      </c>
      <c r="N167">
        <v>48.195184119428831</v>
      </c>
      <c r="O167">
        <v>1139.5483534016062</v>
      </c>
      <c r="P167">
        <v>716.28753642386675</v>
      </c>
    </row>
    <row r="168" spans="1:16" x14ac:dyDescent="0.3">
      <c r="A168" t="s">
        <v>30</v>
      </c>
      <c r="B168" t="s">
        <v>84</v>
      </c>
      <c r="C168">
        <v>2023</v>
      </c>
      <c r="D168">
        <v>1208.8300729525845</v>
      </c>
      <c r="E168">
        <v>201.47167882543076</v>
      </c>
      <c r="F168">
        <v>1208.8300729525845</v>
      </c>
      <c r="G168">
        <v>80.588671530172306</v>
      </c>
      <c r="H168">
        <v>151.10375911907306</v>
      </c>
      <c r="I168">
        <v>201.47167882543076</v>
      </c>
      <c r="J168">
        <v>302.20751823814606</v>
      </c>
      <c r="K168">
        <v>9.0662255471443824</v>
      </c>
      <c r="L168">
        <v>22.665563867860957</v>
      </c>
      <c r="M168">
        <v>45.331127735721914</v>
      </c>
      <c r="N168">
        <v>45.331127735721914</v>
      </c>
      <c r="O168">
        <v>1071.8293313512918</v>
      </c>
      <c r="P168">
        <v>673.72129399224048</v>
      </c>
    </row>
    <row r="169" spans="1:16" x14ac:dyDescent="0.3">
      <c r="A169" t="s">
        <v>31</v>
      </c>
      <c r="B169" t="s">
        <v>84</v>
      </c>
      <c r="C169">
        <v>2023</v>
      </c>
      <c r="D169">
        <v>1289.6252690160668</v>
      </c>
      <c r="E169">
        <v>214.93754483601114</v>
      </c>
      <c r="F169">
        <v>1289.6252690160668</v>
      </c>
      <c r="G169">
        <v>85.975017934404448</v>
      </c>
      <c r="H169">
        <v>161.20315862700835</v>
      </c>
      <c r="I169">
        <v>214.93754483601114</v>
      </c>
      <c r="J169">
        <v>322.4063172540167</v>
      </c>
      <c r="K169">
        <v>9.6721895176204988</v>
      </c>
      <c r="L169">
        <v>24.180473794051252</v>
      </c>
      <c r="M169">
        <v>48.360947588102505</v>
      </c>
      <c r="N169">
        <v>48.360947588102505</v>
      </c>
      <c r="O169">
        <v>1143.4677385275793</v>
      </c>
      <c r="P169">
        <v>718.75114993162128</v>
      </c>
    </row>
    <row r="170" spans="1:16" x14ac:dyDescent="0.3">
      <c r="A170" t="s">
        <v>32</v>
      </c>
      <c r="B170" t="s">
        <v>84</v>
      </c>
      <c r="C170">
        <v>2024</v>
      </c>
      <c r="D170">
        <v>1315.6455793187461</v>
      </c>
      <c r="E170">
        <v>219.27426321979101</v>
      </c>
      <c r="F170">
        <v>1315.6455793187461</v>
      </c>
      <c r="G170">
        <v>87.709705287916407</v>
      </c>
      <c r="H170">
        <v>164.45569741484326</v>
      </c>
      <c r="I170">
        <v>219.27426321979101</v>
      </c>
      <c r="J170">
        <v>328.91139482968651</v>
      </c>
      <c r="K170">
        <v>9.8673418448905945</v>
      </c>
      <c r="L170">
        <v>24.668354612226487</v>
      </c>
      <c r="M170">
        <v>49.336709224452974</v>
      </c>
      <c r="N170">
        <v>49.336709224452974</v>
      </c>
      <c r="O170">
        <v>1166.5390803292883</v>
      </c>
      <c r="P170">
        <v>733.25313620698114</v>
      </c>
    </row>
    <row r="171" spans="1:16" x14ac:dyDescent="0.3">
      <c r="A171" t="s">
        <v>33</v>
      </c>
      <c r="B171" t="s">
        <v>84</v>
      </c>
      <c r="C171">
        <v>2024</v>
      </c>
      <c r="D171">
        <v>1288.3586194291204</v>
      </c>
      <c r="E171">
        <v>214.72643657152005</v>
      </c>
      <c r="F171">
        <v>1288.3586194291204</v>
      </c>
      <c r="G171">
        <v>85.890574628608022</v>
      </c>
      <c r="H171">
        <v>161.04482742864005</v>
      </c>
      <c r="I171">
        <v>214.72643657152005</v>
      </c>
      <c r="J171">
        <v>322.0896548572801</v>
      </c>
      <c r="K171">
        <v>9.6626896457184035</v>
      </c>
      <c r="L171">
        <v>24.156724114296008</v>
      </c>
      <c r="M171">
        <v>48.313448228592016</v>
      </c>
      <c r="N171">
        <v>48.313448228592016</v>
      </c>
      <c r="O171">
        <v>1142.3446425604868</v>
      </c>
      <c r="P171">
        <v>718.04520389516301</v>
      </c>
    </row>
    <row r="172" spans="1:16" x14ac:dyDescent="0.3">
      <c r="A172" t="s">
        <v>34</v>
      </c>
      <c r="B172" t="s">
        <v>84</v>
      </c>
      <c r="C172">
        <v>2024</v>
      </c>
      <c r="D172">
        <v>1472.5629677779771</v>
      </c>
      <c r="E172">
        <v>245.4271612963295</v>
      </c>
      <c r="F172">
        <v>1472.5629677779771</v>
      </c>
      <c r="G172">
        <v>98.170864518531801</v>
      </c>
      <c r="H172">
        <v>184.07037097224713</v>
      </c>
      <c r="I172">
        <v>245.4271612963295</v>
      </c>
      <c r="J172">
        <v>368.14074194449427</v>
      </c>
      <c r="K172">
        <v>11.044222258334827</v>
      </c>
      <c r="L172">
        <v>27.610555645837071</v>
      </c>
      <c r="M172">
        <v>55.221111291674141</v>
      </c>
      <c r="N172">
        <v>55.221111291674141</v>
      </c>
      <c r="O172">
        <v>1305.6724980964732</v>
      </c>
      <c r="P172">
        <v>820.70842737492592</v>
      </c>
    </row>
    <row r="173" spans="1:16" x14ac:dyDescent="0.3">
      <c r="A173" t="s">
        <v>35</v>
      </c>
      <c r="B173" t="s">
        <v>84</v>
      </c>
      <c r="C173">
        <v>2024</v>
      </c>
      <c r="D173">
        <v>1390.3773964513937</v>
      </c>
      <c r="E173">
        <v>231.7295660752323</v>
      </c>
      <c r="F173">
        <v>1390.3773964513937</v>
      </c>
      <c r="G173">
        <v>92.691826430092917</v>
      </c>
      <c r="H173">
        <v>173.79717455642421</v>
      </c>
      <c r="I173">
        <v>231.7295660752323</v>
      </c>
      <c r="J173">
        <v>347.59434911284842</v>
      </c>
      <c r="K173">
        <v>10.427830473385452</v>
      </c>
      <c r="L173">
        <v>26.069576183463631</v>
      </c>
      <c r="M173">
        <v>52.139152366927263</v>
      </c>
      <c r="N173">
        <v>52.139152366927263</v>
      </c>
      <c r="O173">
        <v>1232.8012915202357</v>
      </c>
      <c r="P173">
        <v>774.90366895557668</v>
      </c>
    </row>
    <row r="174" spans="1:16" x14ac:dyDescent="0.3">
      <c r="A174" t="s">
        <v>36</v>
      </c>
      <c r="B174" t="s">
        <v>84</v>
      </c>
      <c r="C174">
        <v>2024</v>
      </c>
      <c r="D174">
        <v>1436.1230060541213</v>
      </c>
      <c r="E174">
        <v>239.35383434235362</v>
      </c>
      <c r="F174">
        <v>1436.1230060541213</v>
      </c>
      <c r="G174">
        <v>95.741533736941435</v>
      </c>
      <c r="H174">
        <v>179.5153757567652</v>
      </c>
      <c r="I174">
        <v>239.35383434235362</v>
      </c>
      <c r="J174">
        <v>359.03075151353033</v>
      </c>
      <c r="K174">
        <v>10.770922545405909</v>
      </c>
      <c r="L174">
        <v>26.927306363514777</v>
      </c>
      <c r="M174">
        <v>53.854612727029554</v>
      </c>
      <c r="N174">
        <v>53.854612727029554</v>
      </c>
      <c r="O174">
        <v>1273.3623987013211</v>
      </c>
      <c r="P174">
        <v>800.39922204083052</v>
      </c>
    </row>
    <row r="175" spans="1:16" x14ac:dyDescent="0.3">
      <c r="A175" t="s">
        <v>37</v>
      </c>
      <c r="B175" t="s">
        <v>84</v>
      </c>
      <c r="C175">
        <v>2024</v>
      </c>
      <c r="D175">
        <v>1320.4451388429625</v>
      </c>
      <c r="E175">
        <v>220.07418980716042</v>
      </c>
      <c r="F175">
        <v>1320.4451388429625</v>
      </c>
      <c r="G175">
        <v>88.029675922864172</v>
      </c>
      <c r="H175">
        <v>165.05564235537031</v>
      </c>
      <c r="I175">
        <v>220.07418980716042</v>
      </c>
      <c r="J175">
        <v>330.11128471074056</v>
      </c>
      <c r="K175">
        <v>9.903338541322217</v>
      </c>
      <c r="L175">
        <v>24.758346353305544</v>
      </c>
      <c r="M175">
        <v>49.516692706611089</v>
      </c>
      <c r="N175">
        <v>49.516692706611089</v>
      </c>
      <c r="O175">
        <v>1170.7946897740935</v>
      </c>
      <c r="P175">
        <v>735.92809071514444</v>
      </c>
    </row>
    <row r="176" spans="1:16" x14ac:dyDescent="0.3">
      <c r="A176" t="s">
        <v>38</v>
      </c>
      <c r="B176" t="s">
        <v>84</v>
      </c>
      <c r="C176">
        <v>2024</v>
      </c>
      <c r="D176">
        <v>1322.235612344057</v>
      </c>
      <c r="E176">
        <v>220.37260205734279</v>
      </c>
      <c r="F176">
        <v>1322.235612344057</v>
      </c>
      <c r="G176">
        <v>88.149040822937124</v>
      </c>
      <c r="H176">
        <v>165.27945154300713</v>
      </c>
      <c r="I176">
        <v>220.37260205734279</v>
      </c>
      <c r="J176">
        <v>330.55890308601425</v>
      </c>
      <c r="K176">
        <v>9.9167670925804252</v>
      </c>
      <c r="L176">
        <v>24.791917731451065</v>
      </c>
      <c r="M176">
        <v>49.58383546290213</v>
      </c>
      <c r="N176">
        <v>49.58383546290213</v>
      </c>
      <c r="O176">
        <v>1172.3822429450636</v>
      </c>
      <c r="P176">
        <v>736.9259812797543</v>
      </c>
    </row>
    <row r="177" spans="1:16" x14ac:dyDescent="0.3">
      <c r="A177" t="s">
        <v>39</v>
      </c>
      <c r="B177" t="s">
        <v>84</v>
      </c>
      <c r="C177">
        <v>2024</v>
      </c>
      <c r="D177">
        <v>1265.6575454180697</v>
      </c>
      <c r="E177">
        <v>210.94292423634491</v>
      </c>
      <c r="F177">
        <v>1265.6575454180697</v>
      </c>
      <c r="G177">
        <v>84.377169694537969</v>
      </c>
      <c r="H177">
        <v>158.20719317725869</v>
      </c>
      <c r="I177">
        <v>210.94292423634491</v>
      </c>
      <c r="J177">
        <v>316.41438635451738</v>
      </c>
      <c r="K177">
        <v>9.4924315906355208</v>
      </c>
      <c r="L177">
        <v>23.731078976588801</v>
      </c>
      <c r="M177">
        <v>47.462157953177602</v>
      </c>
      <c r="N177">
        <v>47.462157953177602</v>
      </c>
      <c r="O177">
        <v>1122.2163569373552</v>
      </c>
      <c r="P177">
        <v>705.39313864633743</v>
      </c>
    </row>
    <row r="178" spans="1:16" x14ac:dyDescent="0.3">
      <c r="A178" t="s">
        <v>40</v>
      </c>
      <c r="B178" t="s">
        <v>84</v>
      </c>
      <c r="C178">
        <v>2024</v>
      </c>
      <c r="D178">
        <v>1271.2536349242973</v>
      </c>
      <c r="E178">
        <v>211.87560582071623</v>
      </c>
      <c r="F178">
        <v>1271.2536349242973</v>
      </c>
      <c r="G178">
        <v>84.75024232828649</v>
      </c>
      <c r="H178">
        <v>158.90670436553717</v>
      </c>
      <c r="I178">
        <v>211.87560582071623</v>
      </c>
      <c r="J178">
        <v>317.81340873107433</v>
      </c>
      <c r="K178">
        <v>9.5344022619322306</v>
      </c>
      <c r="L178">
        <v>23.836005654830576</v>
      </c>
      <c r="M178">
        <v>47.672011309661151</v>
      </c>
      <c r="N178">
        <v>47.672011309661151</v>
      </c>
      <c r="O178">
        <v>1127.1782229662103</v>
      </c>
      <c r="P178">
        <v>708.51202586447505</v>
      </c>
    </row>
    <row r="179" spans="1:16" x14ac:dyDescent="0.3">
      <c r="A179" t="s">
        <v>41</v>
      </c>
      <c r="B179" t="s">
        <v>84</v>
      </c>
      <c r="C179">
        <v>2024</v>
      </c>
      <c r="D179">
        <v>1291.6630883339697</v>
      </c>
      <c r="E179">
        <v>215.2771813889949</v>
      </c>
      <c r="F179">
        <v>1291.6630883339697</v>
      </c>
      <c r="G179">
        <v>86.110872555597965</v>
      </c>
      <c r="H179">
        <v>161.45788604174621</v>
      </c>
      <c r="I179">
        <v>215.2771813889949</v>
      </c>
      <c r="J179">
        <v>322.91577208349241</v>
      </c>
      <c r="K179">
        <v>9.6874731625047694</v>
      </c>
      <c r="L179">
        <v>24.218682906261925</v>
      </c>
      <c r="M179">
        <v>48.437365812523851</v>
      </c>
      <c r="N179">
        <v>48.437365812523851</v>
      </c>
      <c r="O179">
        <v>1145.2746049894529</v>
      </c>
      <c r="P179">
        <v>719.88689456479892</v>
      </c>
    </row>
    <row r="180" spans="1:16" x14ac:dyDescent="0.3">
      <c r="A180" t="s">
        <v>42</v>
      </c>
      <c r="B180" t="s">
        <v>84</v>
      </c>
      <c r="C180">
        <v>2024</v>
      </c>
      <c r="D180">
        <v>1221.5504228219429</v>
      </c>
      <c r="E180">
        <v>203.59173713699045</v>
      </c>
      <c r="F180">
        <v>1221.5504228219429</v>
      </c>
      <c r="G180">
        <v>81.436694854796173</v>
      </c>
      <c r="H180">
        <v>152.69380285274283</v>
      </c>
      <c r="I180">
        <v>203.59173713699045</v>
      </c>
      <c r="J180">
        <v>305.38760570548567</v>
      </c>
      <c r="K180">
        <v>9.1616281711645691</v>
      </c>
      <c r="L180">
        <v>22.904070427911424</v>
      </c>
      <c r="M180">
        <v>45.808140855822849</v>
      </c>
      <c r="N180">
        <v>45.808140855822849</v>
      </c>
      <c r="O180">
        <v>1083.1080415687893</v>
      </c>
      <c r="P180">
        <v>680.81076898609604</v>
      </c>
    </row>
    <row r="181" spans="1:16" x14ac:dyDescent="0.3">
      <c r="A181" t="s">
        <v>43</v>
      </c>
      <c r="B181" t="s">
        <v>84</v>
      </c>
      <c r="C181">
        <v>2024</v>
      </c>
      <c r="D181">
        <v>1213.8730468574918</v>
      </c>
      <c r="E181">
        <v>202.31217447624869</v>
      </c>
      <c r="F181">
        <v>1213.8730468574918</v>
      </c>
      <c r="G181">
        <v>80.924869790499471</v>
      </c>
      <c r="H181">
        <v>151.7341308571865</v>
      </c>
      <c r="I181">
        <v>202.31217447624869</v>
      </c>
      <c r="J181">
        <v>303.46826171437294</v>
      </c>
      <c r="K181">
        <v>9.1040478514311918</v>
      </c>
      <c r="L181">
        <v>22.760119628577975</v>
      </c>
      <c r="M181">
        <v>45.52023925715595</v>
      </c>
      <c r="N181">
        <v>45.52023925715595</v>
      </c>
      <c r="O181">
        <v>1076.3007682136431</v>
      </c>
      <c r="P181">
        <v>676.53191144857556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1"/>
  <sheetViews>
    <sheetView workbookViewId="0">
      <selection activeCell="I2" sqref="I2"/>
    </sheetView>
  </sheetViews>
  <sheetFormatPr defaultRowHeight="14.4" x14ac:dyDescent="0.3"/>
  <cols>
    <col min="2" max="2" width="8.88671875" style="8"/>
    <col min="6" max="6" width="13.44140625" bestFit="1" customWidth="1"/>
    <col min="7" max="8" width="20.6640625" style="1" customWidth="1"/>
  </cols>
  <sheetData>
    <row r="1" spans="1:9" x14ac:dyDescent="0.3">
      <c r="A1" s="2" t="s">
        <v>0</v>
      </c>
      <c r="B1" s="6" t="s">
        <v>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93</v>
      </c>
      <c r="I1" s="2" t="s">
        <v>94</v>
      </c>
    </row>
    <row r="2" spans="1:9" x14ac:dyDescent="0.3">
      <c r="A2" t="s">
        <v>8</v>
      </c>
      <c r="B2" s="7" t="s">
        <v>73</v>
      </c>
      <c r="C2">
        <v>2022</v>
      </c>
      <c r="D2">
        <v>1192.046188583394</v>
      </c>
      <c r="E2" t="s">
        <v>6</v>
      </c>
      <c r="F2" t="s">
        <v>7</v>
      </c>
      <c r="G2" s="1">
        <v>44562</v>
      </c>
      <c r="H2" s="5">
        <f t="shared" ref="H2:H65" si="0">D2*0.89</f>
        <v>1060.9211078392207</v>
      </c>
      <c r="I2" s="5">
        <f>D2-H2</f>
        <v>131.12508074417337</v>
      </c>
    </row>
    <row r="3" spans="1:9" x14ac:dyDescent="0.3">
      <c r="A3" t="s">
        <v>9</v>
      </c>
      <c r="B3" s="7" t="s">
        <v>73</v>
      </c>
      <c r="C3">
        <v>2022</v>
      </c>
      <c r="D3">
        <v>1155.1551983729721</v>
      </c>
      <c r="E3" t="s">
        <v>6</v>
      </c>
      <c r="F3" t="s">
        <v>7</v>
      </c>
      <c r="G3" s="1">
        <v>44593</v>
      </c>
      <c r="H3" s="5">
        <f t="shared" si="0"/>
        <v>1028.0881265519452</v>
      </c>
      <c r="I3" s="5">
        <f t="shared" ref="I3:I66" si="1">D3-H3</f>
        <v>127.06707182102696</v>
      </c>
    </row>
    <row r="4" spans="1:9" x14ac:dyDescent="0.3">
      <c r="A4" t="s">
        <v>10</v>
      </c>
      <c r="B4" s="7" t="s">
        <v>73</v>
      </c>
      <c r="C4">
        <v>2022</v>
      </c>
      <c r="D4">
        <v>1336.6471846849661</v>
      </c>
      <c r="E4" t="s">
        <v>6</v>
      </c>
      <c r="F4" t="s">
        <v>7</v>
      </c>
      <c r="G4" s="1">
        <v>44621</v>
      </c>
      <c r="H4" s="5">
        <f t="shared" si="0"/>
        <v>1189.6159943696198</v>
      </c>
      <c r="I4" s="5">
        <f t="shared" si="1"/>
        <v>147.03119031534629</v>
      </c>
    </row>
    <row r="5" spans="1:9" x14ac:dyDescent="0.3">
      <c r="A5" t="s">
        <v>11</v>
      </c>
      <c r="B5" s="7" t="s">
        <v>73</v>
      </c>
      <c r="C5">
        <v>2022</v>
      </c>
      <c r="D5">
        <v>1274.1386815298019</v>
      </c>
      <c r="E5" t="s">
        <v>6</v>
      </c>
      <c r="F5" t="s">
        <v>7</v>
      </c>
      <c r="G5" s="1">
        <v>44652</v>
      </c>
      <c r="H5" s="5">
        <f t="shared" si="0"/>
        <v>1133.9834265615239</v>
      </c>
      <c r="I5" s="5">
        <f t="shared" si="1"/>
        <v>140.15525496827809</v>
      </c>
    </row>
    <row r="6" spans="1:9" x14ac:dyDescent="0.3">
      <c r="A6" t="s">
        <v>12</v>
      </c>
      <c r="B6" s="7" t="s">
        <v>73</v>
      </c>
      <c r="C6">
        <v>2022</v>
      </c>
      <c r="D6">
        <v>1303.205678595727</v>
      </c>
      <c r="E6" t="s">
        <v>6</v>
      </c>
      <c r="F6" t="s">
        <v>7</v>
      </c>
      <c r="G6" s="1">
        <v>44682</v>
      </c>
      <c r="H6" s="5">
        <f t="shared" si="0"/>
        <v>1159.8530539501971</v>
      </c>
      <c r="I6" s="5">
        <f t="shared" si="1"/>
        <v>143.35262464552989</v>
      </c>
    </row>
    <row r="7" spans="1:9" x14ac:dyDescent="0.3">
      <c r="A7" t="s">
        <v>13</v>
      </c>
      <c r="B7" s="7" t="s">
        <v>73</v>
      </c>
      <c r="C7">
        <v>2022</v>
      </c>
      <c r="D7">
        <v>1205.9414189273029</v>
      </c>
      <c r="E7" t="s">
        <v>6</v>
      </c>
      <c r="F7" t="s">
        <v>7</v>
      </c>
      <c r="G7" s="1">
        <v>44713</v>
      </c>
      <c r="H7" s="5">
        <f t="shared" si="0"/>
        <v>1073.2878628452997</v>
      </c>
      <c r="I7" s="5">
        <f t="shared" si="1"/>
        <v>132.65355608200321</v>
      </c>
    </row>
    <row r="8" spans="1:9" x14ac:dyDescent="0.3">
      <c r="A8" t="s">
        <v>14</v>
      </c>
      <c r="B8" s="7" t="s">
        <v>76</v>
      </c>
      <c r="C8">
        <v>2022</v>
      </c>
      <c r="D8">
        <v>1216.570179838998</v>
      </c>
      <c r="E8" t="s">
        <v>6</v>
      </c>
      <c r="F8" t="s">
        <v>7</v>
      </c>
      <c r="G8" s="1">
        <v>44743</v>
      </c>
      <c r="H8" s="5">
        <f t="shared" si="0"/>
        <v>1082.7474600567082</v>
      </c>
      <c r="I8" s="5">
        <f t="shared" si="1"/>
        <v>133.82271978228982</v>
      </c>
    </row>
    <row r="9" spans="1:9" x14ac:dyDescent="0.3">
      <c r="A9" t="s">
        <v>15</v>
      </c>
      <c r="B9" s="7" t="s">
        <v>76</v>
      </c>
      <c r="C9">
        <v>2022</v>
      </c>
      <c r="D9">
        <v>1211.851720733714</v>
      </c>
      <c r="E9" t="s">
        <v>6</v>
      </c>
      <c r="F9" t="s">
        <v>7</v>
      </c>
      <c r="G9" s="1">
        <v>44774</v>
      </c>
      <c r="H9" s="5">
        <f t="shared" si="0"/>
        <v>1078.5480314530055</v>
      </c>
      <c r="I9" s="5">
        <f t="shared" si="1"/>
        <v>133.30368928070857</v>
      </c>
    </row>
    <row r="10" spans="1:9" x14ac:dyDescent="0.3">
      <c r="A10" t="s">
        <v>16</v>
      </c>
      <c r="B10" s="7" t="s">
        <v>76</v>
      </c>
      <c r="C10">
        <v>2022</v>
      </c>
      <c r="D10">
        <v>1208.2155789313369</v>
      </c>
      <c r="E10" t="s">
        <v>6</v>
      </c>
      <c r="F10" t="s">
        <v>7</v>
      </c>
      <c r="G10" s="1">
        <v>44805</v>
      </c>
      <c r="H10" s="5">
        <f t="shared" si="0"/>
        <v>1075.3118652488899</v>
      </c>
      <c r="I10" s="5">
        <f t="shared" si="1"/>
        <v>132.90371368244701</v>
      </c>
    </row>
    <row r="11" spans="1:9" x14ac:dyDescent="0.3">
      <c r="A11" t="s">
        <v>17</v>
      </c>
      <c r="B11" s="7" t="s">
        <v>76</v>
      </c>
      <c r="C11">
        <v>2022</v>
      </c>
      <c r="D11">
        <v>1176.3702497778279</v>
      </c>
      <c r="E11" t="s">
        <v>6</v>
      </c>
      <c r="F11" t="s">
        <v>7</v>
      </c>
      <c r="G11" s="1">
        <v>44835</v>
      </c>
      <c r="H11" s="5">
        <f t="shared" si="0"/>
        <v>1046.9695223022668</v>
      </c>
      <c r="I11" s="5">
        <f t="shared" si="1"/>
        <v>129.4007274755611</v>
      </c>
    </row>
    <row r="12" spans="1:9" x14ac:dyDescent="0.3">
      <c r="A12" t="s">
        <v>18</v>
      </c>
      <c r="B12" s="7" t="s">
        <v>76</v>
      </c>
      <c r="C12">
        <v>2022</v>
      </c>
      <c r="D12">
        <v>1120.33588170178</v>
      </c>
      <c r="E12" t="s">
        <v>6</v>
      </c>
      <c r="F12" t="s">
        <v>7</v>
      </c>
      <c r="G12" s="1">
        <v>44866</v>
      </c>
      <c r="H12" s="5">
        <f t="shared" si="0"/>
        <v>997.09893471458417</v>
      </c>
      <c r="I12" s="5">
        <f t="shared" si="1"/>
        <v>123.23694698719578</v>
      </c>
    </row>
    <row r="13" spans="1:9" x14ac:dyDescent="0.3">
      <c r="A13" t="s">
        <v>19</v>
      </c>
      <c r="B13" s="7" t="s">
        <v>76</v>
      </c>
      <c r="C13">
        <v>2022</v>
      </c>
      <c r="D13">
        <v>1157.6684830667871</v>
      </c>
      <c r="E13" t="s">
        <v>6</v>
      </c>
      <c r="F13" t="s">
        <v>7</v>
      </c>
      <c r="G13" s="1">
        <v>44896</v>
      </c>
      <c r="H13" s="5">
        <f t="shared" si="0"/>
        <v>1030.3249499294404</v>
      </c>
      <c r="I13" s="5">
        <f t="shared" si="1"/>
        <v>127.34353313734664</v>
      </c>
    </row>
    <row r="14" spans="1:9" x14ac:dyDescent="0.3">
      <c r="A14" t="s">
        <v>20</v>
      </c>
      <c r="B14" s="7" t="s">
        <v>74</v>
      </c>
      <c r="C14">
        <v>2023</v>
      </c>
      <c r="D14">
        <v>1183.1040813144541</v>
      </c>
      <c r="E14" t="s">
        <v>6</v>
      </c>
      <c r="F14" t="s">
        <v>7</v>
      </c>
      <c r="G14" s="1">
        <v>44927</v>
      </c>
      <c r="H14" s="5">
        <f t="shared" si="0"/>
        <v>1052.9626323698642</v>
      </c>
      <c r="I14" s="5">
        <f t="shared" si="1"/>
        <v>130.14144894458991</v>
      </c>
    </row>
    <row r="15" spans="1:9" x14ac:dyDescent="0.3">
      <c r="A15" t="s">
        <v>21</v>
      </c>
      <c r="B15" s="7" t="s">
        <v>74</v>
      </c>
      <c r="C15">
        <v>2023</v>
      </c>
      <c r="D15">
        <v>1139.873799299829</v>
      </c>
      <c r="E15" t="s">
        <v>6</v>
      </c>
      <c r="F15" t="s">
        <v>7</v>
      </c>
      <c r="G15" s="1">
        <v>44958</v>
      </c>
      <c r="H15" s="5">
        <f t="shared" si="0"/>
        <v>1014.4876813768478</v>
      </c>
      <c r="I15" s="5">
        <f t="shared" si="1"/>
        <v>125.38611792298116</v>
      </c>
    </row>
    <row r="16" spans="1:9" x14ac:dyDescent="0.3">
      <c r="A16" t="s">
        <v>22</v>
      </c>
      <c r="B16" s="7" t="s">
        <v>74</v>
      </c>
      <c r="C16">
        <v>2023</v>
      </c>
      <c r="D16">
        <v>1321.16893915686</v>
      </c>
      <c r="E16" t="s">
        <v>6</v>
      </c>
      <c r="F16" t="s">
        <v>7</v>
      </c>
      <c r="G16" s="1">
        <v>44986</v>
      </c>
      <c r="H16" s="5">
        <f t="shared" si="0"/>
        <v>1175.8403558496054</v>
      </c>
      <c r="I16" s="5">
        <f t="shared" si="1"/>
        <v>145.32858330725458</v>
      </c>
    </row>
    <row r="17" spans="1:9" x14ac:dyDescent="0.3">
      <c r="A17" t="s">
        <v>23</v>
      </c>
      <c r="B17" s="7" t="s">
        <v>74</v>
      </c>
      <c r="C17">
        <v>2023</v>
      </c>
      <c r="D17">
        <v>1245.561414471498</v>
      </c>
      <c r="E17" t="s">
        <v>6</v>
      </c>
      <c r="F17" t="s">
        <v>7</v>
      </c>
      <c r="G17" s="1">
        <v>45017</v>
      </c>
      <c r="H17" s="5">
        <f t="shared" si="0"/>
        <v>1108.5496588796332</v>
      </c>
      <c r="I17" s="5">
        <f t="shared" si="1"/>
        <v>137.01175559186481</v>
      </c>
    </row>
    <row r="18" spans="1:9" x14ac:dyDescent="0.3">
      <c r="A18" t="s">
        <v>24</v>
      </c>
      <c r="B18" s="7" t="s">
        <v>74</v>
      </c>
      <c r="C18">
        <v>2023</v>
      </c>
      <c r="D18">
        <v>1276.56631392804</v>
      </c>
      <c r="E18" t="s">
        <v>6</v>
      </c>
      <c r="F18" t="s">
        <v>7</v>
      </c>
      <c r="G18" s="1">
        <v>45047</v>
      </c>
      <c r="H18" s="5">
        <f t="shared" si="0"/>
        <v>1136.1440193959556</v>
      </c>
      <c r="I18" s="5">
        <f t="shared" si="1"/>
        <v>140.42229453208438</v>
      </c>
    </row>
    <row r="19" spans="1:9" x14ac:dyDescent="0.3">
      <c r="A19" t="s">
        <v>25</v>
      </c>
      <c r="B19" s="7" t="s">
        <v>74</v>
      </c>
      <c r="C19">
        <v>2023</v>
      </c>
      <c r="D19">
        <v>1193.786504322095</v>
      </c>
      <c r="E19" t="s">
        <v>6</v>
      </c>
      <c r="F19" t="s">
        <v>7</v>
      </c>
      <c r="G19" s="1">
        <v>45078</v>
      </c>
      <c r="H19" s="5">
        <f t="shared" si="0"/>
        <v>1062.4699888466646</v>
      </c>
      <c r="I19" s="5">
        <f t="shared" si="1"/>
        <v>131.31651547543038</v>
      </c>
    </row>
    <row r="20" spans="1:9" x14ac:dyDescent="0.3">
      <c r="A20" t="s">
        <v>26</v>
      </c>
      <c r="B20" s="7" t="s">
        <v>77</v>
      </c>
      <c r="C20">
        <v>2023</v>
      </c>
      <c r="D20">
        <v>1206.2317938307669</v>
      </c>
      <c r="E20" t="s">
        <v>6</v>
      </c>
      <c r="F20" t="s">
        <v>7</v>
      </c>
      <c r="G20" s="1">
        <v>45108</v>
      </c>
      <c r="H20" s="5">
        <f t="shared" si="0"/>
        <v>1073.5462965093825</v>
      </c>
      <c r="I20" s="5">
        <f t="shared" si="1"/>
        <v>132.68549732138445</v>
      </c>
    </row>
    <row r="21" spans="1:9" x14ac:dyDescent="0.3">
      <c r="A21" t="s">
        <v>27</v>
      </c>
      <c r="B21" s="7" t="s">
        <v>77</v>
      </c>
      <c r="C21">
        <v>2023</v>
      </c>
      <c r="D21">
        <v>1203.0748840516339</v>
      </c>
      <c r="E21" t="s">
        <v>6</v>
      </c>
      <c r="F21" t="s">
        <v>7</v>
      </c>
      <c r="G21" s="1">
        <v>45139</v>
      </c>
      <c r="H21" s="5">
        <f t="shared" si="0"/>
        <v>1070.7366468059543</v>
      </c>
      <c r="I21" s="5">
        <f t="shared" si="1"/>
        <v>132.33823724567969</v>
      </c>
    </row>
    <row r="22" spans="1:9" x14ac:dyDescent="0.3">
      <c r="A22" t="s">
        <v>28</v>
      </c>
      <c r="B22" s="7" t="s">
        <v>77</v>
      </c>
      <c r="C22">
        <v>2023</v>
      </c>
      <c r="D22">
        <v>1190.3337768194549</v>
      </c>
      <c r="E22" t="s">
        <v>6</v>
      </c>
      <c r="F22" t="s">
        <v>7</v>
      </c>
      <c r="G22" s="1">
        <v>45170</v>
      </c>
      <c r="H22" s="5">
        <f t="shared" si="0"/>
        <v>1059.3970613693148</v>
      </c>
      <c r="I22" s="5">
        <f t="shared" si="1"/>
        <v>130.93671545014013</v>
      </c>
    </row>
    <row r="23" spans="1:9" x14ac:dyDescent="0.3">
      <c r="A23" t="s">
        <v>29</v>
      </c>
      <c r="B23" s="7" t="s">
        <v>77</v>
      </c>
      <c r="C23">
        <v>2023</v>
      </c>
      <c r="D23">
        <v>1143.0918068195581</v>
      </c>
      <c r="E23" t="s">
        <v>6</v>
      </c>
      <c r="F23" t="s">
        <v>7</v>
      </c>
      <c r="G23" s="1">
        <v>45200</v>
      </c>
      <c r="H23" s="5">
        <f t="shared" si="0"/>
        <v>1017.3517080694068</v>
      </c>
      <c r="I23" s="5">
        <f t="shared" si="1"/>
        <v>125.74009875015133</v>
      </c>
    </row>
    <row r="24" spans="1:9" x14ac:dyDescent="0.3">
      <c r="A24" t="s">
        <v>30</v>
      </c>
      <c r="B24" s="7" t="s">
        <v>77</v>
      </c>
      <c r="C24">
        <v>2023</v>
      </c>
      <c r="D24">
        <v>1101.2435634474921</v>
      </c>
      <c r="E24" t="s">
        <v>6</v>
      </c>
      <c r="F24" t="s">
        <v>7</v>
      </c>
      <c r="G24" s="1">
        <v>45231</v>
      </c>
      <c r="H24" s="5">
        <f t="shared" si="0"/>
        <v>980.10677146826799</v>
      </c>
      <c r="I24" s="5">
        <f t="shared" si="1"/>
        <v>121.13679197922409</v>
      </c>
    </row>
    <row r="25" spans="1:9" x14ac:dyDescent="0.3">
      <c r="A25" t="s">
        <v>31</v>
      </c>
      <c r="B25" s="7" t="s">
        <v>77</v>
      </c>
      <c r="C25">
        <v>2023</v>
      </c>
      <c r="D25">
        <v>1140.50555047278</v>
      </c>
      <c r="E25" t="s">
        <v>6</v>
      </c>
      <c r="F25" t="s">
        <v>7</v>
      </c>
      <c r="G25" s="1">
        <v>45261</v>
      </c>
      <c r="H25" s="5">
        <f t="shared" si="0"/>
        <v>1015.0499399207742</v>
      </c>
      <c r="I25" s="5">
        <f t="shared" si="1"/>
        <v>125.45561055200574</v>
      </c>
    </row>
    <row r="26" spans="1:9" x14ac:dyDescent="0.3">
      <c r="A26" t="s">
        <v>32</v>
      </c>
      <c r="B26" s="7" t="s">
        <v>75</v>
      </c>
      <c r="C26">
        <v>2024</v>
      </c>
      <c r="D26">
        <v>1174.2328821778051</v>
      </c>
      <c r="E26" t="s">
        <v>6</v>
      </c>
      <c r="F26" t="s">
        <v>7</v>
      </c>
      <c r="G26" s="1">
        <v>45292</v>
      </c>
      <c r="H26" s="5">
        <f t="shared" si="0"/>
        <v>1045.0672651382465</v>
      </c>
      <c r="I26" s="5">
        <f t="shared" si="1"/>
        <v>129.16561703955858</v>
      </c>
    </row>
    <row r="27" spans="1:9" x14ac:dyDescent="0.3">
      <c r="A27" t="s">
        <v>33</v>
      </c>
      <c r="B27" s="7" t="s">
        <v>75</v>
      </c>
      <c r="C27">
        <v>2024</v>
      </c>
      <c r="D27">
        <v>1124.522862866603</v>
      </c>
      <c r="E27" t="s">
        <v>6</v>
      </c>
      <c r="F27" t="s">
        <v>7</v>
      </c>
      <c r="G27" s="1">
        <v>45323</v>
      </c>
      <c r="H27" s="5">
        <f t="shared" si="0"/>
        <v>1000.8253479512766</v>
      </c>
      <c r="I27" s="5">
        <f t="shared" si="1"/>
        <v>123.69751491532634</v>
      </c>
    </row>
    <row r="28" spans="1:9" x14ac:dyDescent="0.3">
      <c r="A28" t="s">
        <v>34</v>
      </c>
      <c r="B28" s="7" t="s">
        <v>75</v>
      </c>
      <c r="C28">
        <v>2024</v>
      </c>
      <c r="D28">
        <v>1295.3493235332501</v>
      </c>
      <c r="E28" t="s">
        <v>6</v>
      </c>
      <c r="F28" t="s">
        <v>7</v>
      </c>
      <c r="G28" s="1">
        <v>45352</v>
      </c>
      <c r="H28" s="5">
        <f t="shared" si="0"/>
        <v>1152.8608979445926</v>
      </c>
      <c r="I28" s="5">
        <f t="shared" si="1"/>
        <v>142.48842558865749</v>
      </c>
    </row>
    <row r="29" spans="1:9" x14ac:dyDescent="0.3">
      <c r="A29" t="s">
        <v>35</v>
      </c>
      <c r="B29" s="7" t="s">
        <v>75</v>
      </c>
      <c r="C29">
        <v>2024</v>
      </c>
      <c r="D29">
        <v>1259.498813100181</v>
      </c>
      <c r="E29" t="s">
        <v>6</v>
      </c>
      <c r="F29" t="s">
        <v>7</v>
      </c>
      <c r="G29" s="1">
        <v>45383</v>
      </c>
      <c r="H29" s="5">
        <f t="shared" si="0"/>
        <v>1120.953943659161</v>
      </c>
      <c r="I29" s="5">
        <f t="shared" si="1"/>
        <v>138.54486944101996</v>
      </c>
    </row>
    <row r="30" spans="1:9" x14ac:dyDescent="0.3">
      <c r="A30" t="s">
        <v>36</v>
      </c>
      <c r="B30" s="7" t="s">
        <v>75</v>
      </c>
      <c r="C30">
        <v>2024</v>
      </c>
      <c r="D30">
        <v>1285.9733878599391</v>
      </c>
      <c r="E30" t="s">
        <v>6</v>
      </c>
      <c r="F30" t="s">
        <v>7</v>
      </c>
      <c r="G30" s="1">
        <v>45413</v>
      </c>
      <c r="H30" s="5">
        <f t="shared" si="0"/>
        <v>1144.5163151953459</v>
      </c>
      <c r="I30" s="5">
        <f t="shared" si="1"/>
        <v>141.45707266459317</v>
      </c>
    </row>
    <row r="31" spans="1:9" x14ac:dyDescent="0.3">
      <c r="A31" t="s">
        <v>37</v>
      </c>
      <c r="B31" s="7" t="s">
        <v>75</v>
      </c>
      <c r="C31">
        <v>2024</v>
      </c>
      <c r="D31">
        <v>1160.051519778945</v>
      </c>
      <c r="E31" t="s">
        <v>6</v>
      </c>
      <c r="F31" t="s">
        <v>7</v>
      </c>
      <c r="G31" s="1">
        <v>45444</v>
      </c>
      <c r="H31" s="5">
        <f t="shared" si="0"/>
        <v>1032.4458526032611</v>
      </c>
      <c r="I31" s="5">
        <f t="shared" si="1"/>
        <v>127.60566717568395</v>
      </c>
    </row>
    <row r="32" spans="1:9" x14ac:dyDescent="0.3">
      <c r="A32" t="s">
        <v>38</v>
      </c>
      <c r="B32" s="7" t="s">
        <v>78</v>
      </c>
      <c r="C32">
        <v>2024</v>
      </c>
      <c r="D32">
        <v>1166.184526888017</v>
      </c>
      <c r="E32" t="s">
        <v>6</v>
      </c>
      <c r="F32" t="s">
        <v>7</v>
      </c>
      <c r="G32" s="1">
        <v>45474</v>
      </c>
      <c r="H32" s="5">
        <f t="shared" si="0"/>
        <v>1037.9042289303352</v>
      </c>
      <c r="I32" s="5">
        <f t="shared" si="1"/>
        <v>128.2802979576818</v>
      </c>
    </row>
    <row r="33" spans="1:9" x14ac:dyDescent="0.3">
      <c r="A33" t="s">
        <v>39</v>
      </c>
      <c r="B33" s="7" t="s">
        <v>78</v>
      </c>
      <c r="C33">
        <v>2024</v>
      </c>
      <c r="D33">
        <v>1157.486645397667</v>
      </c>
      <c r="E33" t="s">
        <v>6</v>
      </c>
      <c r="F33" t="s">
        <v>7</v>
      </c>
      <c r="G33" s="1">
        <v>45505</v>
      </c>
      <c r="H33" s="5">
        <f t="shared" si="0"/>
        <v>1030.1631144039236</v>
      </c>
      <c r="I33" s="5">
        <f t="shared" si="1"/>
        <v>127.32353099374336</v>
      </c>
    </row>
    <row r="34" spans="1:9" x14ac:dyDescent="0.3">
      <c r="A34" t="s">
        <v>40</v>
      </c>
      <c r="B34" s="7" t="s">
        <v>78</v>
      </c>
      <c r="C34">
        <v>2024</v>
      </c>
      <c r="D34">
        <v>1171.4148831091379</v>
      </c>
      <c r="E34" t="s">
        <v>6</v>
      </c>
      <c r="F34" t="s">
        <v>7</v>
      </c>
      <c r="G34" s="1">
        <v>45536</v>
      </c>
      <c r="H34" s="5">
        <f t="shared" si="0"/>
        <v>1042.5592459671327</v>
      </c>
      <c r="I34" s="5">
        <f t="shared" si="1"/>
        <v>128.85563714200521</v>
      </c>
    </row>
    <row r="35" spans="1:9" x14ac:dyDescent="0.3">
      <c r="A35" t="s">
        <v>41</v>
      </c>
      <c r="B35" s="7" t="s">
        <v>78</v>
      </c>
      <c r="C35">
        <v>2024</v>
      </c>
      <c r="D35">
        <v>1171.4672229163409</v>
      </c>
      <c r="E35" t="s">
        <v>6</v>
      </c>
      <c r="F35" t="s">
        <v>7</v>
      </c>
      <c r="G35" s="1">
        <v>45566</v>
      </c>
      <c r="H35" s="5">
        <f t="shared" si="0"/>
        <v>1042.6058283955435</v>
      </c>
      <c r="I35" s="5">
        <f t="shared" si="1"/>
        <v>128.86139452079738</v>
      </c>
    </row>
    <row r="36" spans="1:9" x14ac:dyDescent="0.3">
      <c r="A36" t="s">
        <v>42</v>
      </c>
      <c r="B36" s="7" t="s">
        <v>78</v>
      </c>
      <c r="C36">
        <v>2024</v>
      </c>
      <c r="D36">
        <v>1088.086839495774</v>
      </c>
      <c r="E36" t="s">
        <v>6</v>
      </c>
      <c r="F36" t="s">
        <v>7</v>
      </c>
      <c r="G36" s="1">
        <v>45597</v>
      </c>
      <c r="H36" s="5">
        <f t="shared" si="0"/>
        <v>968.39728715123886</v>
      </c>
      <c r="I36" s="5">
        <f t="shared" si="1"/>
        <v>119.68955234453517</v>
      </c>
    </row>
    <row r="37" spans="1:9" x14ac:dyDescent="0.3">
      <c r="A37" t="s">
        <v>43</v>
      </c>
      <c r="B37" s="7" t="s">
        <v>78</v>
      </c>
      <c r="C37">
        <v>2024</v>
      </c>
      <c r="D37">
        <v>1121.4535352039479</v>
      </c>
      <c r="E37" t="s">
        <v>6</v>
      </c>
      <c r="F37" t="s">
        <v>7</v>
      </c>
      <c r="G37" s="1">
        <v>45627</v>
      </c>
      <c r="H37" s="5">
        <f t="shared" si="0"/>
        <v>998.0936463315137</v>
      </c>
      <c r="I37" s="5">
        <f t="shared" si="1"/>
        <v>123.35988887243423</v>
      </c>
    </row>
    <row r="38" spans="1:9" x14ac:dyDescent="0.3">
      <c r="A38" t="s">
        <v>8</v>
      </c>
      <c r="B38" s="7" t="s">
        <v>73</v>
      </c>
      <c r="C38">
        <v>2022</v>
      </c>
      <c r="D38">
        <v>1605.045208190038</v>
      </c>
      <c r="E38" t="s">
        <v>44</v>
      </c>
      <c r="F38" t="s">
        <v>45</v>
      </c>
      <c r="G38" s="1">
        <v>44562</v>
      </c>
      <c r="H38" s="5">
        <f t="shared" si="0"/>
        <v>1428.4902352891338</v>
      </c>
      <c r="I38" s="5">
        <f t="shared" si="1"/>
        <v>176.5549729009042</v>
      </c>
    </row>
    <row r="39" spans="1:9" x14ac:dyDescent="0.3">
      <c r="A39" t="s">
        <v>9</v>
      </c>
      <c r="B39" s="7" t="s">
        <v>73</v>
      </c>
      <c r="C39">
        <v>2022</v>
      </c>
      <c r="D39">
        <v>1556.801055773617</v>
      </c>
      <c r="E39" t="s">
        <v>44</v>
      </c>
      <c r="F39" t="s">
        <v>45</v>
      </c>
      <c r="G39" s="1">
        <v>44593</v>
      </c>
      <c r="H39" s="5">
        <f t="shared" si="0"/>
        <v>1385.5529396385191</v>
      </c>
      <c r="I39" s="5">
        <f t="shared" si="1"/>
        <v>171.24811613509792</v>
      </c>
    </row>
    <row r="40" spans="1:9" x14ac:dyDescent="0.3">
      <c r="A40" t="s">
        <v>10</v>
      </c>
      <c r="B40" s="7" t="s">
        <v>73</v>
      </c>
      <c r="C40">
        <v>2022</v>
      </c>
      <c r="D40">
        <v>1769.9648119298199</v>
      </c>
      <c r="E40" t="s">
        <v>44</v>
      </c>
      <c r="F40" t="s">
        <v>45</v>
      </c>
      <c r="G40" s="1">
        <v>44621</v>
      </c>
      <c r="H40" s="5">
        <f t="shared" si="0"/>
        <v>1575.2686826175398</v>
      </c>
      <c r="I40" s="5">
        <f t="shared" si="1"/>
        <v>194.69612931228016</v>
      </c>
    </row>
    <row r="41" spans="1:9" x14ac:dyDescent="0.3">
      <c r="A41" t="s">
        <v>11</v>
      </c>
      <c r="B41" s="7" t="s">
        <v>73</v>
      </c>
      <c r="C41">
        <v>2022</v>
      </c>
      <c r="D41">
        <v>1691.6536042176031</v>
      </c>
      <c r="E41" t="s">
        <v>44</v>
      </c>
      <c r="F41" t="s">
        <v>45</v>
      </c>
      <c r="G41" s="1">
        <v>44652</v>
      </c>
      <c r="H41" s="5">
        <f t="shared" si="0"/>
        <v>1505.5717077536667</v>
      </c>
      <c r="I41" s="5">
        <f t="shared" si="1"/>
        <v>186.08189646393635</v>
      </c>
    </row>
    <row r="42" spans="1:9" x14ac:dyDescent="0.3">
      <c r="A42" t="s">
        <v>12</v>
      </c>
      <c r="B42" s="7" t="s">
        <v>73</v>
      </c>
      <c r="C42">
        <v>2022</v>
      </c>
      <c r="D42">
        <v>1685.652528514303</v>
      </c>
      <c r="E42" t="s">
        <v>44</v>
      </c>
      <c r="F42" t="s">
        <v>45</v>
      </c>
      <c r="G42" s="1">
        <v>44682</v>
      </c>
      <c r="H42" s="5">
        <f t="shared" si="0"/>
        <v>1500.2307503777297</v>
      </c>
      <c r="I42" s="5">
        <f t="shared" si="1"/>
        <v>185.42177813657327</v>
      </c>
    </row>
    <row r="43" spans="1:9" x14ac:dyDescent="0.3">
      <c r="A43" t="s">
        <v>13</v>
      </c>
      <c r="B43" s="7" t="s">
        <v>73</v>
      </c>
      <c r="C43">
        <v>2022</v>
      </c>
      <c r="D43">
        <v>1565.327588456028</v>
      </c>
      <c r="E43" t="s">
        <v>44</v>
      </c>
      <c r="F43" t="s">
        <v>45</v>
      </c>
      <c r="G43" s="1">
        <v>44713</v>
      </c>
      <c r="H43" s="5">
        <f t="shared" si="0"/>
        <v>1393.1415537258649</v>
      </c>
      <c r="I43" s="5">
        <f t="shared" si="1"/>
        <v>172.1860347301631</v>
      </c>
    </row>
    <row r="44" spans="1:9" x14ac:dyDescent="0.3">
      <c r="A44" t="s">
        <v>14</v>
      </c>
      <c r="B44" s="7" t="s">
        <v>76</v>
      </c>
      <c r="C44">
        <v>2022</v>
      </c>
      <c r="D44">
        <v>1579.0415218092439</v>
      </c>
      <c r="E44" t="s">
        <v>44</v>
      </c>
      <c r="F44" t="s">
        <v>45</v>
      </c>
      <c r="G44" s="1">
        <v>44743</v>
      </c>
      <c r="H44" s="5">
        <f t="shared" si="0"/>
        <v>1405.3469544102272</v>
      </c>
      <c r="I44" s="5">
        <f t="shared" si="1"/>
        <v>173.69456739901671</v>
      </c>
    </row>
    <row r="45" spans="1:9" x14ac:dyDescent="0.3">
      <c r="A45" t="s">
        <v>15</v>
      </c>
      <c r="B45" s="7" t="s">
        <v>76</v>
      </c>
      <c r="C45">
        <v>2022</v>
      </c>
      <c r="D45">
        <v>1531.2407269917669</v>
      </c>
      <c r="E45" t="s">
        <v>44</v>
      </c>
      <c r="F45" t="s">
        <v>45</v>
      </c>
      <c r="G45" s="1">
        <v>44774</v>
      </c>
      <c r="H45" s="5">
        <f t="shared" si="0"/>
        <v>1362.8042470226726</v>
      </c>
      <c r="I45" s="5">
        <f t="shared" si="1"/>
        <v>168.43647996909431</v>
      </c>
    </row>
    <row r="46" spans="1:9" x14ac:dyDescent="0.3">
      <c r="A46" t="s">
        <v>16</v>
      </c>
      <c r="B46" s="7" t="s">
        <v>76</v>
      </c>
      <c r="C46">
        <v>2022</v>
      </c>
      <c r="D46">
        <v>1564.563416981121</v>
      </c>
      <c r="E46" t="s">
        <v>44</v>
      </c>
      <c r="F46" t="s">
        <v>45</v>
      </c>
      <c r="G46" s="1">
        <v>44805</v>
      </c>
      <c r="H46" s="5">
        <f t="shared" si="0"/>
        <v>1392.4614411131977</v>
      </c>
      <c r="I46" s="5">
        <f t="shared" si="1"/>
        <v>172.10197586792333</v>
      </c>
    </row>
    <row r="47" spans="1:9" x14ac:dyDescent="0.3">
      <c r="A47" t="s">
        <v>17</v>
      </c>
      <c r="B47" s="7" t="s">
        <v>76</v>
      </c>
      <c r="C47">
        <v>2022</v>
      </c>
      <c r="D47">
        <v>1531.5438476106201</v>
      </c>
      <c r="E47" t="s">
        <v>44</v>
      </c>
      <c r="F47" t="s">
        <v>45</v>
      </c>
      <c r="G47" s="1">
        <v>44835</v>
      </c>
      <c r="H47" s="5">
        <f t="shared" si="0"/>
        <v>1363.0740243734519</v>
      </c>
      <c r="I47" s="5">
        <f t="shared" si="1"/>
        <v>168.46982323716816</v>
      </c>
    </row>
    <row r="48" spans="1:9" x14ac:dyDescent="0.3">
      <c r="A48" t="s">
        <v>18</v>
      </c>
      <c r="B48" s="7" t="s">
        <v>76</v>
      </c>
      <c r="C48">
        <v>2022</v>
      </c>
      <c r="D48">
        <v>1470.411260698078</v>
      </c>
      <c r="E48" t="s">
        <v>44</v>
      </c>
      <c r="F48" t="s">
        <v>45</v>
      </c>
      <c r="G48" s="1">
        <v>44866</v>
      </c>
      <c r="H48" s="5">
        <f t="shared" si="0"/>
        <v>1308.6660220212893</v>
      </c>
      <c r="I48" s="5">
        <f t="shared" si="1"/>
        <v>161.74523867678863</v>
      </c>
    </row>
    <row r="49" spans="1:9" x14ac:dyDescent="0.3">
      <c r="A49" t="s">
        <v>19</v>
      </c>
      <c r="B49" s="7" t="s">
        <v>76</v>
      </c>
      <c r="C49">
        <v>2022</v>
      </c>
      <c r="D49">
        <v>1496.991926965002</v>
      </c>
      <c r="E49" t="s">
        <v>44</v>
      </c>
      <c r="F49" t="s">
        <v>45</v>
      </c>
      <c r="G49" s="1">
        <v>44896</v>
      </c>
      <c r="H49" s="5">
        <f t="shared" si="0"/>
        <v>1332.3228149988518</v>
      </c>
      <c r="I49" s="5">
        <f t="shared" si="1"/>
        <v>164.66911196615024</v>
      </c>
    </row>
    <row r="50" spans="1:9" x14ac:dyDescent="0.3">
      <c r="A50" t="s">
        <v>20</v>
      </c>
      <c r="B50" s="7" t="s">
        <v>74</v>
      </c>
      <c r="C50">
        <v>2023</v>
      </c>
      <c r="D50">
        <v>1572.0002905070889</v>
      </c>
      <c r="E50" t="s">
        <v>44</v>
      </c>
      <c r="F50" t="s">
        <v>45</v>
      </c>
      <c r="G50" s="1">
        <v>44927</v>
      </c>
      <c r="H50" s="5">
        <f t="shared" si="0"/>
        <v>1399.0802585513093</v>
      </c>
      <c r="I50" s="5">
        <f t="shared" si="1"/>
        <v>172.92003195577968</v>
      </c>
    </row>
    <row r="51" spans="1:9" x14ac:dyDescent="0.3">
      <c r="A51" t="s">
        <v>21</v>
      </c>
      <c r="B51" s="7" t="s">
        <v>74</v>
      </c>
      <c r="C51">
        <v>2023</v>
      </c>
      <c r="D51">
        <v>1532.535619540381</v>
      </c>
      <c r="E51" t="s">
        <v>44</v>
      </c>
      <c r="F51" t="s">
        <v>45</v>
      </c>
      <c r="G51" s="1">
        <v>44958</v>
      </c>
      <c r="H51" s="5">
        <f t="shared" si="0"/>
        <v>1363.9567013909391</v>
      </c>
      <c r="I51" s="5">
        <f t="shared" si="1"/>
        <v>168.57891814944196</v>
      </c>
    </row>
    <row r="52" spans="1:9" x14ac:dyDescent="0.3">
      <c r="A52" t="s">
        <v>22</v>
      </c>
      <c r="B52" s="7" t="s">
        <v>74</v>
      </c>
      <c r="C52">
        <v>2023</v>
      </c>
      <c r="D52">
        <v>1747.4466414657111</v>
      </c>
      <c r="E52" t="s">
        <v>44</v>
      </c>
      <c r="F52" t="s">
        <v>45</v>
      </c>
      <c r="G52" s="1">
        <v>44986</v>
      </c>
      <c r="H52" s="5">
        <f t="shared" si="0"/>
        <v>1555.2275109044829</v>
      </c>
      <c r="I52" s="5">
        <f t="shared" si="1"/>
        <v>192.21913056122821</v>
      </c>
    </row>
    <row r="53" spans="1:9" x14ac:dyDescent="0.3">
      <c r="A53" t="s">
        <v>23</v>
      </c>
      <c r="B53" s="7" t="s">
        <v>74</v>
      </c>
      <c r="C53">
        <v>2023</v>
      </c>
      <c r="D53">
        <v>1660.8013586171301</v>
      </c>
      <c r="E53" t="s">
        <v>44</v>
      </c>
      <c r="F53" t="s">
        <v>45</v>
      </c>
      <c r="G53" s="1">
        <v>45017</v>
      </c>
      <c r="H53" s="5">
        <f t="shared" si="0"/>
        <v>1478.1132091692457</v>
      </c>
      <c r="I53" s="5">
        <f t="shared" si="1"/>
        <v>182.68814944788437</v>
      </c>
    </row>
    <row r="54" spans="1:9" x14ac:dyDescent="0.3">
      <c r="A54" t="s">
        <v>24</v>
      </c>
      <c r="B54" s="7" t="s">
        <v>74</v>
      </c>
      <c r="C54">
        <v>2023</v>
      </c>
      <c r="D54">
        <v>1648.03023488178</v>
      </c>
      <c r="E54" t="s">
        <v>44</v>
      </c>
      <c r="F54" t="s">
        <v>45</v>
      </c>
      <c r="G54" s="1">
        <v>45047</v>
      </c>
      <c r="H54" s="5">
        <f t="shared" si="0"/>
        <v>1466.7469090447842</v>
      </c>
      <c r="I54" s="5">
        <f t="shared" si="1"/>
        <v>181.2833258369958</v>
      </c>
    </row>
    <row r="55" spans="1:9" x14ac:dyDescent="0.3">
      <c r="A55" t="s">
        <v>25</v>
      </c>
      <c r="B55" s="7" t="s">
        <v>74</v>
      </c>
      <c r="C55">
        <v>2023</v>
      </c>
      <c r="D55">
        <v>1538.763093053125</v>
      </c>
      <c r="E55" t="s">
        <v>44</v>
      </c>
      <c r="F55" t="s">
        <v>45</v>
      </c>
      <c r="G55" s="1">
        <v>45078</v>
      </c>
      <c r="H55" s="5">
        <f t="shared" si="0"/>
        <v>1369.4991528172814</v>
      </c>
      <c r="I55" s="5">
        <f t="shared" si="1"/>
        <v>169.26394023584362</v>
      </c>
    </row>
    <row r="56" spans="1:9" x14ac:dyDescent="0.3">
      <c r="A56" t="s">
        <v>26</v>
      </c>
      <c r="B56" s="7" t="s">
        <v>77</v>
      </c>
      <c r="C56">
        <v>2023</v>
      </c>
      <c r="D56">
        <v>1554.9028549468021</v>
      </c>
      <c r="E56" t="s">
        <v>44</v>
      </c>
      <c r="F56" t="s">
        <v>45</v>
      </c>
      <c r="G56" s="1">
        <v>45108</v>
      </c>
      <c r="H56" s="5">
        <f t="shared" si="0"/>
        <v>1383.863540902654</v>
      </c>
      <c r="I56" s="5">
        <f t="shared" si="1"/>
        <v>171.03931404414811</v>
      </c>
    </row>
    <row r="57" spans="1:9" x14ac:dyDescent="0.3">
      <c r="A57" t="s">
        <v>27</v>
      </c>
      <c r="B57" s="7" t="s">
        <v>77</v>
      </c>
      <c r="C57">
        <v>2023</v>
      </c>
      <c r="D57">
        <v>1505.0335305527631</v>
      </c>
      <c r="E57" t="s">
        <v>44</v>
      </c>
      <c r="F57" t="s">
        <v>45</v>
      </c>
      <c r="G57" s="1">
        <v>45139</v>
      </c>
      <c r="H57" s="5">
        <f t="shared" si="0"/>
        <v>1339.4798421919591</v>
      </c>
      <c r="I57" s="5">
        <f t="shared" si="1"/>
        <v>165.55368836080402</v>
      </c>
    </row>
    <row r="58" spans="1:9" x14ac:dyDescent="0.3">
      <c r="A58" t="s">
        <v>28</v>
      </c>
      <c r="B58" s="7" t="s">
        <v>77</v>
      </c>
      <c r="C58">
        <v>2023</v>
      </c>
      <c r="D58">
        <v>1539.8747165713669</v>
      </c>
      <c r="E58" t="s">
        <v>44</v>
      </c>
      <c r="F58" t="s">
        <v>45</v>
      </c>
      <c r="G58" s="1">
        <v>45170</v>
      </c>
      <c r="H58" s="5">
        <f t="shared" si="0"/>
        <v>1370.4884977485165</v>
      </c>
      <c r="I58" s="5">
        <f t="shared" si="1"/>
        <v>169.38621882285042</v>
      </c>
    </row>
    <row r="59" spans="1:9" x14ac:dyDescent="0.3">
      <c r="A59" t="s">
        <v>29</v>
      </c>
      <c r="B59" s="7" t="s">
        <v>77</v>
      </c>
      <c r="C59">
        <v>2023</v>
      </c>
      <c r="D59">
        <v>1499.562470169878</v>
      </c>
      <c r="E59" t="s">
        <v>44</v>
      </c>
      <c r="F59" t="s">
        <v>45</v>
      </c>
      <c r="G59" s="1">
        <v>45200</v>
      </c>
      <c r="H59" s="5">
        <f t="shared" si="0"/>
        <v>1334.6105984511914</v>
      </c>
      <c r="I59" s="5">
        <f t="shared" si="1"/>
        <v>164.95187171868656</v>
      </c>
    </row>
    <row r="60" spans="1:9" x14ac:dyDescent="0.3">
      <c r="A60" t="s">
        <v>30</v>
      </c>
      <c r="B60" s="7" t="s">
        <v>77</v>
      </c>
      <c r="C60">
        <v>2023</v>
      </c>
      <c r="D60">
        <v>1441.27689461872</v>
      </c>
      <c r="E60" t="s">
        <v>44</v>
      </c>
      <c r="F60" t="s">
        <v>45</v>
      </c>
      <c r="G60" s="1">
        <v>45231</v>
      </c>
      <c r="H60" s="5">
        <f t="shared" si="0"/>
        <v>1282.7364362106607</v>
      </c>
      <c r="I60" s="5">
        <f t="shared" si="1"/>
        <v>158.54045840805929</v>
      </c>
    </row>
    <row r="61" spans="1:9" x14ac:dyDescent="0.3">
      <c r="A61" t="s">
        <v>31</v>
      </c>
      <c r="B61" s="7" t="s">
        <v>77</v>
      </c>
      <c r="C61">
        <v>2023</v>
      </c>
      <c r="D61">
        <v>1467.157480862732</v>
      </c>
      <c r="E61" t="s">
        <v>44</v>
      </c>
      <c r="F61" t="s">
        <v>45</v>
      </c>
      <c r="G61" s="1">
        <v>45261</v>
      </c>
      <c r="H61" s="5">
        <f t="shared" si="0"/>
        <v>1305.7701579678314</v>
      </c>
      <c r="I61" s="5">
        <f t="shared" si="1"/>
        <v>161.38732289490054</v>
      </c>
    </row>
    <row r="62" spans="1:9" x14ac:dyDescent="0.3">
      <c r="A62" t="s">
        <v>32</v>
      </c>
      <c r="B62" s="7" t="s">
        <v>75</v>
      </c>
      <c r="C62">
        <v>2024</v>
      </c>
      <c r="D62">
        <v>1539.0762488824309</v>
      </c>
      <c r="E62" t="s">
        <v>44</v>
      </c>
      <c r="F62" t="s">
        <v>45</v>
      </c>
      <c r="G62" s="1">
        <v>45292</v>
      </c>
      <c r="H62" s="5">
        <f t="shared" si="0"/>
        <v>1369.7778615053635</v>
      </c>
      <c r="I62" s="5">
        <f t="shared" si="1"/>
        <v>169.29838737706746</v>
      </c>
    </row>
    <row r="63" spans="1:9" x14ac:dyDescent="0.3">
      <c r="A63" t="s">
        <v>33</v>
      </c>
      <c r="B63" s="7" t="s">
        <v>75</v>
      </c>
      <c r="C63">
        <v>2024</v>
      </c>
      <c r="D63">
        <v>1508.479969265833</v>
      </c>
      <c r="E63" t="s">
        <v>44</v>
      </c>
      <c r="F63" t="s">
        <v>45</v>
      </c>
      <c r="G63" s="1">
        <v>45323</v>
      </c>
      <c r="H63" s="5">
        <f t="shared" si="0"/>
        <v>1342.5471726465914</v>
      </c>
      <c r="I63" s="5">
        <f t="shared" si="1"/>
        <v>165.93279661924157</v>
      </c>
    </row>
    <row r="64" spans="1:9" x14ac:dyDescent="0.3">
      <c r="A64" t="s">
        <v>34</v>
      </c>
      <c r="B64" s="7" t="s">
        <v>75</v>
      </c>
      <c r="C64">
        <v>2024</v>
      </c>
      <c r="D64">
        <v>1701.372817614222</v>
      </c>
      <c r="E64" t="s">
        <v>44</v>
      </c>
      <c r="F64" t="s">
        <v>45</v>
      </c>
      <c r="G64" s="1">
        <v>45352</v>
      </c>
      <c r="H64" s="5">
        <f t="shared" si="0"/>
        <v>1514.2218076766576</v>
      </c>
      <c r="I64" s="5">
        <f t="shared" si="1"/>
        <v>187.15100993756437</v>
      </c>
    </row>
    <row r="65" spans="1:9" x14ac:dyDescent="0.3">
      <c r="A65" t="s">
        <v>35</v>
      </c>
      <c r="B65" s="7" t="s">
        <v>75</v>
      </c>
      <c r="C65">
        <v>2024</v>
      </c>
      <c r="D65">
        <v>1639.6235902975959</v>
      </c>
      <c r="E65" t="s">
        <v>44</v>
      </c>
      <c r="F65" t="s">
        <v>45</v>
      </c>
      <c r="G65" s="1">
        <v>45383</v>
      </c>
      <c r="H65" s="5">
        <f t="shared" si="0"/>
        <v>1459.2649953648604</v>
      </c>
      <c r="I65" s="5">
        <f t="shared" si="1"/>
        <v>180.35859493273551</v>
      </c>
    </row>
    <row r="66" spans="1:9" x14ac:dyDescent="0.3">
      <c r="A66" t="s">
        <v>36</v>
      </c>
      <c r="B66" s="7" t="s">
        <v>75</v>
      </c>
      <c r="C66">
        <v>2024</v>
      </c>
      <c r="D66">
        <v>1647.9885036184451</v>
      </c>
      <c r="E66" t="s">
        <v>44</v>
      </c>
      <c r="F66" t="s">
        <v>45</v>
      </c>
      <c r="G66" s="1">
        <v>45413</v>
      </c>
      <c r="H66" s="5">
        <f t="shared" ref="H66:H129" si="2">D66*0.89</f>
        <v>1466.7097682204162</v>
      </c>
      <c r="I66" s="5">
        <f t="shared" si="1"/>
        <v>181.27873539802886</v>
      </c>
    </row>
    <row r="67" spans="1:9" x14ac:dyDescent="0.3">
      <c r="A67" t="s">
        <v>37</v>
      </c>
      <c r="B67" s="7" t="s">
        <v>75</v>
      </c>
      <c r="C67">
        <v>2024</v>
      </c>
      <c r="D67">
        <v>1506.1758056167289</v>
      </c>
      <c r="E67" t="s">
        <v>44</v>
      </c>
      <c r="F67" t="s">
        <v>45</v>
      </c>
      <c r="G67" s="1">
        <v>45444</v>
      </c>
      <c r="H67" s="5">
        <f t="shared" si="2"/>
        <v>1340.4964669988888</v>
      </c>
      <c r="I67" s="5">
        <f t="shared" ref="I67:I130" si="3">D67-H67</f>
        <v>165.67933861784013</v>
      </c>
    </row>
    <row r="68" spans="1:9" x14ac:dyDescent="0.3">
      <c r="A68" t="s">
        <v>38</v>
      </c>
      <c r="B68" s="7" t="s">
        <v>78</v>
      </c>
      <c r="C68">
        <v>2024</v>
      </c>
      <c r="D68">
        <v>1514.5007472903831</v>
      </c>
      <c r="E68" t="s">
        <v>44</v>
      </c>
      <c r="F68" t="s">
        <v>45</v>
      </c>
      <c r="G68" s="1">
        <v>45474</v>
      </c>
      <c r="H68" s="5">
        <f t="shared" si="2"/>
        <v>1347.9056650884409</v>
      </c>
      <c r="I68" s="5">
        <f t="shared" si="3"/>
        <v>166.5950822019422</v>
      </c>
    </row>
    <row r="69" spans="1:9" x14ac:dyDescent="0.3">
      <c r="A69" t="s">
        <v>39</v>
      </c>
      <c r="B69" s="7" t="s">
        <v>78</v>
      </c>
      <c r="C69">
        <v>2024</v>
      </c>
      <c r="D69">
        <v>1470.644014594611</v>
      </c>
      <c r="E69" t="s">
        <v>44</v>
      </c>
      <c r="F69" t="s">
        <v>45</v>
      </c>
      <c r="G69" s="1">
        <v>45505</v>
      </c>
      <c r="H69" s="5">
        <f t="shared" si="2"/>
        <v>1308.8731729892038</v>
      </c>
      <c r="I69" s="5">
        <f t="shared" si="3"/>
        <v>161.77084160540721</v>
      </c>
    </row>
    <row r="70" spans="1:9" x14ac:dyDescent="0.3">
      <c r="A70" t="s">
        <v>40</v>
      </c>
      <c r="B70" s="7" t="s">
        <v>78</v>
      </c>
      <c r="C70">
        <v>2024</v>
      </c>
      <c r="D70">
        <v>1500.5666556625549</v>
      </c>
      <c r="E70" t="s">
        <v>44</v>
      </c>
      <c r="F70" t="s">
        <v>45</v>
      </c>
      <c r="G70" s="1">
        <v>45536</v>
      </c>
      <c r="H70" s="5">
        <f t="shared" si="2"/>
        <v>1335.5043235396738</v>
      </c>
      <c r="I70" s="5">
        <f t="shared" si="3"/>
        <v>165.06233212288112</v>
      </c>
    </row>
    <row r="71" spans="1:9" x14ac:dyDescent="0.3">
      <c r="A71" t="s">
        <v>41</v>
      </c>
      <c r="B71" s="7" t="s">
        <v>78</v>
      </c>
      <c r="C71">
        <v>2024</v>
      </c>
      <c r="D71">
        <v>1482.193049771849</v>
      </c>
      <c r="E71" t="s">
        <v>44</v>
      </c>
      <c r="F71" t="s">
        <v>45</v>
      </c>
      <c r="G71" s="1">
        <v>45566</v>
      </c>
      <c r="H71" s="5">
        <f t="shared" si="2"/>
        <v>1319.1518142969458</v>
      </c>
      <c r="I71" s="5">
        <f t="shared" si="3"/>
        <v>163.04123547490326</v>
      </c>
    </row>
    <row r="72" spans="1:9" x14ac:dyDescent="0.3">
      <c r="A72" t="s">
        <v>42</v>
      </c>
      <c r="B72" s="7" t="s">
        <v>78</v>
      </c>
      <c r="C72">
        <v>2024</v>
      </c>
      <c r="D72">
        <v>1415.7180563307099</v>
      </c>
      <c r="E72" t="s">
        <v>44</v>
      </c>
      <c r="F72" t="s">
        <v>45</v>
      </c>
      <c r="G72" s="1">
        <v>45597</v>
      </c>
      <c r="H72" s="5">
        <f t="shared" si="2"/>
        <v>1259.9890701343318</v>
      </c>
      <c r="I72" s="5">
        <f t="shared" si="3"/>
        <v>155.72898619637817</v>
      </c>
    </row>
    <row r="73" spans="1:9" x14ac:dyDescent="0.3">
      <c r="A73" t="s">
        <v>43</v>
      </c>
      <c r="B73" s="7" t="s">
        <v>78</v>
      </c>
      <c r="C73">
        <v>2024</v>
      </c>
      <c r="D73">
        <v>1443.6935050160471</v>
      </c>
      <c r="E73" t="s">
        <v>44</v>
      </c>
      <c r="F73" t="s">
        <v>45</v>
      </c>
      <c r="G73" s="1">
        <v>45627</v>
      </c>
      <c r="H73" s="5">
        <f t="shared" si="2"/>
        <v>1284.887219464282</v>
      </c>
      <c r="I73" s="5">
        <f t="shared" si="3"/>
        <v>158.80628555176509</v>
      </c>
    </row>
    <row r="74" spans="1:9" x14ac:dyDescent="0.3">
      <c r="A74" t="s">
        <v>8</v>
      </c>
      <c r="B74" s="7" t="s">
        <v>73</v>
      </c>
      <c r="C74">
        <v>2022</v>
      </c>
      <c r="D74">
        <v>2422.9397784466528</v>
      </c>
      <c r="E74" t="s">
        <v>6</v>
      </c>
      <c r="F74" t="s">
        <v>82</v>
      </c>
      <c r="G74" s="1">
        <v>44562</v>
      </c>
      <c r="H74" s="5">
        <f t="shared" si="2"/>
        <v>2156.416402817521</v>
      </c>
      <c r="I74" s="5">
        <f t="shared" si="3"/>
        <v>266.52337562913181</v>
      </c>
    </row>
    <row r="75" spans="1:9" x14ac:dyDescent="0.3">
      <c r="A75" t="s">
        <v>9</v>
      </c>
      <c r="B75" s="7" t="s">
        <v>73</v>
      </c>
      <c r="C75">
        <v>2022</v>
      </c>
      <c r="D75">
        <v>2328.3997505136308</v>
      </c>
      <c r="E75" t="s">
        <v>6</v>
      </c>
      <c r="F75" t="s">
        <v>82</v>
      </c>
      <c r="G75" s="1">
        <v>44593</v>
      </c>
      <c r="H75" s="5">
        <f t="shared" si="2"/>
        <v>2072.2757779571316</v>
      </c>
      <c r="I75" s="5">
        <f t="shared" si="3"/>
        <v>256.12397255649921</v>
      </c>
    </row>
    <row r="76" spans="1:9" x14ac:dyDescent="0.3">
      <c r="A76" t="s">
        <v>10</v>
      </c>
      <c r="B76" s="7" t="s">
        <v>73</v>
      </c>
      <c r="C76">
        <v>2022</v>
      </c>
      <c r="D76">
        <v>2677.8889994144811</v>
      </c>
      <c r="E76" t="s">
        <v>6</v>
      </c>
      <c r="F76" t="s">
        <v>82</v>
      </c>
      <c r="G76" s="1">
        <v>44621</v>
      </c>
      <c r="H76" s="5">
        <f t="shared" si="2"/>
        <v>2383.3212094788882</v>
      </c>
      <c r="I76" s="5">
        <f t="shared" si="3"/>
        <v>294.56778993559283</v>
      </c>
    </row>
    <row r="77" spans="1:9" x14ac:dyDescent="0.3">
      <c r="A77" t="s">
        <v>11</v>
      </c>
      <c r="B77" s="7" t="s">
        <v>73</v>
      </c>
      <c r="C77">
        <v>2022</v>
      </c>
      <c r="D77">
        <v>2596.6416935251091</v>
      </c>
      <c r="E77" t="s">
        <v>6</v>
      </c>
      <c r="F77" t="s">
        <v>82</v>
      </c>
      <c r="G77" s="1">
        <v>44652</v>
      </c>
      <c r="H77" s="5">
        <f t="shared" si="2"/>
        <v>2311.011107237347</v>
      </c>
      <c r="I77" s="5">
        <f t="shared" si="3"/>
        <v>285.63058628776207</v>
      </c>
    </row>
    <row r="78" spans="1:9" x14ac:dyDescent="0.3">
      <c r="A78" t="s">
        <v>12</v>
      </c>
      <c r="B78" s="7" t="s">
        <v>73</v>
      </c>
      <c r="C78">
        <v>2022</v>
      </c>
      <c r="D78">
        <v>2570.7830179148741</v>
      </c>
      <c r="E78" t="s">
        <v>6</v>
      </c>
      <c r="F78" t="s">
        <v>82</v>
      </c>
      <c r="G78" s="1">
        <v>44682</v>
      </c>
      <c r="H78" s="5">
        <f t="shared" si="2"/>
        <v>2287.9968859442379</v>
      </c>
      <c r="I78" s="5">
        <f t="shared" si="3"/>
        <v>282.78613197063623</v>
      </c>
    </row>
    <row r="79" spans="1:9" x14ac:dyDescent="0.3">
      <c r="A79" t="s">
        <v>13</v>
      </c>
      <c r="B79" s="7" t="s">
        <v>73</v>
      </c>
      <c r="C79">
        <v>2022</v>
      </c>
      <c r="D79">
        <v>2357.5230998285042</v>
      </c>
      <c r="E79" t="s">
        <v>6</v>
      </c>
      <c r="F79" t="s">
        <v>82</v>
      </c>
      <c r="G79" s="1">
        <v>44713</v>
      </c>
      <c r="H79" s="5">
        <f t="shared" si="2"/>
        <v>2098.1955588473688</v>
      </c>
      <c r="I79" s="5">
        <f t="shared" si="3"/>
        <v>259.32754098113537</v>
      </c>
    </row>
    <row r="80" spans="1:9" x14ac:dyDescent="0.3">
      <c r="A80" t="s">
        <v>14</v>
      </c>
      <c r="B80" s="7" t="s">
        <v>76</v>
      </c>
      <c r="C80">
        <v>2022</v>
      </c>
      <c r="D80">
        <v>2392.874344676929</v>
      </c>
      <c r="E80" t="s">
        <v>6</v>
      </c>
      <c r="F80" t="s">
        <v>82</v>
      </c>
      <c r="G80" s="1">
        <v>44743</v>
      </c>
      <c r="H80" s="5">
        <f t="shared" si="2"/>
        <v>2129.6581667624669</v>
      </c>
      <c r="I80" s="5">
        <f t="shared" si="3"/>
        <v>263.21617791446215</v>
      </c>
    </row>
    <row r="81" spans="1:9" x14ac:dyDescent="0.3">
      <c r="A81" t="s">
        <v>15</v>
      </c>
      <c r="B81" s="7" t="s">
        <v>76</v>
      </c>
      <c r="C81">
        <v>2022</v>
      </c>
      <c r="D81">
        <v>2328.3098463795031</v>
      </c>
      <c r="E81" t="s">
        <v>6</v>
      </c>
      <c r="F81" t="s">
        <v>82</v>
      </c>
      <c r="G81" s="1">
        <v>44774</v>
      </c>
      <c r="H81" s="5">
        <f t="shared" si="2"/>
        <v>2072.195763277758</v>
      </c>
      <c r="I81" s="5">
        <f t="shared" si="3"/>
        <v>256.11408310174511</v>
      </c>
    </row>
    <row r="82" spans="1:9" x14ac:dyDescent="0.3">
      <c r="A82" t="s">
        <v>16</v>
      </c>
      <c r="B82" s="7" t="s">
        <v>76</v>
      </c>
      <c r="C82">
        <v>2022</v>
      </c>
      <c r="D82">
        <v>2378.8479267623911</v>
      </c>
      <c r="E82" t="s">
        <v>6</v>
      </c>
      <c r="F82" t="s">
        <v>82</v>
      </c>
      <c r="G82" s="1">
        <v>44805</v>
      </c>
      <c r="H82" s="5">
        <f t="shared" si="2"/>
        <v>2117.1746548185283</v>
      </c>
      <c r="I82" s="5">
        <f t="shared" si="3"/>
        <v>261.6732719438628</v>
      </c>
    </row>
    <row r="83" spans="1:9" x14ac:dyDescent="0.3">
      <c r="A83" t="s">
        <v>17</v>
      </c>
      <c r="B83" s="7" t="s">
        <v>76</v>
      </c>
      <c r="C83">
        <v>2022</v>
      </c>
      <c r="D83">
        <v>2335.1474516031831</v>
      </c>
      <c r="E83" t="s">
        <v>6</v>
      </c>
      <c r="F83" t="s">
        <v>82</v>
      </c>
      <c r="G83" s="1">
        <v>44835</v>
      </c>
      <c r="H83" s="5">
        <f t="shared" si="2"/>
        <v>2078.2812319268328</v>
      </c>
      <c r="I83" s="5">
        <f t="shared" si="3"/>
        <v>256.86621967635028</v>
      </c>
    </row>
    <row r="84" spans="1:9" x14ac:dyDescent="0.3">
      <c r="A84" t="s">
        <v>18</v>
      </c>
      <c r="B84" s="7" t="s">
        <v>76</v>
      </c>
      <c r="C84">
        <v>2022</v>
      </c>
      <c r="D84">
        <v>2200.2696975021968</v>
      </c>
      <c r="E84" t="s">
        <v>6</v>
      </c>
      <c r="F84" t="s">
        <v>82</v>
      </c>
      <c r="G84" s="1">
        <v>44866</v>
      </c>
      <c r="H84" s="5">
        <f t="shared" si="2"/>
        <v>1958.2400307769551</v>
      </c>
      <c r="I84" s="5">
        <f t="shared" si="3"/>
        <v>242.02966672524167</v>
      </c>
    </row>
    <row r="85" spans="1:9" x14ac:dyDescent="0.3">
      <c r="A85" t="s">
        <v>19</v>
      </c>
      <c r="B85" s="7" t="s">
        <v>76</v>
      </c>
      <c r="C85">
        <v>2022</v>
      </c>
      <c r="D85">
        <v>2280.8244924866549</v>
      </c>
      <c r="E85" t="s">
        <v>6</v>
      </c>
      <c r="F85" t="s">
        <v>82</v>
      </c>
      <c r="G85" s="1">
        <v>44896</v>
      </c>
      <c r="H85" s="5">
        <f t="shared" si="2"/>
        <v>2029.9337983131229</v>
      </c>
      <c r="I85" s="5">
        <f t="shared" si="3"/>
        <v>250.89069417353198</v>
      </c>
    </row>
    <row r="86" spans="1:9" x14ac:dyDescent="0.3">
      <c r="A86" t="s">
        <v>20</v>
      </c>
      <c r="B86" s="7" t="s">
        <v>74</v>
      </c>
      <c r="C86">
        <v>2023</v>
      </c>
      <c r="D86">
        <v>2353.6608869642459</v>
      </c>
      <c r="E86" t="s">
        <v>6</v>
      </c>
      <c r="F86" t="s">
        <v>82</v>
      </c>
      <c r="G86" s="1">
        <v>44927</v>
      </c>
      <c r="H86" s="5">
        <f t="shared" si="2"/>
        <v>2094.7581893981787</v>
      </c>
      <c r="I86" s="5">
        <f t="shared" si="3"/>
        <v>258.90269756606722</v>
      </c>
    </row>
    <row r="87" spans="1:9" x14ac:dyDescent="0.3">
      <c r="A87" t="s">
        <v>21</v>
      </c>
      <c r="B87" s="7" t="s">
        <v>74</v>
      </c>
      <c r="C87">
        <v>2023</v>
      </c>
      <c r="D87">
        <v>2291.9955056142612</v>
      </c>
      <c r="E87" t="s">
        <v>6</v>
      </c>
      <c r="F87" t="s">
        <v>82</v>
      </c>
      <c r="G87" s="1">
        <v>44958</v>
      </c>
      <c r="H87" s="5">
        <f t="shared" si="2"/>
        <v>2039.8759999966926</v>
      </c>
      <c r="I87" s="5">
        <f t="shared" si="3"/>
        <v>252.11950561756862</v>
      </c>
    </row>
    <row r="88" spans="1:9" x14ac:dyDescent="0.3">
      <c r="A88" t="s">
        <v>22</v>
      </c>
      <c r="B88" s="7" t="s">
        <v>74</v>
      </c>
      <c r="C88">
        <v>2023</v>
      </c>
      <c r="D88">
        <v>2592.2000731267708</v>
      </c>
      <c r="E88" t="s">
        <v>6</v>
      </c>
      <c r="F88" t="s">
        <v>82</v>
      </c>
      <c r="G88" s="1">
        <v>44986</v>
      </c>
      <c r="H88" s="5">
        <f t="shared" si="2"/>
        <v>2307.058065082826</v>
      </c>
      <c r="I88" s="5">
        <f t="shared" si="3"/>
        <v>285.14200804394477</v>
      </c>
    </row>
    <row r="89" spans="1:9" x14ac:dyDescent="0.3">
      <c r="A89" t="s">
        <v>23</v>
      </c>
      <c r="B89" s="7" t="s">
        <v>74</v>
      </c>
      <c r="C89">
        <v>2023</v>
      </c>
      <c r="D89">
        <v>2535.730503840135</v>
      </c>
      <c r="E89" t="s">
        <v>6</v>
      </c>
      <c r="F89" t="s">
        <v>82</v>
      </c>
      <c r="G89" s="1">
        <v>45017</v>
      </c>
      <c r="H89" s="5">
        <f t="shared" si="2"/>
        <v>2256.8001484177203</v>
      </c>
      <c r="I89" s="5">
        <f t="shared" si="3"/>
        <v>278.93035542241478</v>
      </c>
    </row>
    <row r="90" spans="1:9" x14ac:dyDescent="0.3">
      <c r="A90" t="s">
        <v>24</v>
      </c>
      <c r="B90" s="7" t="s">
        <v>74</v>
      </c>
      <c r="C90">
        <v>2023</v>
      </c>
      <c r="D90">
        <v>2503.6619648645742</v>
      </c>
      <c r="E90" t="s">
        <v>6</v>
      </c>
      <c r="F90" t="s">
        <v>82</v>
      </c>
      <c r="G90" s="1">
        <v>45047</v>
      </c>
      <c r="H90" s="5">
        <f t="shared" si="2"/>
        <v>2228.2591487294712</v>
      </c>
      <c r="I90" s="5">
        <f t="shared" si="3"/>
        <v>275.40281613510297</v>
      </c>
    </row>
    <row r="91" spans="1:9" x14ac:dyDescent="0.3">
      <c r="A91" t="s">
        <v>25</v>
      </c>
      <c r="B91" s="7" t="s">
        <v>74</v>
      </c>
      <c r="C91">
        <v>2023</v>
      </c>
      <c r="D91">
        <v>2288.723983856346</v>
      </c>
      <c r="E91" t="s">
        <v>6</v>
      </c>
      <c r="F91" t="s">
        <v>82</v>
      </c>
      <c r="G91" s="1">
        <v>45078</v>
      </c>
      <c r="H91" s="5">
        <f t="shared" si="2"/>
        <v>2036.964345632148</v>
      </c>
      <c r="I91" s="5">
        <f t="shared" si="3"/>
        <v>251.75963822419794</v>
      </c>
    </row>
    <row r="92" spans="1:9" x14ac:dyDescent="0.3">
      <c r="A92" t="s">
        <v>26</v>
      </c>
      <c r="B92" s="7" t="s">
        <v>77</v>
      </c>
      <c r="C92">
        <v>2023</v>
      </c>
      <c r="D92">
        <v>2334.7220264752118</v>
      </c>
      <c r="E92" t="s">
        <v>6</v>
      </c>
      <c r="F92" t="s">
        <v>82</v>
      </c>
      <c r="G92" s="1">
        <v>45108</v>
      </c>
      <c r="H92" s="5">
        <f t="shared" si="2"/>
        <v>2077.9026035629386</v>
      </c>
      <c r="I92" s="5">
        <f t="shared" si="3"/>
        <v>256.81942291227324</v>
      </c>
    </row>
    <row r="93" spans="1:9" x14ac:dyDescent="0.3">
      <c r="A93" t="s">
        <v>27</v>
      </c>
      <c r="B93" s="7" t="s">
        <v>77</v>
      </c>
      <c r="C93">
        <v>2023</v>
      </c>
      <c r="D93">
        <v>2269.7858106859858</v>
      </c>
      <c r="E93" t="s">
        <v>6</v>
      </c>
      <c r="F93" t="s">
        <v>82</v>
      </c>
      <c r="G93" s="1">
        <v>45139</v>
      </c>
      <c r="H93" s="5">
        <f t="shared" si="2"/>
        <v>2020.1093715105274</v>
      </c>
      <c r="I93" s="5">
        <f t="shared" si="3"/>
        <v>249.67643917545843</v>
      </c>
    </row>
    <row r="94" spans="1:9" x14ac:dyDescent="0.3">
      <c r="A94" t="s">
        <v>28</v>
      </c>
      <c r="B94" s="7" t="s">
        <v>77</v>
      </c>
      <c r="C94">
        <v>2023</v>
      </c>
      <c r="D94">
        <v>2313.3316274495751</v>
      </c>
      <c r="E94" t="s">
        <v>6</v>
      </c>
      <c r="F94" t="s">
        <v>82</v>
      </c>
      <c r="G94" s="1">
        <v>45170</v>
      </c>
      <c r="H94" s="5">
        <f t="shared" si="2"/>
        <v>2058.8651484301217</v>
      </c>
      <c r="I94" s="5">
        <f t="shared" si="3"/>
        <v>254.46647901945335</v>
      </c>
    </row>
    <row r="95" spans="1:9" x14ac:dyDescent="0.3">
      <c r="A95" t="s">
        <v>29</v>
      </c>
      <c r="B95" s="7" t="s">
        <v>77</v>
      </c>
      <c r="C95">
        <v>2023</v>
      </c>
      <c r="D95">
        <v>2265.9800160174018</v>
      </c>
      <c r="E95" t="s">
        <v>6</v>
      </c>
      <c r="F95" t="s">
        <v>82</v>
      </c>
      <c r="G95" s="1">
        <v>45200</v>
      </c>
      <c r="H95" s="5">
        <f t="shared" si="2"/>
        <v>2016.7222142554876</v>
      </c>
      <c r="I95" s="5">
        <f t="shared" si="3"/>
        <v>249.25780176191415</v>
      </c>
    </row>
    <row r="96" spans="1:9" x14ac:dyDescent="0.3">
      <c r="A96" t="s">
        <v>30</v>
      </c>
      <c r="B96" s="7" t="s">
        <v>77</v>
      </c>
      <c r="C96">
        <v>2023</v>
      </c>
      <c r="D96">
        <v>2143.115560719345</v>
      </c>
      <c r="E96" t="s">
        <v>6</v>
      </c>
      <c r="F96" t="s">
        <v>82</v>
      </c>
      <c r="G96" s="1">
        <v>45231</v>
      </c>
      <c r="H96" s="5">
        <f t="shared" si="2"/>
        <v>1907.372849040217</v>
      </c>
      <c r="I96" s="5">
        <f t="shared" si="3"/>
        <v>235.74271167912798</v>
      </c>
    </row>
    <row r="97" spans="1:9" x14ac:dyDescent="0.3">
      <c r="A97" t="s">
        <v>31</v>
      </c>
      <c r="B97" s="7" t="s">
        <v>77</v>
      </c>
      <c r="C97">
        <v>2023</v>
      </c>
      <c r="D97">
        <v>2200.715281452367</v>
      </c>
      <c r="E97" t="s">
        <v>6</v>
      </c>
      <c r="F97" t="s">
        <v>82</v>
      </c>
      <c r="G97" s="1">
        <v>45261</v>
      </c>
      <c r="H97" s="5">
        <f t="shared" si="2"/>
        <v>1958.6366004926067</v>
      </c>
      <c r="I97" s="5">
        <f t="shared" si="3"/>
        <v>242.07868095976028</v>
      </c>
    </row>
    <row r="98" spans="1:9" x14ac:dyDescent="0.3">
      <c r="A98" t="s">
        <v>32</v>
      </c>
      <c r="B98" s="7" t="s">
        <v>75</v>
      </c>
      <c r="C98">
        <v>2024</v>
      </c>
      <c r="D98">
        <v>2284.9154931420439</v>
      </c>
      <c r="E98" t="s">
        <v>6</v>
      </c>
      <c r="F98" t="s">
        <v>82</v>
      </c>
      <c r="G98" s="1">
        <v>45292</v>
      </c>
      <c r="H98" s="5">
        <f t="shared" si="2"/>
        <v>2033.5747888964192</v>
      </c>
      <c r="I98" s="5">
        <f t="shared" si="3"/>
        <v>251.34070424562469</v>
      </c>
    </row>
    <row r="99" spans="1:9" x14ac:dyDescent="0.3">
      <c r="A99" t="s">
        <v>33</v>
      </c>
      <c r="B99" s="7" t="s">
        <v>75</v>
      </c>
      <c r="C99">
        <v>2024</v>
      </c>
      <c r="D99">
        <v>2255.5993638446162</v>
      </c>
      <c r="E99" t="s">
        <v>6</v>
      </c>
      <c r="F99" t="s">
        <v>82</v>
      </c>
      <c r="G99" s="1">
        <v>45323</v>
      </c>
      <c r="H99" s="5">
        <f t="shared" si="2"/>
        <v>2007.4834338217083</v>
      </c>
      <c r="I99" s="5">
        <f t="shared" si="3"/>
        <v>248.11593002290783</v>
      </c>
    </row>
    <row r="100" spans="1:9" x14ac:dyDescent="0.3">
      <c r="A100" t="s">
        <v>34</v>
      </c>
      <c r="B100" s="7" t="s">
        <v>75</v>
      </c>
      <c r="C100">
        <v>2024</v>
      </c>
      <c r="D100">
        <v>2589.6366684511431</v>
      </c>
      <c r="E100" t="s">
        <v>6</v>
      </c>
      <c r="F100" t="s">
        <v>82</v>
      </c>
      <c r="G100" s="1">
        <v>45352</v>
      </c>
      <c r="H100" s="5">
        <f t="shared" si="2"/>
        <v>2304.7766349215176</v>
      </c>
      <c r="I100" s="5">
        <f t="shared" si="3"/>
        <v>284.86003352962553</v>
      </c>
    </row>
    <row r="101" spans="1:9" x14ac:dyDescent="0.3">
      <c r="A101" t="s">
        <v>35</v>
      </c>
      <c r="B101" s="7" t="s">
        <v>75</v>
      </c>
      <c r="C101">
        <v>2024</v>
      </c>
      <c r="D101">
        <v>2460.3317941958931</v>
      </c>
      <c r="E101" t="s">
        <v>6</v>
      </c>
      <c r="F101" t="s">
        <v>82</v>
      </c>
      <c r="G101" s="1">
        <v>45383</v>
      </c>
      <c r="H101" s="5">
        <f t="shared" si="2"/>
        <v>2189.6952968343448</v>
      </c>
      <c r="I101" s="5">
        <f t="shared" si="3"/>
        <v>270.63649736154821</v>
      </c>
    </row>
    <row r="102" spans="1:9" x14ac:dyDescent="0.3">
      <c r="A102" t="s">
        <v>36</v>
      </c>
      <c r="B102" s="7" t="s">
        <v>75</v>
      </c>
      <c r="C102">
        <v>2024</v>
      </c>
      <c r="D102">
        <v>2446.4331294465128</v>
      </c>
      <c r="E102" t="s">
        <v>6</v>
      </c>
      <c r="F102" t="s">
        <v>82</v>
      </c>
      <c r="G102" s="1">
        <v>45413</v>
      </c>
      <c r="H102" s="5">
        <f t="shared" si="2"/>
        <v>2177.3254852073965</v>
      </c>
      <c r="I102" s="5">
        <f t="shared" si="3"/>
        <v>269.10764423911633</v>
      </c>
    </row>
    <row r="103" spans="1:9" x14ac:dyDescent="0.3">
      <c r="A103" t="s">
        <v>37</v>
      </c>
      <c r="B103" s="7" t="s">
        <v>75</v>
      </c>
      <c r="C103">
        <v>2024</v>
      </c>
      <c r="D103">
        <v>2237.3092897639722</v>
      </c>
      <c r="E103" t="s">
        <v>6</v>
      </c>
      <c r="F103" t="s">
        <v>82</v>
      </c>
      <c r="G103" s="1">
        <v>45444</v>
      </c>
      <c r="H103" s="5">
        <f t="shared" si="2"/>
        <v>1991.2052678899352</v>
      </c>
      <c r="I103" s="5">
        <f t="shared" si="3"/>
        <v>246.10402187403702</v>
      </c>
    </row>
    <row r="104" spans="1:9" x14ac:dyDescent="0.3">
      <c r="A104" t="s">
        <v>38</v>
      </c>
      <c r="B104" s="7" t="s">
        <v>78</v>
      </c>
      <c r="C104">
        <v>2024</v>
      </c>
      <c r="D104">
        <v>2251.1718388993322</v>
      </c>
      <c r="E104" t="s">
        <v>6</v>
      </c>
      <c r="F104" t="s">
        <v>82</v>
      </c>
      <c r="G104" s="1">
        <v>45474</v>
      </c>
      <c r="H104" s="5">
        <f t="shared" si="2"/>
        <v>2003.5429366204057</v>
      </c>
      <c r="I104" s="5">
        <f t="shared" si="3"/>
        <v>247.62890227892649</v>
      </c>
    </row>
    <row r="105" spans="1:9" x14ac:dyDescent="0.3">
      <c r="A105" t="s">
        <v>39</v>
      </c>
      <c r="B105" s="7" t="s">
        <v>78</v>
      </c>
      <c r="C105">
        <v>2024</v>
      </c>
      <c r="D105">
        <v>2186.6817275587459</v>
      </c>
      <c r="E105" t="s">
        <v>6</v>
      </c>
      <c r="F105" t="s">
        <v>82</v>
      </c>
      <c r="G105" s="1">
        <v>45505</v>
      </c>
      <c r="H105" s="5">
        <f t="shared" si="2"/>
        <v>1946.1467375272839</v>
      </c>
      <c r="I105" s="5">
        <f t="shared" si="3"/>
        <v>240.53499003146203</v>
      </c>
    </row>
    <row r="106" spans="1:9" x14ac:dyDescent="0.3">
      <c r="A106" t="s">
        <v>40</v>
      </c>
      <c r="B106" s="7" t="s">
        <v>78</v>
      </c>
      <c r="C106">
        <v>2024</v>
      </c>
      <c r="D106">
        <v>2250.8438925004289</v>
      </c>
      <c r="E106" t="s">
        <v>6</v>
      </c>
      <c r="F106" t="s">
        <v>82</v>
      </c>
      <c r="G106" s="1">
        <v>45536</v>
      </c>
      <c r="H106" s="5">
        <f t="shared" si="2"/>
        <v>2003.2510643253818</v>
      </c>
      <c r="I106" s="5">
        <f t="shared" si="3"/>
        <v>247.59282817504709</v>
      </c>
    </row>
    <row r="107" spans="1:9" x14ac:dyDescent="0.3">
      <c r="A107" t="s">
        <v>41</v>
      </c>
      <c r="B107" s="7" t="s">
        <v>78</v>
      </c>
      <c r="C107">
        <v>2024</v>
      </c>
      <c r="D107">
        <v>2215.010967975727</v>
      </c>
      <c r="E107" t="s">
        <v>6</v>
      </c>
      <c r="F107" t="s">
        <v>82</v>
      </c>
      <c r="G107" s="1">
        <v>45566</v>
      </c>
      <c r="H107" s="5">
        <f t="shared" si="2"/>
        <v>1971.3597614983971</v>
      </c>
      <c r="I107" s="5">
        <f t="shared" si="3"/>
        <v>243.65120647732988</v>
      </c>
    </row>
    <row r="108" spans="1:9" x14ac:dyDescent="0.3">
      <c r="A108" t="s">
        <v>42</v>
      </c>
      <c r="B108" s="7" t="s">
        <v>78</v>
      </c>
      <c r="C108">
        <v>2024</v>
      </c>
      <c r="D108">
        <v>2055.8672896081571</v>
      </c>
      <c r="E108" t="s">
        <v>6</v>
      </c>
      <c r="F108" t="s">
        <v>82</v>
      </c>
      <c r="G108" s="1">
        <v>45597</v>
      </c>
      <c r="H108" s="5">
        <f t="shared" si="2"/>
        <v>1829.7218877512598</v>
      </c>
      <c r="I108" s="5">
        <f t="shared" si="3"/>
        <v>226.14540185689725</v>
      </c>
    </row>
    <row r="109" spans="1:9" x14ac:dyDescent="0.3">
      <c r="A109" t="s">
        <v>43</v>
      </c>
      <c r="B109" s="7" t="s">
        <v>78</v>
      </c>
      <c r="C109">
        <v>2024</v>
      </c>
      <c r="D109">
        <v>2182.5858074654611</v>
      </c>
      <c r="E109" t="s">
        <v>6</v>
      </c>
      <c r="F109" t="s">
        <v>82</v>
      </c>
      <c r="G109" s="1">
        <v>45627</v>
      </c>
      <c r="H109" s="5">
        <f t="shared" si="2"/>
        <v>1942.5013686442605</v>
      </c>
      <c r="I109" s="5">
        <f t="shared" si="3"/>
        <v>240.08443882120059</v>
      </c>
    </row>
    <row r="110" spans="1:9" x14ac:dyDescent="0.3">
      <c r="A110" t="s">
        <v>8</v>
      </c>
      <c r="B110" s="7" t="s">
        <v>73</v>
      </c>
      <c r="C110">
        <v>2022</v>
      </c>
      <c r="D110">
        <v>1532.8187450236719</v>
      </c>
      <c r="E110" t="s">
        <v>6</v>
      </c>
      <c r="F110" t="s">
        <v>83</v>
      </c>
      <c r="G110" s="1">
        <v>44562</v>
      </c>
      <c r="H110" s="5">
        <f t="shared" si="2"/>
        <v>1364.208683071068</v>
      </c>
      <c r="I110" s="5">
        <f t="shared" si="3"/>
        <v>168.61006195260393</v>
      </c>
    </row>
    <row r="111" spans="1:9" x14ac:dyDescent="0.3">
      <c r="A111" t="s">
        <v>9</v>
      </c>
      <c r="B111" s="7" t="s">
        <v>73</v>
      </c>
      <c r="C111">
        <v>2022</v>
      </c>
      <c r="D111">
        <v>1454.666170145638</v>
      </c>
      <c r="E111" t="s">
        <v>6</v>
      </c>
      <c r="F111" t="s">
        <v>83</v>
      </c>
      <c r="G111" s="1">
        <v>44593</v>
      </c>
      <c r="H111" s="5">
        <f t="shared" si="2"/>
        <v>1294.652891429618</v>
      </c>
      <c r="I111" s="5">
        <f t="shared" si="3"/>
        <v>160.01327871602007</v>
      </c>
    </row>
    <row r="112" spans="1:9" x14ac:dyDescent="0.3">
      <c r="A112" t="s">
        <v>10</v>
      </c>
      <c r="B112" s="7" t="s">
        <v>73</v>
      </c>
      <c r="C112">
        <v>2022</v>
      </c>
      <c r="D112">
        <v>1660.7533852949259</v>
      </c>
      <c r="E112" t="s">
        <v>6</v>
      </c>
      <c r="F112" t="s">
        <v>83</v>
      </c>
      <c r="G112" s="1">
        <v>44621</v>
      </c>
      <c r="H112" s="5">
        <f t="shared" si="2"/>
        <v>1478.070512912484</v>
      </c>
      <c r="I112" s="5">
        <f t="shared" si="3"/>
        <v>182.68287238244193</v>
      </c>
    </row>
    <row r="113" spans="1:9" x14ac:dyDescent="0.3">
      <c r="A113" t="s">
        <v>11</v>
      </c>
      <c r="B113" s="7" t="s">
        <v>73</v>
      </c>
      <c r="C113">
        <v>2022</v>
      </c>
      <c r="D113">
        <v>1588.9949699925601</v>
      </c>
      <c r="E113" t="s">
        <v>6</v>
      </c>
      <c r="F113" t="s">
        <v>83</v>
      </c>
      <c r="G113" s="1">
        <v>44652</v>
      </c>
      <c r="H113" s="5">
        <f t="shared" si="2"/>
        <v>1414.2055232933785</v>
      </c>
      <c r="I113" s="5">
        <f t="shared" si="3"/>
        <v>174.78944669918155</v>
      </c>
    </row>
    <row r="114" spans="1:9" x14ac:dyDescent="0.3">
      <c r="A114" t="s">
        <v>12</v>
      </c>
      <c r="B114" s="7" t="s">
        <v>73</v>
      </c>
      <c r="C114">
        <v>2022</v>
      </c>
      <c r="D114">
        <v>1601.8999410150259</v>
      </c>
      <c r="E114" t="s">
        <v>6</v>
      </c>
      <c r="F114" t="s">
        <v>83</v>
      </c>
      <c r="G114" s="1">
        <v>44682</v>
      </c>
      <c r="H114" s="5">
        <f t="shared" si="2"/>
        <v>1425.6909475033731</v>
      </c>
      <c r="I114" s="5">
        <f t="shared" si="3"/>
        <v>176.20899351165281</v>
      </c>
    </row>
    <row r="115" spans="1:9" x14ac:dyDescent="0.3">
      <c r="A115" t="s">
        <v>13</v>
      </c>
      <c r="B115" s="7" t="s">
        <v>73</v>
      </c>
      <c r="C115">
        <v>2022</v>
      </c>
      <c r="D115">
        <v>1509.851071873665</v>
      </c>
      <c r="E115" t="s">
        <v>6</v>
      </c>
      <c r="F115" t="s">
        <v>83</v>
      </c>
      <c r="G115" s="1">
        <v>44713</v>
      </c>
      <c r="H115" s="5">
        <f t="shared" si="2"/>
        <v>1343.7674539675618</v>
      </c>
      <c r="I115" s="5">
        <f t="shared" si="3"/>
        <v>166.0836179061032</v>
      </c>
    </row>
    <row r="116" spans="1:9" x14ac:dyDescent="0.3">
      <c r="A116" t="s">
        <v>14</v>
      </c>
      <c r="B116" s="7" t="s">
        <v>76</v>
      </c>
      <c r="C116">
        <v>2022</v>
      </c>
      <c r="D116">
        <v>1534.2081891458729</v>
      </c>
      <c r="E116" t="s">
        <v>6</v>
      </c>
      <c r="F116" t="s">
        <v>83</v>
      </c>
      <c r="G116" s="1">
        <v>44743</v>
      </c>
      <c r="H116" s="5">
        <f t="shared" si="2"/>
        <v>1365.4452883398269</v>
      </c>
      <c r="I116" s="5">
        <f t="shared" si="3"/>
        <v>168.76290080604599</v>
      </c>
    </row>
    <row r="117" spans="1:9" x14ac:dyDescent="0.3">
      <c r="A117" t="s">
        <v>15</v>
      </c>
      <c r="B117" s="7" t="s">
        <v>76</v>
      </c>
      <c r="C117">
        <v>2022</v>
      </c>
      <c r="D117">
        <v>1494.9408985583</v>
      </c>
      <c r="E117" t="s">
        <v>6</v>
      </c>
      <c r="F117" t="s">
        <v>83</v>
      </c>
      <c r="G117" s="1">
        <v>44774</v>
      </c>
      <c r="H117" s="5">
        <f t="shared" si="2"/>
        <v>1330.497399716887</v>
      </c>
      <c r="I117" s="5">
        <f t="shared" si="3"/>
        <v>164.44349884141297</v>
      </c>
    </row>
    <row r="118" spans="1:9" x14ac:dyDescent="0.3">
      <c r="A118" t="s">
        <v>16</v>
      </c>
      <c r="B118" s="7" t="s">
        <v>76</v>
      </c>
      <c r="C118">
        <v>2022</v>
      </c>
      <c r="D118">
        <v>1494.3365483067571</v>
      </c>
      <c r="E118" t="s">
        <v>6</v>
      </c>
      <c r="F118" t="s">
        <v>83</v>
      </c>
      <c r="G118" s="1">
        <v>44805</v>
      </c>
      <c r="H118" s="5">
        <f t="shared" si="2"/>
        <v>1329.9595279930138</v>
      </c>
      <c r="I118" s="5">
        <f t="shared" si="3"/>
        <v>164.37702031374329</v>
      </c>
    </row>
    <row r="119" spans="1:9" x14ac:dyDescent="0.3">
      <c r="A119" t="s">
        <v>17</v>
      </c>
      <c r="B119" s="7" t="s">
        <v>76</v>
      </c>
      <c r="C119">
        <v>2022</v>
      </c>
      <c r="D119">
        <v>1482.8889714801369</v>
      </c>
      <c r="E119" t="s">
        <v>6</v>
      </c>
      <c r="F119" t="s">
        <v>83</v>
      </c>
      <c r="G119" s="1">
        <v>44835</v>
      </c>
      <c r="H119" s="5">
        <f t="shared" si="2"/>
        <v>1319.7711846173218</v>
      </c>
      <c r="I119" s="5">
        <f t="shared" si="3"/>
        <v>163.11778686281514</v>
      </c>
    </row>
    <row r="120" spans="1:9" x14ac:dyDescent="0.3">
      <c r="A120" t="s">
        <v>18</v>
      </c>
      <c r="B120" s="7" t="s">
        <v>76</v>
      </c>
      <c r="C120">
        <v>2022</v>
      </c>
      <c r="D120">
        <v>1422.887660293992</v>
      </c>
      <c r="E120" t="s">
        <v>6</v>
      </c>
      <c r="F120" t="s">
        <v>83</v>
      </c>
      <c r="G120" s="1">
        <v>44866</v>
      </c>
      <c r="H120" s="5">
        <f t="shared" si="2"/>
        <v>1266.3700176616528</v>
      </c>
      <c r="I120" s="5">
        <f t="shared" si="3"/>
        <v>156.51764263233918</v>
      </c>
    </row>
    <row r="121" spans="1:9" x14ac:dyDescent="0.3">
      <c r="A121" t="s">
        <v>19</v>
      </c>
      <c r="B121" s="7" t="s">
        <v>76</v>
      </c>
      <c r="C121">
        <v>2022</v>
      </c>
      <c r="D121">
        <v>1433.281478513258</v>
      </c>
      <c r="E121" t="s">
        <v>6</v>
      </c>
      <c r="F121" t="s">
        <v>83</v>
      </c>
      <c r="G121" s="1">
        <v>44896</v>
      </c>
      <c r="H121" s="5">
        <f t="shared" si="2"/>
        <v>1275.6205158767996</v>
      </c>
      <c r="I121" s="5">
        <f t="shared" si="3"/>
        <v>157.66096263645841</v>
      </c>
    </row>
    <row r="122" spans="1:9" x14ac:dyDescent="0.3">
      <c r="A122" t="s">
        <v>20</v>
      </c>
      <c r="B122" s="7" t="s">
        <v>74</v>
      </c>
      <c r="C122">
        <v>2023</v>
      </c>
      <c r="D122">
        <v>1521.363282474103</v>
      </c>
      <c r="E122" t="s">
        <v>6</v>
      </c>
      <c r="F122" t="s">
        <v>83</v>
      </c>
      <c r="G122" s="1">
        <v>44927</v>
      </c>
      <c r="H122" s="5">
        <f t="shared" si="2"/>
        <v>1354.0133214019518</v>
      </c>
      <c r="I122" s="5">
        <f t="shared" si="3"/>
        <v>167.34996107215125</v>
      </c>
    </row>
    <row r="123" spans="1:9" x14ac:dyDescent="0.3">
      <c r="A123" t="s">
        <v>21</v>
      </c>
      <c r="B123" s="7" t="s">
        <v>74</v>
      </c>
      <c r="C123">
        <v>2023</v>
      </c>
      <c r="D123">
        <v>1440.5842945592351</v>
      </c>
      <c r="E123" t="s">
        <v>6</v>
      </c>
      <c r="F123" t="s">
        <v>83</v>
      </c>
      <c r="G123" s="1">
        <v>44958</v>
      </c>
      <c r="H123" s="5">
        <f t="shared" si="2"/>
        <v>1282.1200221577192</v>
      </c>
      <c r="I123" s="5">
        <f t="shared" si="3"/>
        <v>158.46427240151593</v>
      </c>
    </row>
    <row r="124" spans="1:9" x14ac:dyDescent="0.3">
      <c r="A124" t="s">
        <v>22</v>
      </c>
      <c r="B124" s="7" t="s">
        <v>74</v>
      </c>
      <c r="C124">
        <v>2023</v>
      </c>
      <c r="D124">
        <v>1654.511953571581</v>
      </c>
      <c r="E124" t="s">
        <v>6</v>
      </c>
      <c r="F124" t="s">
        <v>83</v>
      </c>
      <c r="G124" s="1">
        <v>44986</v>
      </c>
      <c r="H124" s="5">
        <f t="shared" si="2"/>
        <v>1472.5156386787071</v>
      </c>
      <c r="I124" s="5">
        <f t="shared" si="3"/>
        <v>181.9963148928739</v>
      </c>
    </row>
    <row r="125" spans="1:9" x14ac:dyDescent="0.3">
      <c r="A125" t="s">
        <v>23</v>
      </c>
      <c r="B125" s="7" t="s">
        <v>74</v>
      </c>
      <c r="C125">
        <v>2023</v>
      </c>
      <c r="D125">
        <v>1579.9188629031371</v>
      </c>
      <c r="E125" t="s">
        <v>6</v>
      </c>
      <c r="F125" t="s">
        <v>83</v>
      </c>
      <c r="G125" s="1">
        <v>45017</v>
      </c>
      <c r="H125" s="5">
        <f t="shared" si="2"/>
        <v>1406.1277879837921</v>
      </c>
      <c r="I125" s="5">
        <f t="shared" si="3"/>
        <v>173.79107491934496</v>
      </c>
    </row>
    <row r="126" spans="1:9" x14ac:dyDescent="0.3">
      <c r="A126" t="s">
        <v>24</v>
      </c>
      <c r="B126" s="7" t="s">
        <v>74</v>
      </c>
      <c r="C126">
        <v>2023</v>
      </c>
      <c r="D126">
        <v>1582.921512280697</v>
      </c>
      <c r="E126" t="s">
        <v>6</v>
      </c>
      <c r="F126" t="s">
        <v>83</v>
      </c>
      <c r="G126" s="1">
        <v>45047</v>
      </c>
      <c r="H126" s="5">
        <f t="shared" si="2"/>
        <v>1408.8001459298205</v>
      </c>
      <c r="I126" s="5">
        <f t="shared" si="3"/>
        <v>174.12136635087654</v>
      </c>
    </row>
    <row r="127" spans="1:9" x14ac:dyDescent="0.3">
      <c r="A127" t="s">
        <v>25</v>
      </c>
      <c r="B127" s="7" t="s">
        <v>74</v>
      </c>
      <c r="C127">
        <v>2023</v>
      </c>
      <c r="D127">
        <v>1499.5511541228159</v>
      </c>
      <c r="E127" t="s">
        <v>6</v>
      </c>
      <c r="F127" t="s">
        <v>83</v>
      </c>
      <c r="G127" s="1">
        <v>45078</v>
      </c>
      <c r="H127" s="5">
        <f t="shared" si="2"/>
        <v>1334.6005271693061</v>
      </c>
      <c r="I127" s="5">
        <f t="shared" si="3"/>
        <v>164.95062695350975</v>
      </c>
    </row>
    <row r="128" spans="1:9" x14ac:dyDescent="0.3">
      <c r="A128" t="s">
        <v>26</v>
      </c>
      <c r="B128" s="7" t="s">
        <v>77</v>
      </c>
      <c r="C128">
        <v>2023</v>
      </c>
      <c r="D128">
        <v>1516.6592234031871</v>
      </c>
      <c r="E128" t="s">
        <v>6</v>
      </c>
      <c r="F128" t="s">
        <v>83</v>
      </c>
      <c r="G128" s="1">
        <v>45108</v>
      </c>
      <c r="H128" s="5">
        <f t="shared" si="2"/>
        <v>1349.8267088288364</v>
      </c>
      <c r="I128" s="5">
        <f t="shared" si="3"/>
        <v>166.83251457435063</v>
      </c>
    </row>
    <row r="129" spans="1:9" x14ac:dyDescent="0.3">
      <c r="A129" t="s">
        <v>27</v>
      </c>
      <c r="B129" s="7" t="s">
        <v>77</v>
      </c>
      <c r="C129">
        <v>2023</v>
      </c>
      <c r="D129">
        <v>1501.008801235183</v>
      </c>
      <c r="E129" t="s">
        <v>6</v>
      </c>
      <c r="F129" t="s">
        <v>83</v>
      </c>
      <c r="G129" s="1">
        <v>45139</v>
      </c>
      <c r="H129" s="5">
        <f t="shared" si="2"/>
        <v>1335.8978330993129</v>
      </c>
      <c r="I129" s="5">
        <f t="shared" si="3"/>
        <v>165.11096813587005</v>
      </c>
    </row>
    <row r="130" spans="1:9" x14ac:dyDescent="0.3">
      <c r="A130" t="s">
        <v>28</v>
      </c>
      <c r="B130" s="7" t="s">
        <v>77</v>
      </c>
      <c r="C130">
        <v>2023</v>
      </c>
      <c r="D130">
        <v>1485.3713514949909</v>
      </c>
      <c r="E130" t="s">
        <v>6</v>
      </c>
      <c r="F130" t="s">
        <v>83</v>
      </c>
      <c r="G130" s="1">
        <v>45170</v>
      </c>
      <c r="H130" s="5">
        <f t="shared" ref="H130:H181" si="4">D130*0.89</f>
        <v>1321.980502830542</v>
      </c>
      <c r="I130" s="5">
        <f t="shared" si="3"/>
        <v>163.39084866444887</v>
      </c>
    </row>
    <row r="131" spans="1:9" x14ac:dyDescent="0.3">
      <c r="A131" t="s">
        <v>29</v>
      </c>
      <c r="B131" s="7" t="s">
        <v>77</v>
      </c>
      <c r="C131">
        <v>2023</v>
      </c>
      <c r="D131">
        <v>1453.7845452154249</v>
      </c>
      <c r="E131" t="s">
        <v>6</v>
      </c>
      <c r="F131" t="s">
        <v>83</v>
      </c>
      <c r="G131" s="1">
        <v>45200</v>
      </c>
      <c r="H131" s="5">
        <f t="shared" si="4"/>
        <v>1293.8682452417281</v>
      </c>
      <c r="I131" s="5">
        <f t="shared" ref="I131:I181" si="5">D131-H131</f>
        <v>159.91629997369682</v>
      </c>
    </row>
    <row r="132" spans="1:9" x14ac:dyDescent="0.3">
      <c r="A132" t="s">
        <v>30</v>
      </c>
      <c r="B132" s="7" t="s">
        <v>77</v>
      </c>
      <c r="C132">
        <v>2023</v>
      </c>
      <c r="D132">
        <v>1422.0814626486001</v>
      </c>
      <c r="E132" t="s">
        <v>6</v>
      </c>
      <c r="F132" t="s">
        <v>83</v>
      </c>
      <c r="G132" s="1">
        <v>45231</v>
      </c>
      <c r="H132" s="5">
        <f t="shared" si="4"/>
        <v>1265.6525017572542</v>
      </c>
      <c r="I132" s="5">
        <f t="shared" si="5"/>
        <v>156.42896089134592</v>
      </c>
    </row>
    <row r="133" spans="1:9" x14ac:dyDescent="0.3">
      <c r="A133" t="s">
        <v>31</v>
      </c>
      <c r="B133" s="7" t="s">
        <v>77</v>
      </c>
      <c r="C133">
        <v>2023</v>
      </c>
      <c r="D133">
        <v>1419.8912592747211</v>
      </c>
      <c r="E133" t="s">
        <v>6</v>
      </c>
      <c r="F133" t="s">
        <v>83</v>
      </c>
      <c r="G133" s="1">
        <v>45261</v>
      </c>
      <c r="H133" s="5">
        <f t="shared" si="4"/>
        <v>1263.7032207545017</v>
      </c>
      <c r="I133" s="5">
        <f t="shared" si="5"/>
        <v>156.18803852021938</v>
      </c>
    </row>
    <row r="134" spans="1:9" x14ac:dyDescent="0.3">
      <c r="A134" t="s">
        <v>32</v>
      </c>
      <c r="B134" s="7" t="s">
        <v>75</v>
      </c>
      <c r="C134">
        <v>2024</v>
      </c>
      <c r="D134">
        <v>1509.8863408665541</v>
      </c>
      <c r="E134" t="s">
        <v>6</v>
      </c>
      <c r="F134" t="s">
        <v>83</v>
      </c>
      <c r="G134" s="1">
        <v>45292</v>
      </c>
      <c r="H134" s="5">
        <f t="shared" si="4"/>
        <v>1343.798843371233</v>
      </c>
      <c r="I134" s="5">
        <f t="shared" si="5"/>
        <v>166.08749749532103</v>
      </c>
    </row>
    <row r="135" spans="1:9" x14ac:dyDescent="0.3">
      <c r="A135" t="s">
        <v>33</v>
      </c>
      <c r="B135" s="7" t="s">
        <v>75</v>
      </c>
      <c r="C135">
        <v>2024</v>
      </c>
      <c r="D135">
        <v>1426.632664258985</v>
      </c>
      <c r="E135" t="s">
        <v>6</v>
      </c>
      <c r="F135" t="s">
        <v>83</v>
      </c>
      <c r="G135" s="1">
        <v>45323</v>
      </c>
      <c r="H135" s="5">
        <f t="shared" si="4"/>
        <v>1269.7030711904965</v>
      </c>
      <c r="I135" s="5">
        <f t="shared" si="5"/>
        <v>156.92959306848843</v>
      </c>
    </row>
    <row r="136" spans="1:9" x14ac:dyDescent="0.3">
      <c r="A136" t="s">
        <v>34</v>
      </c>
      <c r="B136" s="7" t="s">
        <v>75</v>
      </c>
      <c r="C136">
        <v>2024</v>
      </c>
      <c r="D136">
        <v>1628.5083350385689</v>
      </c>
      <c r="E136" t="s">
        <v>6</v>
      </c>
      <c r="F136" t="s">
        <v>83</v>
      </c>
      <c r="G136" s="1">
        <v>45352</v>
      </c>
      <c r="H136" s="5">
        <f t="shared" si="4"/>
        <v>1449.3724181843263</v>
      </c>
      <c r="I136" s="5">
        <f t="shared" si="5"/>
        <v>179.13591685424262</v>
      </c>
    </row>
    <row r="137" spans="1:9" x14ac:dyDescent="0.3">
      <c r="A137" t="s">
        <v>35</v>
      </c>
      <c r="B137" s="7" t="s">
        <v>75</v>
      </c>
      <c r="C137">
        <v>2024</v>
      </c>
      <c r="D137">
        <v>1562.0340017400611</v>
      </c>
      <c r="E137" t="s">
        <v>6</v>
      </c>
      <c r="F137" t="s">
        <v>83</v>
      </c>
      <c r="G137" s="1">
        <v>45383</v>
      </c>
      <c r="H137" s="5">
        <f t="shared" si="4"/>
        <v>1390.2102615486544</v>
      </c>
      <c r="I137" s="5">
        <f t="shared" si="5"/>
        <v>171.82374019140661</v>
      </c>
    </row>
    <row r="138" spans="1:9" x14ac:dyDescent="0.3">
      <c r="A138" t="s">
        <v>36</v>
      </c>
      <c r="B138" s="7" t="s">
        <v>75</v>
      </c>
      <c r="C138">
        <v>2024</v>
      </c>
      <c r="D138">
        <v>1595.096357614641</v>
      </c>
      <c r="E138" t="s">
        <v>6</v>
      </c>
      <c r="F138" t="s">
        <v>83</v>
      </c>
      <c r="G138" s="1">
        <v>45413</v>
      </c>
      <c r="H138" s="5">
        <f t="shared" si="4"/>
        <v>1419.6357582770304</v>
      </c>
      <c r="I138" s="5">
        <f t="shared" si="5"/>
        <v>175.46059933761057</v>
      </c>
    </row>
    <row r="139" spans="1:9" x14ac:dyDescent="0.3">
      <c r="A139" t="s">
        <v>37</v>
      </c>
      <c r="B139" s="7" t="s">
        <v>75</v>
      </c>
      <c r="C139">
        <v>2024</v>
      </c>
      <c r="D139">
        <v>1486.1735779542371</v>
      </c>
      <c r="E139" t="s">
        <v>6</v>
      </c>
      <c r="F139" t="s">
        <v>83</v>
      </c>
      <c r="G139" s="1">
        <v>45444</v>
      </c>
      <c r="H139" s="5">
        <f t="shared" si="4"/>
        <v>1322.694484379271</v>
      </c>
      <c r="I139" s="5">
        <f t="shared" si="5"/>
        <v>163.4790935749661</v>
      </c>
    </row>
    <row r="140" spans="1:9" x14ac:dyDescent="0.3">
      <c r="A140" t="s">
        <v>38</v>
      </c>
      <c r="B140" s="7" t="s">
        <v>78</v>
      </c>
      <c r="C140">
        <v>2024</v>
      </c>
      <c r="D140">
        <v>1525.469839387139</v>
      </c>
      <c r="E140" t="s">
        <v>6</v>
      </c>
      <c r="F140" t="s">
        <v>83</v>
      </c>
      <c r="G140" s="1">
        <v>45474</v>
      </c>
      <c r="H140" s="5">
        <f t="shared" si="4"/>
        <v>1357.6681570545538</v>
      </c>
      <c r="I140" s="5">
        <f t="shared" si="5"/>
        <v>167.80168233258519</v>
      </c>
    </row>
    <row r="141" spans="1:9" x14ac:dyDescent="0.3">
      <c r="A141" t="s">
        <v>39</v>
      </c>
      <c r="B141" s="7" t="s">
        <v>78</v>
      </c>
      <c r="C141">
        <v>2024</v>
      </c>
      <c r="D141">
        <v>1438.4515961154191</v>
      </c>
      <c r="E141" t="s">
        <v>6</v>
      </c>
      <c r="F141" t="s">
        <v>83</v>
      </c>
      <c r="G141" s="1">
        <v>45505</v>
      </c>
      <c r="H141" s="5">
        <f t="shared" si="4"/>
        <v>1280.221920542723</v>
      </c>
      <c r="I141" s="5">
        <f t="shared" si="5"/>
        <v>158.22967557269612</v>
      </c>
    </row>
    <row r="142" spans="1:9" x14ac:dyDescent="0.3">
      <c r="A142" t="s">
        <v>40</v>
      </c>
      <c r="B142" s="7" t="s">
        <v>78</v>
      </c>
      <c r="C142">
        <v>2024</v>
      </c>
      <c r="D142">
        <v>1466.407579734203</v>
      </c>
      <c r="E142" t="s">
        <v>6</v>
      </c>
      <c r="F142" t="s">
        <v>83</v>
      </c>
      <c r="G142" s="1">
        <v>45536</v>
      </c>
      <c r="H142" s="5">
        <f t="shared" si="4"/>
        <v>1305.1027459634406</v>
      </c>
      <c r="I142" s="5">
        <f t="shared" si="5"/>
        <v>161.30483377076234</v>
      </c>
    </row>
    <row r="143" spans="1:9" x14ac:dyDescent="0.3">
      <c r="A143" t="s">
        <v>41</v>
      </c>
      <c r="B143" s="7" t="s">
        <v>78</v>
      </c>
      <c r="C143">
        <v>2024</v>
      </c>
      <c r="D143">
        <v>1496.614001312551</v>
      </c>
      <c r="E143" t="s">
        <v>6</v>
      </c>
      <c r="F143" t="s">
        <v>83</v>
      </c>
      <c r="G143" s="1">
        <v>45566</v>
      </c>
      <c r="H143" s="5">
        <f t="shared" si="4"/>
        <v>1331.9864611681703</v>
      </c>
      <c r="I143" s="5">
        <f t="shared" si="5"/>
        <v>164.62754014438065</v>
      </c>
    </row>
    <row r="144" spans="1:9" x14ac:dyDescent="0.3">
      <c r="A144" t="s">
        <v>42</v>
      </c>
      <c r="B144" s="7" t="s">
        <v>78</v>
      </c>
      <c r="C144">
        <v>2024</v>
      </c>
      <c r="D144">
        <v>1380.57135922886</v>
      </c>
      <c r="E144" t="s">
        <v>6</v>
      </c>
      <c r="F144" t="s">
        <v>83</v>
      </c>
      <c r="G144" s="1">
        <v>45597</v>
      </c>
      <c r="H144" s="5">
        <f t="shared" si="4"/>
        <v>1228.7085097136855</v>
      </c>
      <c r="I144" s="5">
        <f t="shared" si="5"/>
        <v>151.8628495151745</v>
      </c>
    </row>
    <row r="145" spans="1:9" x14ac:dyDescent="0.3">
      <c r="A145" t="s">
        <v>43</v>
      </c>
      <c r="B145" s="7" t="s">
        <v>78</v>
      </c>
      <c r="C145">
        <v>2024</v>
      </c>
      <c r="D145">
        <v>1415.314571500998</v>
      </c>
      <c r="E145" t="s">
        <v>6</v>
      </c>
      <c r="F145" t="s">
        <v>83</v>
      </c>
      <c r="G145" s="1">
        <v>45627</v>
      </c>
      <c r="H145" s="5">
        <f t="shared" si="4"/>
        <v>1259.6299686358882</v>
      </c>
      <c r="I145" s="5">
        <f t="shared" si="5"/>
        <v>155.68460286510981</v>
      </c>
    </row>
    <row r="146" spans="1:9" x14ac:dyDescent="0.3">
      <c r="A146" t="s">
        <v>8</v>
      </c>
      <c r="B146" s="7" t="s">
        <v>73</v>
      </c>
      <c r="C146">
        <v>2022</v>
      </c>
      <c r="D146">
        <v>765.2249986076979</v>
      </c>
      <c r="E146" t="s">
        <v>44</v>
      </c>
      <c r="F146" t="s">
        <v>84</v>
      </c>
      <c r="G146" s="1">
        <v>44562</v>
      </c>
      <c r="H146" s="5">
        <f t="shared" si="4"/>
        <v>681.0502487608511</v>
      </c>
      <c r="I146" s="5">
        <f t="shared" si="5"/>
        <v>84.174749846846794</v>
      </c>
    </row>
    <row r="147" spans="1:9" x14ac:dyDescent="0.3">
      <c r="A147" t="s">
        <v>9</v>
      </c>
      <c r="B147" s="7" t="s">
        <v>73</v>
      </c>
      <c r="C147">
        <v>2022</v>
      </c>
      <c r="D147">
        <v>755.22775414954674</v>
      </c>
      <c r="E147" t="s">
        <v>44</v>
      </c>
      <c r="F147" t="s">
        <v>84</v>
      </c>
      <c r="G147" s="1">
        <v>44593</v>
      </c>
      <c r="H147" s="5">
        <f t="shared" si="4"/>
        <v>672.15270119309662</v>
      </c>
      <c r="I147" s="5">
        <f t="shared" si="5"/>
        <v>83.075052956450122</v>
      </c>
    </row>
    <row r="148" spans="1:9" x14ac:dyDescent="0.3">
      <c r="A148" t="s">
        <v>10</v>
      </c>
      <c r="B148" s="7" t="s">
        <v>73</v>
      </c>
      <c r="C148">
        <v>2022</v>
      </c>
      <c r="D148">
        <v>842.31299358429965</v>
      </c>
      <c r="E148" t="s">
        <v>44</v>
      </c>
      <c r="F148" t="s">
        <v>84</v>
      </c>
      <c r="G148" s="1">
        <v>44621</v>
      </c>
      <c r="H148" s="5">
        <f t="shared" si="4"/>
        <v>749.65856429002667</v>
      </c>
      <c r="I148" s="5">
        <f t="shared" si="5"/>
        <v>92.654429294272973</v>
      </c>
    </row>
    <row r="149" spans="1:9" x14ac:dyDescent="0.3">
      <c r="A149" t="s">
        <v>11</v>
      </c>
      <c r="B149" s="7" t="s">
        <v>73</v>
      </c>
      <c r="C149">
        <v>2022</v>
      </c>
      <c r="D149">
        <v>825.82268638089602</v>
      </c>
      <c r="E149" t="s">
        <v>44</v>
      </c>
      <c r="F149" t="s">
        <v>84</v>
      </c>
      <c r="G149" s="1">
        <v>44652</v>
      </c>
      <c r="H149" s="5">
        <f t="shared" si="4"/>
        <v>734.98219087899747</v>
      </c>
      <c r="I149" s="5">
        <f t="shared" si="5"/>
        <v>90.840495501898545</v>
      </c>
    </row>
    <row r="150" spans="1:9" x14ac:dyDescent="0.3">
      <c r="A150" t="s">
        <v>12</v>
      </c>
      <c r="B150" s="7" t="s">
        <v>73</v>
      </c>
      <c r="C150">
        <v>2022</v>
      </c>
      <c r="D150">
        <v>822.14057575396316</v>
      </c>
      <c r="E150" t="s">
        <v>44</v>
      </c>
      <c r="F150" t="s">
        <v>84</v>
      </c>
      <c r="G150" s="1">
        <v>44682</v>
      </c>
      <c r="H150" s="5">
        <f t="shared" si="4"/>
        <v>731.70511242102725</v>
      </c>
      <c r="I150" s="5">
        <f t="shared" si="5"/>
        <v>90.43546333293591</v>
      </c>
    </row>
    <row r="151" spans="1:9" x14ac:dyDescent="0.3">
      <c r="A151" t="s">
        <v>13</v>
      </c>
      <c r="B151" s="7" t="s">
        <v>73</v>
      </c>
      <c r="C151">
        <v>2022</v>
      </c>
      <c r="D151">
        <v>749.0700518241764</v>
      </c>
      <c r="E151" t="s">
        <v>44</v>
      </c>
      <c r="F151" t="s">
        <v>84</v>
      </c>
      <c r="G151" s="1">
        <v>44713</v>
      </c>
      <c r="H151" s="5">
        <f t="shared" si="4"/>
        <v>666.67234612351706</v>
      </c>
      <c r="I151" s="5">
        <f t="shared" si="5"/>
        <v>82.397705700659344</v>
      </c>
    </row>
    <row r="152" spans="1:9" x14ac:dyDescent="0.3">
      <c r="A152" t="s">
        <v>14</v>
      </c>
      <c r="B152" s="7" t="s">
        <v>76</v>
      </c>
      <c r="C152">
        <v>2022</v>
      </c>
      <c r="D152">
        <v>765.26901308107631</v>
      </c>
      <c r="E152" t="s">
        <v>44</v>
      </c>
      <c r="F152" t="s">
        <v>84</v>
      </c>
      <c r="G152" s="1">
        <v>44743</v>
      </c>
      <c r="H152" s="5">
        <f t="shared" si="4"/>
        <v>681.08942164215796</v>
      </c>
      <c r="I152" s="5">
        <f t="shared" si="5"/>
        <v>84.179591438918351</v>
      </c>
    </row>
    <row r="153" spans="1:9" x14ac:dyDescent="0.3">
      <c r="A153" t="s">
        <v>15</v>
      </c>
      <c r="B153" s="7" t="s">
        <v>76</v>
      </c>
      <c r="C153">
        <v>2022</v>
      </c>
      <c r="D153">
        <v>736.0178893365096</v>
      </c>
      <c r="E153" t="s">
        <v>44</v>
      </c>
      <c r="F153" t="s">
        <v>84</v>
      </c>
      <c r="G153" s="1">
        <v>44774</v>
      </c>
      <c r="H153" s="5">
        <f t="shared" si="4"/>
        <v>655.0559215094936</v>
      </c>
      <c r="I153" s="5">
        <f t="shared" si="5"/>
        <v>80.961967827015997</v>
      </c>
    </row>
    <row r="154" spans="1:9" x14ac:dyDescent="0.3">
      <c r="A154" t="s">
        <v>16</v>
      </c>
      <c r="B154" s="7" t="s">
        <v>76</v>
      </c>
      <c r="C154">
        <v>2022</v>
      </c>
      <c r="D154">
        <v>745.72717293851747</v>
      </c>
      <c r="E154" t="s">
        <v>44</v>
      </c>
      <c r="F154" t="s">
        <v>84</v>
      </c>
      <c r="G154" s="1">
        <v>44805</v>
      </c>
      <c r="H154" s="5">
        <f t="shared" si="4"/>
        <v>663.69718391528056</v>
      </c>
      <c r="I154" s="5">
        <f t="shared" si="5"/>
        <v>82.029989023236908</v>
      </c>
    </row>
    <row r="155" spans="1:9" x14ac:dyDescent="0.3">
      <c r="A155" t="s">
        <v>17</v>
      </c>
      <c r="B155" s="7" t="s">
        <v>76</v>
      </c>
      <c r="C155">
        <v>2022</v>
      </c>
      <c r="D155">
        <v>737.12521765256201</v>
      </c>
      <c r="E155" t="s">
        <v>44</v>
      </c>
      <c r="F155" t="s">
        <v>84</v>
      </c>
      <c r="G155" s="1">
        <v>44835</v>
      </c>
      <c r="H155" s="5">
        <f t="shared" si="4"/>
        <v>656.04144371078019</v>
      </c>
      <c r="I155" s="5">
        <f t="shared" si="5"/>
        <v>81.083773941781828</v>
      </c>
    </row>
    <row r="156" spans="1:9" x14ac:dyDescent="0.3">
      <c r="A156" t="s">
        <v>18</v>
      </c>
      <c r="B156" s="7" t="s">
        <v>76</v>
      </c>
      <c r="C156">
        <v>2022</v>
      </c>
      <c r="D156">
        <v>695.08854239151606</v>
      </c>
      <c r="E156" t="s">
        <v>44</v>
      </c>
      <c r="F156" t="s">
        <v>84</v>
      </c>
      <c r="G156" s="1">
        <v>44866</v>
      </c>
      <c r="H156" s="5">
        <f t="shared" si="4"/>
        <v>618.62880272844927</v>
      </c>
      <c r="I156" s="5">
        <f t="shared" si="5"/>
        <v>76.459739663066784</v>
      </c>
    </row>
    <row r="157" spans="1:9" x14ac:dyDescent="0.3">
      <c r="A157" t="s">
        <v>19</v>
      </c>
      <c r="B157" s="7" t="s">
        <v>76</v>
      </c>
      <c r="C157">
        <v>2022</v>
      </c>
      <c r="D157">
        <v>724.06787210199047</v>
      </c>
      <c r="E157" t="s">
        <v>44</v>
      </c>
      <c r="F157" t="s">
        <v>84</v>
      </c>
      <c r="G157" s="1">
        <v>44896</v>
      </c>
      <c r="H157" s="5">
        <f t="shared" si="4"/>
        <v>644.42040617077157</v>
      </c>
      <c r="I157" s="5">
        <f t="shared" si="5"/>
        <v>79.647465931218903</v>
      </c>
    </row>
    <row r="158" spans="1:9" x14ac:dyDescent="0.3">
      <c r="A158" t="s">
        <v>20</v>
      </c>
      <c r="B158" s="7" t="s">
        <v>74</v>
      </c>
      <c r="C158">
        <v>2023</v>
      </c>
      <c r="D158">
        <v>752.27990178648406</v>
      </c>
      <c r="E158" t="s">
        <v>44</v>
      </c>
      <c r="F158" t="s">
        <v>84</v>
      </c>
      <c r="G158" s="1">
        <v>44927</v>
      </c>
      <c r="H158" s="5">
        <f t="shared" si="4"/>
        <v>669.52911258997085</v>
      </c>
      <c r="I158" s="5">
        <f t="shared" si="5"/>
        <v>82.75078919651321</v>
      </c>
    </row>
    <row r="159" spans="1:9" x14ac:dyDescent="0.3">
      <c r="A159" t="s">
        <v>21</v>
      </c>
      <c r="B159" s="7" t="s">
        <v>74</v>
      </c>
      <c r="C159">
        <v>2023</v>
      </c>
      <c r="D159">
        <v>739.50977753972859</v>
      </c>
      <c r="E159" t="s">
        <v>44</v>
      </c>
      <c r="F159" t="s">
        <v>84</v>
      </c>
      <c r="G159" s="1">
        <v>44958</v>
      </c>
      <c r="H159" s="5">
        <f t="shared" si="4"/>
        <v>658.16370201035841</v>
      </c>
      <c r="I159" s="5">
        <f t="shared" si="5"/>
        <v>81.346075529370182</v>
      </c>
    </row>
    <row r="160" spans="1:9" x14ac:dyDescent="0.3">
      <c r="A160" t="s">
        <v>22</v>
      </c>
      <c r="B160" s="7" t="s">
        <v>74</v>
      </c>
      <c r="C160">
        <v>2023</v>
      </c>
      <c r="D160">
        <v>829.47546210206201</v>
      </c>
      <c r="E160" t="s">
        <v>44</v>
      </c>
      <c r="F160" t="s">
        <v>84</v>
      </c>
      <c r="G160" s="1">
        <v>44986</v>
      </c>
      <c r="H160" s="5">
        <f t="shared" si="4"/>
        <v>738.23316127083524</v>
      </c>
      <c r="I160" s="5">
        <f t="shared" si="5"/>
        <v>91.242300831226771</v>
      </c>
    </row>
    <row r="161" spans="1:9" x14ac:dyDescent="0.3">
      <c r="A161" t="s">
        <v>23</v>
      </c>
      <c r="B161" s="7" t="s">
        <v>74</v>
      </c>
      <c r="C161">
        <v>2023</v>
      </c>
      <c r="D161">
        <v>827.53008091800041</v>
      </c>
      <c r="E161" t="s">
        <v>44</v>
      </c>
      <c r="F161" t="s">
        <v>84</v>
      </c>
      <c r="G161" s="1">
        <v>45017</v>
      </c>
      <c r="H161" s="5">
        <f t="shared" si="4"/>
        <v>736.50177201702036</v>
      </c>
      <c r="I161" s="5">
        <f t="shared" si="5"/>
        <v>91.028308900980051</v>
      </c>
    </row>
    <row r="162" spans="1:9" x14ac:dyDescent="0.3">
      <c r="A162" t="s">
        <v>24</v>
      </c>
      <c r="B162" s="7" t="s">
        <v>74</v>
      </c>
      <c r="C162">
        <v>2023</v>
      </c>
      <c r="D162">
        <v>808.77497968295677</v>
      </c>
      <c r="E162" t="s">
        <v>44</v>
      </c>
      <c r="F162" t="s">
        <v>84</v>
      </c>
      <c r="G162" s="1">
        <v>45047</v>
      </c>
      <c r="H162" s="5">
        <f t="shared" si="4"/>
        <v>719.80973191783153</v>
      </c>
      <c r="I162" s="5">
        <f t="shared" si="5"/>
        <v>88.965247765125241</v>
      </c>
    </row>
    <row r="163" spans="1:9" x14ac:dyDescent="0.3">
      <c r="A163" t="s">
        <v>25</v>
      </c>
      <c r="B163" s="7" t="s">
        <v>74</v>
      </c>
      <c r="C163">
        <v>2023</v>
      </c>
      <c r="D163">
        <v>732.08042756370844</v>
      </c>
      <c r="E163" t="s">
        <v>44</v>
      </c>
      <c r="F163" t="s">
        <v>84</v>
      </c>
      <c r="G163" s="1">
        <v>45078</v>
      </c>
      <c r="H163" s="5">
        <f t="shared" si="4"/>
        <v>651.55158053170055</v>
      </c>
      <c r="I163" s="5">
        <f t="shared" si="5"/>
        <v>80.528847032007889</v>
      </c>
    </row>
    <row r="164" spans="1:9" x14ac:dyDescent="0.3">
      <c r="A164" t="s">
        <v>26</v>
      </c>
      <c r="B164" s="7" t="s">
        <v>77</v>
      </c>
      <c r="C164">
        <v>2023</v>
      </c>
      <c r="D164">
        <v>756.04317030425432</v>
      </c>
      <c r="E164" t="s">
        <v>44</v>
      </c>
      <c r="F164" t="s">
        <v>84</v>
      </c>
      <c r="G164" s="1">
        <v>45108</v>
      </c>
      <c r="H164" s="5">
        <f t="shared" si="4"/>
        <v>672.87842157078637</v>
      </c>
      <c r="I164" s="5">
        <f t="shared" si="5"/>
        <v>83.164748733467945</v>
      </c>
    </row>
    <row r="165" spans="1:9" x14ac:dyDescent="0.3">
      <c r="A165" t="s">
        <v>27</v>
      </c>
      <c r="B165" s="7" t="s">
        <v>77</v>
      </c>
      <c r="C165">
        <v>2023</v>
      </c>
      <c r="D165">
        <v>727.97410362083383</v>
      </c>
      <c r="E165" t="s">
        <v>44</v>
      </c>
      <c r="F165" t="s">
        <v>84</v>
      </c>
      <c r="G165" s="1">
        <v>45139</v>
      </c>
      <c r="H165" s="5">
        <f t="shared" si="4"/>
        <v>647.89695222254215</v>
      </c>
      <c r="I165" s="5">
        <f t="shared" si="5"/>
        <v>80.077151398291676</v>
      </c>
    </row>
    <row r="166" spans="1:9" x14ac:dyDescent="0.3">
      <c r="A166" t="s">
        <v>28</v>
      </c>
      <c r="B166" s="7" t="s">
        <v>77</v>
      </c>
      <c r="C166">
        <v>2023</v>
      </c>
      <c r="D166">
        <v>740.69966398848089</v>
      </c>
      <c r="E166" t="s">
        <v>44</v>
      </c>
      <c r="F166" t="s">
        <v>84</v>
      </c>
      <c r="G166" s="1">
        <v>45170</v>
      </c>
      <c r="H166" s="5">
        <f t="shared" si="4"/>
        <v>659.22270094974806</v>
      </c>
      <c r="I166" s="5">
        <f t="shared" si="5"/>
        <v>81.476963038732833</v>
      </c>
    </row>
    <row r="167" spans="1:9" x14ac:dyDescent="0.3">
      <c r="A167" t="s">
        <v>29</v>
      </c>
      <c r="B167" s="7" t="s">
        <v>77</v>
      </c>
      <c r="C167">
        <v>2023</v>
      </c>
      <c r="D167">
        <v>722.02523025361552</v>
      </c>
      <c r="E167" t="s">
        <v>44</v>
      </c>
      <c r="F167" t="s">
        <v>84</v>
      </c>
      <c r="G167" s="1">
        <v>45200</v>
      </c>
      <c r="H167" s="5">
        <f t="shared" si="4"/>
        <v>642.60245492571778</v>
      </c>
      <c r="I167" s="5">
        <f t="shared" si="5"/>
        <v>79.422775327897739</v>
      </c>
    </row>
    <row r="168" spans="1:9" x14ac:dyDescent="0.3">
      <c r="A168" t="s">
        <v>30</v>
      </c>
      <c r="B168" s="7" t="s">
        <v>77</v>
      </c>
      <c r="C168">
        <v>2023</v>
      </c>
      <c r="D168">
        <v>679.11801851268797</v>
      </c>
      <c r="E168" t="s">
        <v>44</v>
      </c>
      <c r="F168" t="s">
        <v>84</v>
      </c>
      <c r="G168" s="1">
        <v>45231</v>
      </c>
      <c r="H168" s="5">
        <f t="shared" si="4"/>
        <v>604.41503647629224</v>
      </c>
      <c r="I168" s="5">
        <f t="shared" si="5"/>
        <v>74.702982036395724</v>
      </c>
    </row>
    <row r="169" spans="1:9" x14ac:dyDescent="0.3">
      <c r="A169" t="s">
        <v>31</v>
      </c>
      <c r="B169" s="7" t="s">
        <v>77</v>
      </c>
      <c r="C169">
        <v>2023</v>
      </c>
      <c r="D169">
        <v>724.50857809891386</v>
      </c>
      <c r="E169" t="s">
        <v>44</v>
      </c>
      <c r="F169" t="s">
        <v>84</v>
      </c>
      <c r="G169" s="1">
        <v>45261</v>
      </c>
      <c r="H169" s="5">
        <f t="shared" si="4"/>
        <v>644.8126345080334</v>
      </c>
      <c r="I169" s="5">
        <f t="shared" si="5"/>
        <v>79.695943590880461</v>
      </c>
    </row>
    <row r="170" spans="1:9" x14ac:dyDescent="0.3">
      <c r="A170" t="s">
        <v>32</v>
      </c>
      <c r="B170" s="7" t="s">
        <v>75</v>
      </c>
      <c r="C170">
        <v>2024</v>
      </c>
      <c r="D170">
        <v>739.12672995435173</v>
      </c>
      <c r="E170" t="s">
        <v>44</v>
      </c>
      <c r="F170" t="s">
        <v>84</v>
      </c>
      <c r="G170" s="1">
        <v>45292</v>
      </c>
      <c r="H170" s="5">
        <f t="shared" si="4"/>
        <v>657.82278965937303</v>
      </c>
      <c r="I170" s="5">
        <f t="shared" si="5"/>
        <v>81.303940294978702</v>
      </c>
    </row>
    <row r="171" spans="1:9" x14ac:dyDescent="0.3">
      <c r="A171" t="s">
        <v>33</v>
      </c>
      <c r="B171" s="7" t="s">
        <v>75</v>
      </c>
      <c r="C171">
        <v>2024</v>
      </c>
      <c r="D171">
        <v>723.79697720737101</v>
      </c>
      <c r="E171" t="s">
        <v>44</v>
      </c>
      <c r="F171" t="s">
        <v>84</v>
      </c>
      <c r="G171" s="1">
        <v>45323</v>
      </c>
      <c r="H171" s="5">
        <f t="shared" si="4"/>
        <v>644.17930971456019</v>
      </c>
      <c r="I171" s="5">
        <f t="shared" si="5"/>
        <v>79.617667492810824</v>
      </c>
    </row>
    <row r="172" spans="1:9" x14ac:dyDescent="0.3">
      <c r="A172" t="s">
        <v>34</v>
      </c>
      <c r="B172" s="7" t="s">
        <v>75</v>
      </c>
      <c r="C172">
        <v>2024</v>
      </c>
      <c r="D172">
        <v>827.28256616740282</v>
      </c>
      <c r="E172" t="s">
        <v>44</v>
      </c>
      <c r="F172" t="s">
        <v>84</v>
      </c>
      <c r="G172" s="1">
        <v>45352</v>
      </c>
      <c r="H172" s="5">
        <f t="shared" si="4"/>
        <v>736.28148388898853</v>
      </c>
      <c r="I172" s="5">
        <f t="shared" si="5"/>
        <v>91.001082278414287</v>
      </c>
    </row>
    <row r="173" spans="1:9" x14ac:dyDescent="0.3">
      <c r="A173" t="s">
        <v>35</v>
      </c>
      <c r="B173" s="7" t="s">
        <v>75</v>
      </c>
      <c r="C173">
        <v>2024</v>
      </c>
      <c r="D173">
        <v>781.11089688280538</v>
      </c>
      <c r="E173" t="s">
        <v>44</v>
      </c>
      <c r="F173" t="s">
        <v>84</v>
      </c>
      <c r="G173" s="1">
        <v>45383</v>
      </c>
      <c r="H173" s="5">
        <f t="shared" si="4"/>
        <v>695.18869822569684</v>
      </c>
      <c r="I173" s="5">
        <f t="shared" si="5"/>
        <v>85.922198657108538</v>
      </c>
    </row>
    <row r="174" spans="1:9" x14ac:dyDescent="0.3">
      <c r="A174" t="s">
        <v>36</v>
      </c>
      <c r="B174" s="7" t="s">
        <v>75</v>
      </c>
      <c r="C174">
        <v>2024</v>
      </c>
      <c r="D174">
        <v>806.81067755849529</v>
      </c>
      <c r="E174" t="s">
        <v>44</v>
      </c>
      <c r="F174" t="s">
        <v>84</v>
      </c>
      <c r="G174" s="1">
        <v>45413</v>
      </c>
      <c r="H174" s="5">
        <f t="shared" si="4"/>
        <v>718.06150302706078</v>
      </c>
      <c r="I174" s="5">
        <f t="shared" si="5"/>
        <v>88.749174531434505</v>
      </c>
    </row>
    <row r="175" spans="1:9" x14ac:dyDescent="0.3">
      <c r="A175" t="s">
        <v>37</v>
      </c>
      <c r="B175" s="7" t="s">
        <v>75</v>
      </c>
      <c r="C175">
        <v>2024</v>
      </c>
      <c r="D175">
        <v>741.82311170952948</v>
      </c>
      <c r="E175" t="s">
        <v>44</v>
      </c>
      <c r="F175" t="s">
        <v>84</v>
      </c>
      <c r="G175" s="1">
        <v>45444</v>
      </c>
      <c r="H175" s="5">
        <f t="shared" si="4"/>
        <v>660.22256942148124</v>
      </c>
      <c r="I175" s="5">
        <f t="shared" si="5"/>
        <v>81.600542288048246</v>
      </c>
    </row>
    <row r="176" spans="1:9" x14ac:dyDescent="0.3">
      <c r="A176" t="s">
        <v>38</v>
      </c>
      <c r="B176" s="7" t="s">
        <v>78</v>
      </c>
      <c r="C176">
        <v>2024</v>
      </c>
      <c r="D176">
        <v>742.82899569890833</v>
      </c>
      <c r="E176" t="s">
        <v>44</v>
      </c>
      <c r="F176" t="s">
        <v>84</v>
      </c>
      <c r="G176" s="1">
        <v>45474</v>
      </c>
      <c r="H176" s="5">
        <f t="shared" si="4"/>
        <v>661.11780617202839</v>
      </c>
      <c r="I176" s="5">
        <f t="shared" si="5"/>
        <v>81.711189526879934</v>
      </c>
    </row>
    <row r="177" spans="1:9" x14ac:dyDescent="0.3">
      <c r="A177" t="s">
        <v>39</v>
      </c>
      <c r="B177" s="7" t="s">
        <v>78</v>
      </c>
      <c r="C177">
        <v>2024</v>
      </c>
      <c r="D177">
        <v>711.04356484161201</v>
      </c>
      <c r="E177" t="s">
        <v>44</v>
      </c>
      <c r="F177" t="s">
        <v>84</v>
      </c>
      <c r="G177" s="1">
        <v>45505</v>
      </c>
      <c r="H177" s="5">
        <f t="shared" si="4"/>
        <v>632.82877270903475</v>
      </c>
      <c r="I177" s="5">
        <f t="shared" si="5"/>
        <v>78.214792132577259</v>
      </c>
    </row>
    <row r="178" spans="1:9" x14ac:dyDescent="0.3">
      <c r="A178" t="s">
        <v>40</v>
      </c>
      <c r="B178" s="7" t="s">
        <v>78</v>
      </c>
      <c r="C178">
        <v>2024</v>
      </c>
      <c r="D178">
        <v>714.18743535072883</v>
      </c>
      <c r="E178" t="s">
        <v>44</v>
      </c>
      <c r="F178" t="s">
        <v>84</v>
      </c>
      <c r="G178" s="1">
        <v>45536</v>
      </c>
      <c r="H178" s="5">
        <f t="shared" si="4"/>
        <v>635.62681746214867</v>
      </c>
      <c r="I178" s="5">
        <f t="shared" si="5"/>
        <v>78.560617888580168</v>
      </c>
    </row>
    <row r="179" spans="1:9" x14ac:dyDescent="0.3">
      <c r="A179" t="s">
        <v>41</v>
      </c>
      <c r="B179" s="7" t="s">
        <v>78</v>
      </c>
      <c r="C179">
        <v>2024</v>
      </c>
      <c r="D179">
        <v>725.65342041234237</v>
      </c>
      <c r="E179" t="s">
        <v>44</v>
      </c>
      <c r="F179" t="s">
        <v>84</v>
      </c>
      <c r="G179" s="1">
        <v>45566</v>
      </c>
      <c r="H179" s="5">
        <f t="shared" si="4"/>
        <v>645.83154416698471</v>
      </c>
      <c r="I179" s="5">
        <f t="shared" si="5"/>
        <v>79.821876245357657</v>
      </c>
    </row>
    <row r="180" spans="1:9" x14ac:dyDescent="0.3">
      <c r="A180" t="s">
        <v>42</v>
      </c>
      <c r="B180" s="7" t="s">
        <v>78</v>
      </c>
      <c r="C180">
        <v>2024</v>
      </c>
      <c r="D180">
        <v>686.26428248423747</v>
      </c>
      <c r="E180" t="s">
        <v>44</v>
      </c>
      <c r="F180" t="s">
        <v>84</v>
      </c>
      <c r="G180" s="1">
        <v>45597</v>
      </c>
      <c r="H180" s="5">
        <f t="shared" si="4"/>
        <v>610.77521141097134</v>
      </c>
      <c r="I180" s="5">
        <f t="shared" si="5"/>
        <v>75.489071073266132</v>
      </c>
    </row>
    <row r="181" spans="1:9" x14ac:dyDescent="0.3">
      <c r="A181" t="s">
        <v>43</v>
      </c>
      <c r="B181" s="7" t="s">
        <v>78</v>
      </c>
      <c r="C181">
        <v>2024</v>
      </c>
      <c r="D181">
        <v>681.95114991993933</v>
      </c>
      <c r="E181" t="s">
        <v>44</v>
      </c>
      <c r="F181" t="s">
        <v>84</v>
      </c>
      <c r="G181" s="1">
        <v>45627</v>
      </c>
      <c r="H181" s="5">
        <f t="shared" si="4"/>
        <v>606.936523428746</v>
      </c>
      <c r="I181" s="5">
        <f t="shared" si="5"/>
        <v>75.014626491193326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tempo de procedimentos</vt:lpstr>
      <vt:lpstr>populacao_susdependente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2022-04-06T00:21:28Z</dcterms:created>
  <dcterms:modified xsi:type="dcterms:W3CDTF">2022-04-25T21:17:23Z</dcterms:modified>
</cp:coreProperties>
</file>