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edondo\Dropbox\Transporte_interno\Máster\Ciencia de Datos\TFM\Epidemiologia\mortalidad_ministerio\"/>
    </mc:Choice>
  </mc:AlternateContent>
  <xr:revisionPtr revIDLastSave="0" documentId="13_ncr:1_{DAABA6BD-BADC-4DF8-B0EA-6A9D65EB887A}" xr6:coauthVersionLast="36" xr6:coauthVersionMax="36" xr10:uidLastSave="{00000000-0000-0000-0000-000000000000}"/>
  <bookViews>
    <workbookView xWindow="0" yWindow="0" windowWidth="10840" windowHeight="17130" xr2:uid="{00000000-000D-0000-FFFF-FFFF00000000}"/>
  </bookViews>
  <sheets>
    <sheet name="mortalidad_2018_cr_españa" sheetId="2" r:id="rId1"/>
  </sheets>
  <calcPr calcId="191029"/>
</workbook>
</file>

<file path=xl/calcChain.xml><?xml version="1.0" encoding="utf-8"?>
<calcChain xmlns="http://schemas.openxmlformats.org/spreadsheetml/2006/main">
  <c r="S65" i="2" l="1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T60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T50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T40" i="2"/>
  <c r="B35" i="2"/>
  <c r="B34" i="2"/>
  <c r="B33" i="2"/>
  <c r="T43" i="2" l="1"/>
  <c r="T44" i="2"/>
  <c r="T54" i="2"/>
  <c r="T45" i="2"/>
  <c r="T55" i="2"/>
  <c r="T63" i="2"/>
  <c r="T53" i="2"/>
  <c r="T64" i="2"/>
  <c r="T65" i="2"/>
</calcChain>
</file>

<file path=xl/sharedStrings.xml><?xml version="1.0" encoding="utf-8"?>
<sst xmlns="http://schemas.openxmlformats.org/spreadsheetml/2006/main" count="132" uniqueCount="41">
  <si>
    <t>Defunciones. A partir de 1999 (CIE 10)</t>
  </si>
  <si>
    <r>
      <t xml:space="preserve">Fecha de emisión: </t>
    </r>
    <r>
      <rPr>
        <sz val="10"/>
        <color theme="1"/>
        <rFont val="Arial"/>
        <family val="2"/>
      </rPr>
      <t>21/06/2020</t>
    </r>
  </si>
  <si>
    <r>
      <t xml:space="preserve">Filtros: </t>
    </r>
    <r>
      <rPr>
        <sz val="10"/>
        <color theme="1"/>
        <rFont val="Arial"/>
        <family val="2"/>
      </rPr>
      <t>[Año defunción].[2018], [Causa Muerte CIE].[C18 TUMOR MALIGNO DEL COLON], [Causa Muerte CIE].[C19 TUMOR MALIGNO DE LA UNIÓN RECTOSIGMOIDEA], [Causa Muerte CIE].[C20 TUMOR MALIGNO DEL RECTO], [Causa Muerte CIE].[C21 TUMOR MALIGNO DEL ANO Y DEL CONDUCTO ANAL]</t>
    </r>
  </si>
  <si>
    <r>
      <t xml:space="preserve">Dimensiones en filas: </t>
    </r>
    <r>
      <rPr>
        <sz val="10"/>
        <color theme="1"/>
        <rFont val="Arial"/>
        <family val="2"/>
      </rPr>
      <t>[Sexo].[Sexo]</t>
    </r>
  </si>
  <si>
    <r>
      <t xml:space="preserve">Dimensiones en columnas: </t>
    </r>
    <r>
      <rPr>
        <sz val="10"/>
        <color theme="1"/>
        <rFont val="Arial"/>
        <family val="2"/>
      </rPr>
      <t>[Edad].[Edad].[Tramo Quinquenal]</t>
    </r>
  </si>
  <si>
    <r>
      <t xml:space="preserve">Medidas: </t>
    </r>
    <r>
      <rPr>
        <sz val="10"/>
        <color theme="1"/>
        <rFont val="Arial"/>
        <family val="2"/>
      </rPr>
      <t>[Nº Defunciones]</t>
    </r>
  </si>
  <si>
    <t>Nº Defunciones</t>
  </si>
  <si>
    <t>15-19 años</t>
  </si>
  <si>
    <t>20-24 años</t>
  </si>
  <si>
    <t>25-29 años</t>
  </si>
  <si>
    <t>30-34 años</t>
  </si>
  <si>
    <t>35-39 años</t>
  </si>
  <si>
    <t>40-44 años</t>
  </si>
  <si>
    <t>45-49 años</t>
  </si>
  <si>
    <t>50-54 años</t>
  </si>
  <si>
    <t>55-59 años</t>
  </si>
  <si>
    <t>60-64 años</t>
  </si>
  <si>
    <t>65-69 años</t>
  </si>
  <si>
    <t>70-74 años</t>
  </si>
  <si>
    <t>75-79 años</t>
  </si>
  <si>
    <t>80-84 años</t>
  </si>
  <si>
    <t>85 y más años</t>
  </si>
  <si>
    <t>Total</t>
  </si>
  <si>
    <t>Varones</t>
  </si>
  <si>
    <t>Mujeres</t>
  </si>
  <si>
    <r>
      <t xml:space="preserve">Fuente: </t>
    </r>
    <r>
      <rPr>
        <i/>
        <sz val="10"/>
        <color theme="1"/>
        <rFont val="Arial"/>
        <family val="2"/>
      </rPr>
      <t>Ministerio de Sanidad, Consumo y Bienestar Social. Instituto de Información Sanitaria. Mortalidad por causa de muerte. Cualquier difusión o publicación total o parcial de estos datos deberá citar la fuente.</t>
    </r>
  </si>
  <si>
    <r>
      <t xml:space="preserve">Dirección de la web: </t>
    </r>
    <r>
      <rPr>
        <i/>
        <sz val="10"/>
        <color theme="1"/>
        <rFont val="Arial"/>
        <family val="2"/>
      </rPr>
      <t>https://pestadistico.inteligenciadegestion.mscbs.es/PUBLICOSNS</t>
    </r>
  </si>
  <si>
    <t>Poblacion</t>
  </si>
  <si>
    <t>00-04 años</t>
  </si>
  <si>
    <t>05-09 años</t>
  </si>
  <si>
    <t>10-14 años</t>
  </si>
  <si>
    <t>20-24</t>
  </si>
  <si>
    <r>
      <t xml:space="preserve">Fuente: </t>
    </r>
    <r>
      <rPr>
        <i/>
        <sz val="10"/>
        <color theme="1"/>
        <rFont val="Arial"/>
        <family val="2"/>
      </rPr>
      <t>Instituto Nacional de Estadística. Cifras de población. Población residente a 1 de Julio de 2018.</t>
    </r>
  </si>
  <si>
    <r>
      <t xml:space="preserve">Dirección de la web: </t>
    </r>
    <r>
      <rPr>
        <i/>
        <sz val="10"/>
        <color theme="1"/>
        <rFont val="Arial"/>
        <family val="2"/>
      </rPr>
      <t>https://ine.es/jaxiT3/Tabla.htm?t=9674&amp;L=0</t>
    </r>
  </si>
  <si>
    <t>Tasas brutas</t>
  </si>
  <si>
    <t>Pesos población mundial</t>
  </si>
  <si>
    <t>ASR-W</t>
  </si>
  <si>
    <t>Pesos población europa antigua</t>
  </si>
  <si>
    <t>ASR-E old</t>
  </si>
  <si>
    <t>Pesos población europa nueva</t>
  </si>
  <si>
    <t>ASR-E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</si>
</sst>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9"/>
      <color rgb="FF333333"/>
      <name val="Verdan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9CC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8" fillId="0" borderId="0" xfId="0" applyFont="1"/>
    <xf numFmtId="0" fontId="19" fillId="34" borderId="10" xfId="0" applyFont="1" applyFill="1" applyBorder="1" applyAlignment="1">
      <alignment horizontal="left" vertical="top" wrapText="1"/>
    </xf>
    <xf numFmtId="0" fontId="19" fillId="35" borderId="10" xfId="0" applyFont="1" applyFill="1" applyBorder="1" applyAlignment="1">
      <alignment horizontal="left" vertical="top" wrapText="1"/>
    </xf>
    <xf numFmtId="0" fontId="18" fillId="0" borderId="10" xfId="0" applyFont="1" applyBorder="1" applyAlignment="1">
      <alignment horizontal="right" vertical="top" wrapText="1"/>
    </xf>
    <xf numFmtId="3" fontId="18" fillId="0" borderId="10" xfId="0" applyNumberFormat="1" applyFont="1" applyBorder="1" applyAlignment="1">
      <alignment horizontal="right" vertical="top" wrapText="1"/>
    </xf>
    <xf numFmtId="0" fontId="19" fillId="0" borderId="0" xfId="0" applyFont="1" applyAlignment="1">
      <alignment wrapText="1"/>
    </xf>
    <xf numFmtId="164" fontId="18" fillId="0" borderId="10" xfId="0" applyNumberFormat="1" applyFont="1" applyBorder="1" applyAlignment="1">
      <alignment horizontal="right" vertical="top" wrapText="1"/>
    </xf>
    <xf numFmtId="165" fontId="19" fillId="0" borderId="10" xfId="0" applyNumberFormat="1" applyFont="1" applyBorder="1" applyAlignment="1">
      <alignment horizontal="right" vertical="top" wrapText="1"/>
    </xf>
    <xf numFmtId="3" fontId="21" fillId="0" borderId="0" xfId="0" applyNumberFormat="1" applyFont="1"/>
    <xf numFmtId="0" fontId="19" fillId="0" borderId="0" xfId="0" applyFont="1" applyFill="1" applyBorder="1" applyAlignment="1">
      <alignment horizontal="left" vertical="top" wrapText="1"/>
    </xf>
    <xf numFmtId="0" fontId="18" fillId="0" borderId="0" xfId="0" applyFont="1" applyBorder="1" applyAlignment="1">
      <alignment horizontal="right" vertical="top" wrapText="1"/>
    </xf>
    <xf numFmtId="3" fontId="18" fillId="0" borderId="0" xfId="0" applyNumberFormat="1" applyFont="1" applyBorder="1" applyAlignment="1">
      <alignment horizontal="right" vertical="top" wrapText="1"/>
    </xf>
    <xf numFmtId="0" fontId="19" fillId="33" borderId="14" xfId="0" applyFont="1" applyFill="1" applyBorder="1" applyAlignment="1">
      <alignment horizontal="left" vertical="top" wrapText="1"/>
    </xf>
    <xf numFmtId="0" fontId="19" fillId="33" borderId="15" xfId="0" applyFont="1" applyFill="1" applyBorder="1" applyAlignment="1">
      <alignment horizontal="left" vertical="top" wrapText="1"/>
    </xf>
    <xf numFmtId="0" fontId="19" fillId="34" borderId="11" xfId="0" applyFont="1" applyFill="1" applyBorder="1" applyAlignment="1">
      <alignment horizontal="left" vertical="top" wrapText="1"/>
    </xf>
    <xf numFmtId="0" fontId="19" fillId="34" borderId="12" xfId="0" applyFont="1" applyFill="1" applyBorder="1" applyAlignment="1">
      <alignment horizontal="left" vertical="top" wrapText="1"/>
    </xf>
    <xf numFmtId="0" fontId="19" fillId="34" borderId="13" xfId="0" applyFont="1" applyFill="1" applyBorder="1" applyAlignment="1">
      <alignment horizontal="left" vertical="top" wrapText="1"/>
    </xf>
    <xf numFmtId="0" fontId="19" fillId="0" borderId="0" xfId="0" applyFont="1" applyAlignment="1">
      <alignment wrapText="1"/>
    </xf>
    <xf numFmtId="0" fontId="18" fillId="0" borderId="10" xfId="0" applyFont="1" applyBorder="1" applyAlignment="1">
      <alignment horizontal="right" vertical="top" wrapText="1"/>
    </xf>
    <xf numFmtId="3" fontId="18" fillId="0" borderId="10" xfId="0" applyNumberFormat="1" applyFont="1" applyBorder="1" applyAlignment="1">
      <alignment horizontal="right" vertical="top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5"/>
  <sheetViews>
    <sheetView showGridLines="0" tabSelected="1" zoomScale="85" zoomScaleNormal="85" workbookViewId="0">
      <selection activeCell="J11" sqref="J11"/>
    </sheetView>
  </sheetViews>
  <sheetFormatPr baseColWidth="10" defaultRowHeight="12.5" x14ac:dyDescent="0.25"/>
  <cols>
    <col min="1" max="1" width="7.90625" style="1" bestFit="1" customWidth="1"/>
    <col min="2" max="2" width="12.08984375" style="1" bestFit="1" customWidth="1"/>
    <col min="3" max="4" width="10.1796875" style="1" bestFit="1" customWidth="1"/>
    <col min="5" max="19" width="11.36328125" style="1" bestFit="1" customWidth="1"/>
    <col min="20" max="20" width="9.90625" style="1" bestFit="1" customWidth="1"/>
    <col min="21" max="16384" width="10.90625" style="1"/>
  </cols>
  <sheetData>
    <row r="1" spans="1:20" ht="13" x14ac:dyDescent="0.3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20" ht="13" customHeight="1" x14ac:dyDescent="0.3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4" spans="1:20" ht="13" customHeight="1" x14ac:dyDescent="0.3">
      <c r="A4" s="18" t="s">
        <v>2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1:20" ht="13" customHeight="1" x14ac:dyDescent="0.3">
      <c r="A5" s="18" t="s">
        <v>3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1:20" ht="13" customHeight="1" x14ac:dyDescent="0.3">
      <c r="A6" s="18" t="s">
        <v>4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  <row r="10" spans="1:20" ht="13" customHeight="1" x14ac:dyDescent="0.3">
      <c r="A10" s="18" t="s">
        <v>5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2" spans="1:20" ht="12.75" customHeight="1" x14ac:dyDescent="0.25">
      <c r="A12" s="13"/>
      <c r="B12" s="15" t="s">
        <v>6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7"/>
    </row>
    <row r="13" spans="1:20" ht="12.75" customHeight="1" x14ac:dyDescent="0.25">
      <c r="A13" s="14"/>
      <c r="B13" s="2" t="s">
        <v>28</v>
      </c>
      <c r="C13" s="2" t="s">
        <v>29</v>
      </c>
      <c r="D13" s="2" t="s">
        <v>30</v>
      </c>
      <c r="E13" s="2" t="s">
        <v>7</v>
      </c>
      <c r="F13" s="2" t="s">
        <v>8</v>
      </c>
      <c r="G13" s="2" t="s">
        <v>9</v>
      </c>
      <c r="H13" s="2" t="s">
        <v>10</v>
      </c>
      <c r="I13" s="2" t="s">
        <v>11</v>
      </c>
      <c r="J13" s="2" t="s">
        <v>12</v>
      </c>
      <c r="K13" s="2" t="s">
        <v>13</v>
      </c>
      <c r="L13" s="2" t="s">
        <v>14</v>
      </c>
      <c r="M13" s="2" t="s">
        <v>15</v>
      </c>
      <c r="N13" s="2" t="s">
        <v>16</v>
      </c>
      <c r="O13" s="2" t="s">
        <v>17</v>
      </c>
      <c r="P13" s="2" t="s">
        <v>18</v>
      </c>
      <c r="Q13" s="2" t="s">
        <v>19</v>
      </c>
      <c r="R13" s="2" t="s">
        <v>20</v>
      </c>
      <c r="S13" s="2" t="s">
        <v>21</v>
      </c>
      <c r="T13" s="2" t="s">
        <v>22</v>
      </c>
    </row>
    <row r="14" spans="1:20" ht="12.75" customHeight="1" x14ac:dyDescent="0.25">
      <c r="A14" s="3" t="s">
        <v>23</v>
      </c>
      <c r="B14" s="4">
        <v>35</v>
      </c>
      <c r="C14" s="19">
        <v>36</v>
      </c>
      <c r="D14" s="19">
        <v>24</v>
      </c>
      <c r="E14" s="19">
        <v>39</v>
      </c>
      <c r="F14" s="19">
        <v>58</v>
      </c>
      <c r="G14" s="19">
        <v>83</v>
      </c>
      <c r="H14" s="19">
        <v>123</v>
      </c>
      <c r="I14" s="19">
        <v>250</v>
      </c>
      <c r="J14" s="19">
        <v>557</v>
      </c>
      <c r="K14" s="20">
        <v>1089</v>
      </c>
      <c r="L14" s="20">
        <v>2504</v>
      </c>
      <c r="M14" s="20">
        <v>4572</v>
      </c>
      <c r="N14" s="20">
        <v>6469</v>
      </c>
      <c r="O14" s="20">
        <v>7880</v>
      </c>
      <c r="P14" s="20">
        <v>9747</v>
      </c>
      <c r="Q14" s="20">
        <v>9141</v>
      </c>
      <c r="R14" s="20">
        <v>10273</v>
      </c>
      <c r="S14" s="20">
        <v>12730</v>
      </c>
      <c r="T14" s="20">
        <v>65610</v>
      </c>
    </row>
    <row r="15" spans="1:20" ht="12.75" customHeight="1" x14ac:dyDescent="0.25">
      <c r="A15" s="3" t="s">
        <v>24</v>
      </c>
      <c r="B15" s="4">
        <v>25</v>
      </c>
      <c r="C15" s="19">
        <v>25</v>
      </c>
      <c r="D15" s="19">
        <v>25</v>
      </c>
      <c r="E15" s="19">
        <v>33</v>
      </c>
      <c r="F15" s="19">
        <v>33</v>
      </c>
      <c r="G15" s="19">
        <v>57</v>
      </c>
      <c r="H15" s="19">
        <v>138</v>
      </c>
      <c r="I15" s="19">
        <v>310</v>
      </c>
      <c r="J15" s="19">
        <v>625</v>
      </c>
      <c r="K15" s="20">
        <v>1143</v>
      </c>
      <c r="L15" s="20">
        <v>1932</v>
      </c>
      <c r="M15" s="20">
        <v>2793</v>
      </c>
      <c r="N15" s="20">
        <v>3410</v>
      </c>
      <c r="O15" s="20">
        <v>3818</v>
      </c>
      <c r="P15" s="20">
        <v>4638</v>
      </c>
      <c r="Q15" s="20">
        <v>4917</v>
      </c>
      <c r="R15" s="20">
        <v>6704</v>
      </c>
      <c r="S15" s="20">
        <v>11622</v>
      </c>
      <c r="T15" s="20">
        <v>42248</v>
      </c>
    </row>
    <row r="16" spans="1:20" ht="12.75" customHeight="1" x14ac:dyDescent="0.25">
      <c r="A16" s="3" t="s">
        <v>22</v>
      </c>
      <c r="B16" s="4">
        <v>60</v>
      </c>
      <c r="C16" s="19">
        <v>61</v>
      </c>
      <c r="D16" s="19">
        <v>49</v>
      </c>
      <c r="E16" s="19">
        <v>72</v>
      </c>
      <c r="F16" s="19">
        <v>91</v>
      </c>
      <c r="G16" s="19">
        <v>140</v>
      </c>
      <c r="H16" s="19">
        <v>261</v>
      </c>
      <c r="I16" s="19">
        <v>560</v>
      </c>
      <c r="J16" s="20">
        <v>1182</v>
      </c>
      <c r="K16" s="20">
        <v>2232</v>
      </c>
      <c r="L16" s="20">
        <v>4436</v>
      </c>
      <c r="M16" s="20">
        <v>7365</v>
      </c>
      <c r="N16" s="20">
        <v>9879</v>
      </c>
      <c r="O16" s="20">
        <v>11698</v>
      </c>
      <c r="P16" s="20">
        <v>14385</v>
      </c>
      <c r="Q16" s="20">
        <v>14058</v>
      </c>
      <c r="R16" s="20">
        <v>16977</v>
      </c>
      <c r="S16" s="20">
        <v>24352</v>
      </c>
      <c r="T16" s="20">
        <v>107858</v>
      </c>
    </row>
    <row r="19" spans="1:20" ht="13" customHeight="1" x14ac:dyDescent="0.3">
      <c r="A19" s="18" t="s">
        <v>25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1:20" ht="13" customHeight="1" x14ac:dyDescent="0.3">
      <c r="A20" s="18" t="s">
        <v>26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</row>
    <row r="23" spans="1:20" ht="13" x14ac:dyDescent="0.25">
      <c r="A23" s="13"/>
      <c r="B23" s="15" t="s">
        <v>27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7"/>
    </row>
    <row r="24" spans="1:20" ht="26" x14ac:dyDescent="0.25">
      <c r="A24" s="14"/>
      <c r="B24" s="2" t="s">
        <v>28</v>
      </c>
      <c r="C24" s="2" t="s">
        <v>29</v>
      </c>
      <c r="D24" s="2" t="s">
        <v>30</v>
      </c>
      <c r="E24" s="2" t="s">
        <v>7</v>
      </c>
      <c r="F24" s="2" t="s">
        <v>31</v>
      </c>
      <c r="G24" s="2" t="s">
        <v>9</v>
      </c>
      <c r="H24" s="2" t="s">
        <v>10</v>
      </c>
      <c r="I24" s="2" t="s">
        <v>11</v>
      </c>
      <c r="J24" s="2" t="s">
        <v>12</v>
      </c>
      <c r="K24" s="2" t="s">
        <v>13</v>
      </c>
      <c r="L24" s="2" t="s">
        <v>14</v>
      </c>
      <c r="M24" s="2" t="s">
        <v>15</v>
      </c>
      <c r="N24" s="2" t="s">
        <v>16</v>
      </c>
      <c r="O24" s="2" t="s">
        <v>17</v>
      </c>
      <c r="P24" s="2" t="s">
        <v>18</v>
      </c>
      <c r="Q24" s="2" t="s">
        <v>19</v>
      </c>
      <c r="R24" s="2" t="s">
        <v>20</v>
      </c>
      <c r="S24" s="2" t="s">
        <v>21</v>
      </c>
      <c r="T24" s="2" t="s">
        <v>22</v>
      </c>
    </row>
    <row r="25" spans="1:20" ht="13" x14ac:dyDescent="0.25">
      <c r="A25" s="3" t="s">
        <v>23</v>
      </c>
      <c r="B25" s="4">
        <v>1071428</v>
      </c>
      <c r="C25" s="4">
        <v>1231621</v>
      </c>
      <c r="D25" s="4">
        <v>1275250</v>
      </c>
      <c r="E25" s="4">
        <v>1183145</v>
      </c>
      <c r="F25" s="4">
        <v>1158417</v>
      </c>
      <c r="G25" s="4">
        <v>1265492</v>
      </c>
      <c r="H25" s="4">
        <v>1404591</v>
      </c>
      <c r="I25" s="4">
        <v>1753870</v>
      </c>
      <c r="J25" s="4">
        <v>2012907</v>
      </c>
      <c r="K25" s="4">
        <v>1912124</v>
      </c>
      <c r="L25" s="4">
        <v>1802212</v>
      </c>
      <c r="M25" s="4">
        <v>1594165</v>
      </c>
      <c r="N25" s="4">
        <v>1338368</v>
      </c>
      <c r="O25" s="4">
        <v>1146696</v>
      </c>
      <c r="P25" s="4">
        <v>996406</v>
      </c>
      <c r="Q25" s="4">
        <v>699616</v>
      </c>
      <c r="R25" s="4">
        <v>562491</v>
      </c>
      <c r="S25" s="5">
        <v>502854</v>
      </c>
      <c r="T25" s="5">
        <v>22911649</v>
      </c>
    </row>
    <row r="26" spans="1:20" ht="13" x14ac:dyDescent="0.25">
      <c r="A26" s="3" t="s">
        <v>24</v>
      </c>
      <c r="B26" s="4">
        <v>1009766</v>
      </c>
      <c r="C26" s="4">
        <v>1155921</v>
      </c>
      <c r="D26" s="4">
        <v>1198924</v>
      </c>
      <c r="E26" s="4">
        <v>1111528</v>
      </c>
      <c r="F26" s="4">
        <v>1110480</v>
      </c>
      <c r="G26" s="4">
        <v>1245862</v>
      </c>
      <c r="H26" s="4">
        <v>1417067</v>
      </c>
      <c r="I26" s="4">
        <v>1748597</v>
      </c>
      <c r="J26" s="4">
        <v>1961792</v>
      </c>
      <c r="K26" s="4">
        <v>1874741</v>
      </c>
      <c r="L26" s="4">
        <v>1811265</v>
      </c>
      <c r="M26" s="4">
        <v>1643286</v>
      </c>
      <c r="N26" s="4">
        <v>1420348</v>
      </c>
      <c r="O26" s="4">
        <v>1257745</v>
      </c>
      <c r="P26" s="4">
        <v>1158913</v>
      </c>
      <c r="Q26" s="4">
        <v>882707</v>
      </c>
      <c r="R26" s="4">
        <v>825846</v>
      </c>
      <c r="S26" s="5">
        <v>982375</v>
      </c>
      <c r="T26" s="5">
        <v>23817165</v>
      </c>
    </row>
    <row r="27" spans="1:20" ht="13" x14ac:dyDescent="0.25">
      <c r="A27" s="3" t="s">
        <v>22</v>
      </c>
      <c r="B27" s="4">
        <v>2081194</v>
      </c>
      <c r="C27" s="4">
        <v>2387542</v>
      </c>
      <c r="D27" s="4">
        <v>2474174</v>
      </c>
      <c r="E27" s="4">
        <v>2294673</v>
      </c>
      <c r="F27" s="4">
        <v>2268896</v>
      </c>
      <c r="G27" s="4">
        <v>2511354</v>
      </c>
      <c r="H27" s="4">
        <v>2821658</v>
      </c>
      <c r="I27" s="4">
        <v>3502467</v>
      </c>
      <c r="J27" s="4">
        <v>3974699</v>
      </c>
      <c r="K27" s="4">
        <v>3786865</v>
      </c>
      <c r="L27" s="4">
        <v>3613476</v>
      </c>
      <c r="M27" s="4">
        <v>3237451</v>
      </c>
      <c r="N27" s="4">
        <v>2758716</v>
      </c>
      <c r="O27" s="4">
        <v>2404441</v>
      </c>
      <c r="P27" s="4">
        <v>2155319</v>
      </c>
      <c r="Q27" s="4">
        <v>1582324</v>
      </c>
      <c r="R27" s="4">
        <v>1388337</v>
      </c>
      <c r="S27" s="5">
        <v>1485227</v>
      </c>
      <c r="T27" s="5">
        <v>46728814</v>
      </c>
    </row>
    <row r="29" spans="1:20" ht="13" x14ac:dyDescent="0.3">
      <c r="A29" s="18" t="s">
        <v>32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</row>
    <row r="30" spans="1:20" ht="13" x14ac:dyDescent="0.3">
      <c r="A30" s="18" t="s">
        <v>33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</row>
    <row r="31" spans="1:20" ht="13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20" ht="13" x14ac:dyDescent="0.3">
      <c r="A32" s="6"/>
      <c r="B32" s="6" t="s">
        <v>34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1:20" ht="13" x14ac:dyDescent="0.3">
      <c r="A33" s="3" t="s">
        <v>23</v>
      </c>
      <c r="B33" s="7">
        <f>100000*T14/T25</f>
        <v>286.36088131412976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20" ht="13" x14ac:dyDescent="0.3">
      <c r="A34" s="3" t="s">
        <v>24</v>
      </c>
      <c r="B34" s="7">
        <f t="shared" ref="B34:B35" si="0">100000*T15/T26</f>
        <v>177.3846719372352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20" ht="13" x14ac:dyDescent="0.3">
      <c r="A35" s="3" t="s">
        <v>22</v>
      </c>
      <c r="B35" s="7">
        <f t="shared" si="0"/>
        <v>230.8169002534496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20" ht="13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8" spans="1:20" ht="13" x14ac:dyDescent="0.25">
      <c r="A38" s="13"/>
      <c r="B38" s="15" t="s">
        <v>35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7"/>
    </row>
    <row r="39" spans="1:20" ht="26" x14ac:dyDescent="0.25">
      <c r="A39" s="14"/>
      <c r="B39" s="2" t="s">
        <v>28</v>
      </c>
      <c r="C39" s="2" t="s">
        <v>29</v>
      </c>
      <c r="D39" s="2" t="s">
        <v>30</v>
      </c>
      <c r="E39" s="2" t="s">
        <v>7</v>
      </c>
      <c r="F39" s="2" t="s">
        <v>31</v>
      </c>
      <c r="G39" s="2" t="s">
        <v>9</v>
      </c>
      <c r="H39" s="2" t="s">
        <v>10</v>
      </c>
      <c r="I39" s="2" t="s">
        <v>11</v>
      </c>
      <c r="J39" s="2" t="s">
        <v>12</v>
      </c>
      <c r="K39" s="2" t="s">
        <v>13</v>
      </c>
      <c r="L39" s="2" t="s">
        <v>14</v>
      </c>
      <c r="M39" s="2" t="s">
        <v>15</v>
      </c>
      <c r="N39" s="2" t="s">
        <v>16</v>
      </c>
      <c r="O39" s="2" t="s">
        <v>17</v>
      </c>
      <c r="P39" s="2" t="s">
        <v>18</v>
      </c>
      <c r="Q39" s="2" t="s">
        <v>19</v>
      </c>
      <c r="R39" s="2" t="s">
        <v>20</v>
      </c>
      <c r="S39" s="2" t="s">
        <v>21</v>
      </c>
      <c r="T39" s="2" t="s">
        <v>22</v>
      </c>
    </row>
    <row r="40" spans="1:20" ht="14.5" x14ac:dyDescent="0.35">
      <c r="A40" s="3"/>
      <c r="B40" s="4">
        <v>12000</v>
      </c>
      <c r="C40">
        <v>10000</v>
      </c>
      <c r="D40">
        <v>9000</v>
      </c>
      <c r="E40">
        <v>9000</v>
      </c>
      <c r="F40">
        <v>8000</v>
      </c>
      <c r="G40">
        <v>8000</v>
      </c>
      <c r="H40">
        <v>6000</v>
      </c>
      <c r="I40">
        <v>6000</v>
      </c>
      <c r="J40">
        <v>6000</v>
      </c>
      <c r="K40">
        <v>6000</v>
      </c>
      <c r="L40">
        <v>5000</v>
      </c>
      <c r="M40">
        <v>4000</v>
      </c>
      <c r="N40">
        <v>4000</v>
      </c>
      <c r="O40">
        <v>3000</v>
      </c>
      <c r="P40">
        <v>2000</v>
      </c>
      <c r="Q40">
        <v>1000</v>
      </c>
      <c r="R40">
        <v>500</v>
      </c>
      <c r="S40">
        <v>500</v>
      </c>
      <c r="T40" s="5">
        <f>SUM(B40:S40)</f>
        <v>100000</v>
      </c>
    </row>
    <row r="42" spans="1:20" ht="13" x14ac:dyDescent="0.3">
      <c r="A42" s="6"/>
      <c r="B42" s="6" t="s">
        <v>36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20" ht="13" x14ac:dyDescent="0.25">
      <c r="A43" s="3" t="s">
        <v>23</v>
      </c>
      <c r="B43" s="4">
        <f>B$40*B14/B25</f>
        <v>0.39200020906677818</v>
      </c>
      <c r="C43" s="4">
        <f t="shared" ref="C43:S45" si="1">C$40*C14/C25</f>
        <v>0.29229771171488633</v>
      </c>
      <c r="D43" s="4">
        <f t="shared" si="1"/>
        <v>0.16937855322485787</v>
      </c>
      <c r="E43" s="4">
        <f t="shared" si="1"/>
        <v>0.29666693431489799</v>
      </c>
      <c r="F43" s="4">
        <f t="shared" si="1"/>
        <v>0.40054660800040054</v>
      </c>
      <c r="G43" s="4">
        <f t="shared" si="1"/>
        <v>0.52469711384979123</v>
      </c>
      <c r="H43" s="4">
        <f t="shared" si="1"/>
        <v>0.52541985531731306</v>
      </c>
      <c r="I43" s="4">
        <f t="shared" si="1"/>
        <v>0.85525152947481853</v>
      </c>
      <c r="J43" s="4">
        <f t="shared" si="1"/>
        <v>1.660285348503433</v>
      </c>
      <c r="K43" s="4">
        <f t="shared" si="1"/>
        <v>3.4171424028985569</v>
      </c>
      <c r="L43" s="4">
        <f t="shared" si="1"/>
        <v>6.9470184417815437</v>
      </c>
      <c r="M43" s="4">
        <f t="shared" si="1"/>
        <v>11.471836353200578</v>
      </c>
      <c r="N43" s="4">
        <f t="shared" si="1"/>
        <v>19.333994835501148</v>
      </c>
      <c r="O43" s="4">
        <f t="shared" si="1"/>
        <v>20.615751690073044</v>
      </c>
      <c r="P43" s="4">
        <f t="shared" si="1"/>
        <v>19.564314145037265</v>
      </c>
      <c r="Q43" s="4">
        <f t="shared" si="1"/>
        <v>13.065738919635914</v>
      </c>
      <c r="R43" s="4">
        <f t="shared" si="1"/>
        <v>9.1317016627821594</v>
      </c>
      <c r="S43" s="4">
        <f t="shared" si="1"/>
        <v>12.657749565480239</v>
      </c>
      <c r="T43" s="8">
        <f>SUM(B43:S43)</f>
        <v>121.32179187985764</v>
      </c>
    </row>
    <row r="44" spans="1:20" ht="13" x14ac:dyDescent="0.25">
      <c r="A44" s="3" t="s">
        <v>24</v>
      </c>
      <c r="B44" s="4">
        <f t="shared" ref="B44:Q45" si="2">B$40*B15/B26</f>
        <v>0.29709853570035039</v>
      </c>
      <c r="C44" s="4">
        <f t="shared" si="2"/>
        <v>0.216277756005817</v>
      </c>
      <c r="D44" s="4">
        <f t="shared" si="2"/>
        <v>0.18766827588737903</v>
      </c>
      <c r="E44" s="4">
        <f t="shared" si="2"/>
        <v>0.26719974665505503</v>
      </c>
      <c r="F44" s="4">
        <f t="shared" si="2"/>
        <v>0.23773503349902744</v>
      </c>
      <c r="G44" s="4">
        <f t="shared" si="2"/>
        <v>0.36601164494944061</v>
      </c>
      <c r="H44" s="4">
        <f t="shared" si="2"/>
        <v>0.58430547038354574</v>
      </c>
      <c r="I44" s="4">
        <f t="shared" si="2"/>
        <v>1.0637099343073333</v>
      </c>
      <c r="J44" s="4">
        <f t="shared" si="2"/>
        <v>1.9115176328581216</v>
      </c>
      <c r="K44" s="4">
        <f t="shared" si="2"/>
        <v>3.6581053062796407</v>
      </c>
      <c r="L44" s="4">
        <f t="shared" si="2"/>
        <v>5.3332891653071197</v>
      </c>
      <c r="M44" s="4">
        <f t="shared" si="2"/>
        <v>6.7985731029169605</v>
      </c>
      <c r="N44" s="4">
        <f t="shared" si="2"/>
        <v>9.6032803228504555</v>
      </c>
      <c r="O44" s="4">
        <f t="shared" si="2"/>
        <v>9.1067744256586192</v>
      </c>
      <c r="P44" s="4">
        <f t="shared" si="2"/>
        <v>8.0040520729338613</v>
      </c>
      <c r="Q44" s="4">
        <f t="shared" si="2"/>
        <v>5.5703647982852749</v>
      </c>
      <c r="R44" s="4">
        <f t="shared" si="1"/>
        <v>4.0588681182690234</v>
      </c>
      <c r="S44" s="4">
        <f t="shared" si="1"/>
        <v>5.9152563939432499</v>
      </c>
      <c r="T44" s="8">
        <f>SUM(B44:S44)</f>
        <v>63.180087736690275</v>
      </c>
    </row>
    <row r="45" spans="1:20" ht="13" x14ac:dyDescent="0.25">
      <c r="A45" s="3" t="s">
        <v>22</v>
      </c>
      <c r="B45" s="4">
        <f t="shared" si="2"/>
        <v>0.34595525453177361</v>
      </c>
      <c r="C45" s="4">
        <f t="shared" si="1"/>
        <v>0.25549288766438455</v>
      </c>
      <c r="D45" s="4">
        <f t="shared" si="1"/>
        <v>0.17824130396649548</v>
      </c>
      <c r="E45" s="4">
        <f t="shared" si="1"/>
        <v>0.28239317759000954</v>
      </c>
      <c r="F45" s="4">
        <f t="shared" si="1"/>
        <v>0.32086089446144733</v>
      </c>
      <c r="G45" s="4">
        <f t="shared" si="1"/>
        <v>0.44597456192954082</v>
      </c>
      <c r="H45" s="4">
        <f t="shared" si="1"/>
        <v>0.554992844632482</v>
      </c>
      <c r="I45" s="4">
        <f t="shared" si="1"/>
        <v>0.95932381375756004</v>
      </c>
      <c r="J45" s="4">
        <f t="shared" si="1"/>
        <v>1.7842860553717401</v>
      </c>
      <c r="K45" s="4">
        <f t="shared" si="1"/>
        <v>3.5364344913272587</v>
      </c>
      <c r="L45" s="4">
        <f t="shared" si="1"/>
        <v>6.1381340293944113</v>
      </c>
      <c r="M45" s="4">
        <f t="shared" si="1"/>
        <v>9.0997516255844495</v>
      </c>
      <c r="N45" s="4">
        <f t="shared" si="1"/>
        <v>14.324055103896161</v>
      </c>
      <c r="O45" s="4">
        <f t="shared" si="1"/>
        <v>14.595492257867837</v>
      </c>
      <c r="P45" s="4">
        <f t="shared" si="1"/>
        <v>13.348372097123441</v>
      </c>
      <c r="Q45" s="4">
        <f t="shared" si="1"/>
        <v>8.884400413568903</v>
      </c>
      <c r="R45" s="4">
        <f t="shared" si="1"/>
        <v>6.1141495184526526</v>
      </c>
      <c r="S45" s="4">
        <f t="shared" si="1"/>
        <v>8.198073425813023</v>
      </c>
      <c r="T45" s="8">
        <f>SUM(B45:S45)</f>
        <v>89.366383756933558</v>
      </c>
    </row>
    <row r="46" spans="1:20" ht="13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8" spans="1:20" ht="13" x14ac:dyDescent="0.25">
      <c r="A48" s="13"/>
      <c r="B48" s="15" t="s">
        <v>37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7"/>
    </row>
    <row r="49" spans="1:20" ht="26" x14ac:dyDescent="0.25">
      <c r="A49" s="14"/>
      <c r="B49" s="2" t="s">
        <v>28</v>
      </c>
      <c r="C49" s="2" t="s">
        <v>29</v>
      </c>
      <c r="D49" s="2" t="s">
        <v>30</v>
      </c>
      <c r="E49" s="2" t="s">
        <v>7</v>
      </c>
      <c r="F49" s="2" t="s">
        <v>31</v>
      </c>
      <c r="G49" s="2" t="s">
        <v>9</v>
      </c>
      <c r="H49" s="2" t="s">
        <v>10</v>
      </c>
      <c r="I49" s="2" t="s">
        <v>11</v>
      </c>
      <c r="J49" s="2" t="s">
        <v>12</v>
      </c>
      <c r="K49" s="2" t="s">
        <v>13</v>
      </c>
      <c r="L49" s="2" t="s">
        <v>14</v>
      </c>
      <c r="M49" s="2" t="s">
        <v>15</v>
      </c>
      <c r="N49" s="2" t="s">
        <v>16</v>
      </c>
      <c r="O49" s="2" t="s">
        <v>17</v>
      </c>
      <c r="P49" s="2" t="s">
        <v>18</v>
      </c>
      <c r="Q49" s="2" t="s">
        <v>19</v>
      </c>
      <c r="R49" s="2" t="s">
        <v>20</v>
      </c>
      <c r="S49" s="2" t="s">
        <v>21</v>
      </c>
      <c r="T49" s="2" t="s">
        <v>22</v>
      </c>
    </row>
    <row r="50" spans="1:20" ht="13" x14ac:dyDescent="0.25">
      <c r="A50" s="3"/>
      <c r="B50" s="4">
        <v>8000</v>
      </c>
      <c r="C50" s="9">
        <v>7000</v>
      </c>
      <c r="D50" s="9">
        <v>7000</v>
      </c>
      <c r="E50" s="9">
        <v>7000</v>
      </c>
      <c r="F50" s="9">
        <v>7000</v>
      </c>
      <c r="G50" s="9">
        <v>7000</v>
      </c>
      <c r="H50" s="9">
        <v>7000</v>
      </c>
      <c r="I50" s="9">
        <v>7000</v>
      </c>
      <c r="J50" s="9">
        <v>7000</v>
      </c>
      <c r="K50" s="9">
        <v>7000</v>
      </c>
      <c r="L50" s="9">
        <v>7000</v>
      </c>
      <c r="M50" s="9">
        <v>6000</v>
      </c>
      <c r="N50" s="9">
        <v>5000</v>
      </c>
      <c r="O50" s="9">
        <v>4000</v>
      </c>
      <c r="P50" s="9">
        <v>3000</v>
      </c>
      <c r="Q50" s="9">
        <v>2000</v>
      </c>
      <c r="R50" s="9">
        <v>1000</v>
      </c>
      <c r="S50" s="9">
        <v>1000</v>
      </c>
      <c r="T50" s="5">
        <f>SUM(B50:S50)</f>
        <v>100000</v>
      </c>
    </row>
    <row r="52" spans="1:20" ht="13" x14ac:dyDescent="0.3">
      <c r="A52" s="6"/>
      <c r="B52" s="6" t="s">
        <v>38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1:20" ht="13" x14ac:dyDescent="0.25">
      <c r="A53" s="3" t="s">
        <v>23</v>
      </c>
      <c r="B53" s="4">
        <f>B$50*B14/B25</f>
        <v>0.26133347271118545</v>
      </c>
      <c r="C53" s="4">
        <f t="shared" ref="C53:S55" si="3">C$50*C14/C25</f>
        <v>0.20460839820042043</v>
      </c>
      <c r="D53" s="4">
        <f t="shared" si="3"/>
        <v>0.13173887473044502</v>
      </c>
      <c r="E53" s="4">
        <f t="shared" si="3"/>
        <v>0.23074094891158733</v>
      </c>
      <c r="F53" s="4">
        <f t="shared" si="3"/>
        <v>0.35047828200035047</v>
      </c>
      <c r="G53" s="4">
        <f t="shared" si="3"/>
        <v>0.45910997461856734</v>
      </c>
      <c r="H53" s="4">
        <f t="shared" si="3"/>
        <v>0.6129898312035319</v>
      </c>
      <c r="I53" s="4">
        <f t="shared" si="3"/>
        <v>0.99779345105395501</v>
      </c>
      <c r="J53" s="4">
        <f t="shared" si="3"/>
        <v>1.9369995732540053</v>
      </c>
      <c r="K53" s="4">
        <f t="shared" si="3"/>
        <v>3.9866661367149829</v>
      </c>
      <c r="L53" s="4">
        <f t="shared" si="3"/>
        <v>9.7258258184941617</v>
      </c>
      <c r="M53" s="4">
        <f t="shared" si="3"/>
        <v>17.207754529800866</v>
      </c>
      <c r="N53" s="4">
        <f t="shared" si="3"/>
        <v>24.167493544376434</v>
      </c>
      <c r="O53" s="4">
        <f t="shared" si="3"/>
        <v>27.487668920097391</v>
      </c>
      <c r="P53" s="4">
        <f t="shared" si="3"/>
        <v>29.346471217555894</v>
      </c>
      <c r="Q53" s="4">
        <f t="shared" si="3"/>
        <v>26.131477839271827</v>
      </c>
      <c r="R53" s="4">
        <f t="shared" si="3"/>
        <v>18.263403325564319</v>
      </c>
      <c r="S53" s="4">
        <f t="shared" si="3"/>
        <v>25.315499130960479</v>
      </c>
      <c r="T53" s="8">
        <f>SUM(B53:S53)</f>
        <v>186.81805326952042</v>
      </c>
    </row>
    <row r="54" spans="1:20" ht="13" x14ac:dyDescent="0.25">
      <c r="A54" s="3" t="s">
        <v>24</v>
      </c>
      <c r="B54" s="4">
        <f t="shared" ref="B54:Q55" si="4">B$50*B15/B26</f>
        <v>0.19806569046690026</v>
      </c>
      <c r="C54" s="4">
        <f t="shared" si="4"/>
        <v>0.1513944292040719</v>
      </c>
      <c r="D54" s="4">
        <f t="shared" si="4"/>
        <v>0.14596421457907258</v>
      </c>
      <c r="E54" s="4">
        <f t="shared" si="4"/>
        <v>0.20782202517615392</v>
      </c>
      <c r="F54" s="4">
        <f t="shared" si="4"/>
        <v>0.20801815431164902</v>
      </c>
      <c r="G54" s="4">
        <f t="shared" si="4"/>
        <v>0.32026018933076056</v>
      </c>
      <c r="H54" s="4">
        <f t="shared" si="4"/>
        <v>0.68168971544747003</v>
      </c>
      <c r="I54" s="4">
        <f t="shared" si="4"/>
        <v>1.2409949233585555</v>
      </c>
      <c r="J54" s="4">
        <f t="shared" si="4"/>
        <v>2.2301039050011418</v>
      </c>
      <c r="K54" s="4">
        <f t="shared" si="4"/>
        <v>4.2677895239929144</v>
      </c>
      <c r="L54" s="4">
        <f t="shared" si="4"/>
        <v>7.4666048314299678</v>
      </c>
      <c r="M54" s="4">
        <f t="shared" si="4"/>
        <v>10.19785965437544</v>
      </c>
      <c r="N54" s="4">
        <f t="shared" si="4"/>
        <v>12.00410040356307</v>
      </c>
      <c r="O54" s="4">
        <f t="shared" si="4"/>
        <v>12.142365900878159</v>
      </c>
      <c r="P54" s="4">
        <f t="shared" si="4"/>
        <v>12.006078109400791</v>
      </c>
      <c r="Q54" s="4">
        <f t="shared" si="4"/>
        <v>11.14072959657055</v>
      </c>
      <c r="R54" s="4">
        <f t="shared" si="3"/>
        <v>8.1177362365380468</v>
      </c>
      <c r="S54" s="4">
        <f t="shared" si="3"/>
        <v>11.8305127878865</v>
      </c>
      <c r="T54" s="8">
        <f>SUM(B54:S54)</f>
        <v>94.55809029151122</v>
      </c>
    </row>
    <row r="55" spans="1:20" ht="13" x14ac:dyDescent="0.25">
      <c r="A55" s="3" t="s">
        <v>22</v>
      </c>
      <c r="B55" s="4">
        <f t="shared" si="4"/>
        <v>0.23063683635451573</v>
      </c>
      <c r="C55" s="4">
        <f t="shared" si="3"/>
        <v>0.17884502136506919</v>
      </c>
      <c r="D55" s="4">
        <f t="shared" si="3"/>
        <v>0.13863212530727426</v>
      </c>
      <c r="E55" s="4">
        <f t="shared" si="3"/>
        <v>0.21963913812556299</v>
      </c>
      <c r="F55" s="4">
        <f t="shared" si="3"/>
        <v>0.28075328265376642</v>
      </c>
      <c r="G55" s="4">
        <f t="shared" si="3"/>
        <v>0.39022774168834817</v>
      </c>
      <c r="H55" s="4">
        <f t="shared" si="3"/>
        <v>0.64749165207122905</v>
      </c>
      <c r="I55" s="4">
        <f t="shared" si="3"/>
        <v>1.1192111160504867</v>
      </c>
      <c r="J55" s="4">
        <f t="shared" si="3"/>
        <v>2.0816670646003637</v>
      </c>
      <c r="K55" s="4">
        <f t="shared" si="3"/>
        <v>4.1258402398818017</v>
      </c>
      <c r="L55" s="4">
        <f t="shared" si="3"/>
        <v>8.5933876411521766</v>
      </c>
      <c r="M55" s="4">
        <f t="shared" si="3"/>
        <v>13.649627438376674</v>
      </c>
      <c r="N55" s="4">
        <f t="shared" si="3"/>
        <v>17.9050688798702</v>
      </c>
      <c r="O55" s="4">
        <f t="shared" si="3"/>
        <v>19.460656343823782</v>
      </c>
      <c r="P55" s="4">
        <f t="shared" si="3"/>
        <v>20.022558145685164</v>
      </c>
      <c r="Q55" s="4">
        <f t="shared" si="3"/>
        <v>17.768800827137806</v>
      </c>
      <c r="R55" s="4">
        <f t="shared" si="3"/>
        <v>12.228299036905305</v>
      </c>
      <c r="S55" s="4">
        <f t="shared" si="3"/>
        <v>16.396146851626046</v>
      </c>
      <c r="T55" s="8">
        <f>SUM(B55:S55)</f>
        <v>135.43748938267558</v>
      </c>
    </row>
    <row r="58" spans="1:20" ht="13" x14ac:dyDescent="0.25">
      <c r="A58" s="13"/>
      <c r="B58" s="15" t="s">
        <v>39</v>
      </c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7"/>
    </row>
    <row r="59" spans="1:20" ht="26" x14ac:dyDescent="0.25">
      <c r="A59" s="14"/>
      <c r="B59" s="2" t="s">
        <v>28</v>
      </c>
      <c r="C59" s="2" t="s">
        <v>29</v>
      </c>
      <c r="D59" s="2" t="s">
        <v>30</v>
      </c>
      <c r="E59" s="2" t="s">
        <v>7</v>
      </c>
      <c r="F59" s="2" t="s">
        <v>31</v>
      </c>
      <c r="G59" s="2" t="s">
        <v>9</v>
      </c>
      <c r="H59" s="2" t="s">
        <v>10</v>
      </c>
      <c r="I59" s="2" t="s">
        <v>11</v>
      </c>
      <c r="J59" s="2" t="s">
        <v>12</v>
      </c>
      <c r="K59" s="2" t="s">
        <v>13</v>
      </c>
      <c r="L59" s="2" t="s">
        <v>14</v>
      </c>
      <c r="M59" s="2" t="s">
        <v>15</v>
      </c>
      <c r="N59" s="2" t="s">
        <v>16</v>
      </c>
      <c r="O59" s="2" t="s">
        <v>17</v>
      </c>
      <c r="P59" s="2" t="s">
        <v>18</v>
      </c>
      <c r="Q59" s="2" t="s">
        <v>19</v>
      </c>
      <c r="R59" s="2" t="s">
        <v>20</v>
      </c>
      <c r="S59" s="2" t="s">
        <v>21</v>
      </c>
      <c r="T59" s="2" t="s">
        <v>22</v>
      </c>
    </row>
    <row r="60" spans="1:20" ht="13" x14ac:dyDescent="0.25">
      <c r="A60" s="3"/>
      <c r="B60" s="4">
        <v>5000</v>
      </c>
      <c r="C60" s="9">
        <v>5500</v>
      </c>
      <c r="D60" s="9">
        <v>5500</v>
      </c>
      <c r="E60" s="9">
        <v>5500</v>
      </c>
      <c r="F60" s="9">
        <v>6000</v>
      </c>
      <c r="G60" s="9">
        <v>6000</v>
      </c>
      <c r="H60" s="9">
        <v>6500</v>
      </c>
      <c r="I60" s="9">
        <v>7000</v>
      </c>
      <c r="J60" s="9">
        <v>7000</v>
      </c>
      <c r="K60" s="9">
        <v>7000</v>
      </c>
      <c r="L60" s="9">
        <v>7000</v>
      </c>
      <c r="M60" s="9">
        <v>6500</v>
      </c>
      <c r="N60" s="9">
        <v>6000</v>
      </c>
      <c r="O60" s="9">
        <v>5500</v>
      </c>
      <c r="P60" s="9">
        <v>5000</v>
      </c>
      <c r="Q60" s="9">
        <v>4000</v>
      </c>
      <c r="R60" s="9">
        <v>2500</v>
      </c>
      <c r="S60" s="9">
        <v>2500</v>
      </c>
      <c r="T60" s="5">
        <f>SUM(B60:S60)</f>
        <v>100000</v>
      </c>
    </row>
    <row r="61" spans="1:20" ht="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2"/>
    </row>
    <row r="62" spans="1:20" ht="13" x14ac:dyDescent="0.3">
      <c r="A62" s="6"/>
      <c r="B62" s="6" t="s">
        <v>40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20" ht="13" x14ac:dyDescent="0.25">
      <c r="A63" s="3" t="s">
        <v>23</v>
      </c>
      <c r="B63" s="4">
        <f>B$60*B14/B25</f>
        <v>0.1633334204444909</v>
      </c>
      <c r="C63" s="4">
        <f t="shared" ref="C63:S63" si="5">C$60*C14/C25</f>
        <v>0.16076374144318747</v>
      </c>
      <c r="D63" s="4">
        <f t="shared" si="5"/>
        <v>0.10350911585963536</v>
      </c>
      <c r="E63" s="4">
        <f t="shared" si="5"/>
        <v>0.18129645985910434</v>
      </c>
      <c r="F63" s="4">
        <f t="shared" si="5"/>
        <v>0.3004099560003004</v>
      </c>
      <c r="G63" s="4">
        <f t="shared" si="5"/>
        <v>0.39352283538734339</v>
      </c>
      <c r="H63" s="4">
        <f t="shared" si="5"/>
        <v>0.56920484326042242</v>
      </c>
      <c r="I63" s="4">
        <f t="shared" si="5"/>
        <v>0.99779345105395501</v>
      </c>
      <c r="J63" s="4">
        <f t="shared" si="5"/>
        <v>1.9369995732540053</v>
      </c>
      <c r="K63" s="4">
        <f t="shared" si="5"/>
        <v>3.9866661367149829</v>
      </c>
      <c r="L63" s="4">
        <f t="shared" si="5"/>
        <v>9.7258258184941617</v>
      </c>
      <c r="M63" s="4">
        <f t="shared" si="5"/>
        <v>18.641734073950939</v>
      </c>
      <c r="N63" s="4">
        <f t="shared" si="5"/>
        <v>29.00099225325172</v>
      </c>
      <c r="O63" s="4">
        <f t="shared" si="5"/>
        <v>37.795544765133918</v>
      </c>
      <c r="P63" s="4">
        <f t="shared" si="5"/>
        <v>48.91078536259316</v>
      </c>
      <c r="Q63" s="4">
        <f t="shared" si="5"/>
        <v>52.262955678543655</v>
      </c>
      <c r="R63" s="4">
        <f t="shared" si="5"/>
        <v>45.658508313910801</v>
      </c>
      <c r="S63" s="4">
        <f t="shared" si="5"/>
        <v>63.288747827401195</v>
      </c>
      <c r="T63" s="8">
        <f>SUM(B63:S63)</f>
        <v>314.07859362655699</v>
      </c>
    </row>
    <row r="64" spans="1:20" ht="13" x14ac:dyDescent="0.25">
      <c r="A64" s="3" t="s">
        <v>24</v>
      </c>
      <c r="B64" s="4">
        <f t="shared" ref="B64:S65" si="6">B$60*B15/B26</f>
        <v>0.12379105654181266</v>
      </c>
      <c r="C64" s="4">
        <f t="shared" si="6"/>
        <v>0.11895276580319936</v>
      </c>
      <c r="D64" s="4">
        <f t="shared" si="6"/>
        <v>0.11468616859784274</v>
      </c>
      <c r="E64" s="4">
        <f t="shared" si="6"/>
        <v>0.16328873406697808</v>
      </c>
      <c r="F64" s="4">
        <f t="shared" si="6"/>
        <v>0.17830127512427058</v>
      </c>
      <c r="G64" s="4">
        <f t="shared" si="6"/>
        <v>0.27450873371208045</v>
      </c>
      <c r="H64" s="4">
        <f t="shared" si="6"/>
        <v>0.63299759291550783</v>
      </c>
      <c r="I64" s="4">
        <f t="shared" si="6"/>
        <v>1.2409949233585555</v>
      </c>
      <c r="J64" s="4">
        <f t="shared" si="6"/>
        <v>2.2301039050011418</v>
      </c>
      <c r="K64" s="4">
        <f t="shared" si="6"/>
        <v>4.2677895239929144</v>
      </c>
      <c r="L64" s="4">
        <f t="shared" si="6"/>
        <v>7.4666048314299678</v>
      </c>
      <c r="M64" s="4">
        <f t="shared" si="6"/>
        <v>11.04768129224006</v>
      </c>
      <c r="N64" s="4">
        <f t="shared" si="6"/>
        <v>14.404920484275685</v>
      </c>
      <c r="O64" s="4">
        <f t="shared" si="6"/>
        <v>16.695753113707468</v>
      </c>
      <c r="P64" s="4">
        <f t="shared" si="6"/>
        <v>20.010130182334652</v>
      </c>
      <c r="Q64" s="4">
        <f t="shared" si="6"/>
        <v>22.281459193141099</v>
      </c>
      <c r="R64" s="4">
        <f t="shared" si="6"/>
        <v>20.294340591345119</v>
      </c>
      <c r="S64" s="4">
        <f t="shared" si="6"/>
        <v>29.576281969716248</v>
      </c>
      <c r="T64" s="8">
        <f>SUM(B64:S64)</f>
        <v>151.1225863373046</v>
      </c>
    </row>
    <row r="65" spans="1:20" ht="13" x14ac:dyDescent="0.25">
      <c r="A65" s="3" t="s">
        <v>22</v>
      </c>
      <c r="B65" s="4">
        <f t="shared" si="6"/>
        <v>0.14414802272157232</v>
      </c>
      <c r="C65" s="4">
        <f t="shared" si="6"/>
        <v>0.14052108821541151</v>
      </c>
      <c r="D65" s="4">
        <f t="shared" si="6"/>
        <v>0.10892524131285836</v>
      </c>
      <c r="E65" s="4">
        <f t="shared" si="6"/>
        <v>0.17257360852722806</v>
      </c>
      <c r="F65" s="4">
        <f t="shared" si="6"/>
        <v>0.24064567084608549</v>
      </c>
      <c r="G65" s="4">
        <f t="shared" si="6"/>
        <v>0.33448092144715558</v>
      </c>
      <c r="H65" s="4">
        <f t="shared" si="6"/>
        <v>0.60124224835185558</v>
      </c>
      <c r="I65" s="4">
        <f t="shared" si="6"/>
        <v>1.1192111160504867</v>
      </c>
      <c r="J65" s="4">
        <f t="shared" si="6"/>
        <v>2.0816670646003637</v>
      </c>
      <c r="K65" s="4">
        <f t="shared" si="6"/>
        <v>4.1258402398818017</v>
      </c>
      <c r="L65" s="4">
        <f t="shared" si="6"/>
        <v>8.5933876411521766</v>
      </c>
      <c r="M65" s="4">
        <f t="shared" si="6"/>
        <v>14.78709639157473</v>
      </c>
      <c r="N65" s="4">
        <f t="shared" si="6"/>
        <v>21.486082655844239</v>
      </c>
      <c r="O65" s="4">
        <f t="shared" si="6"/>
        <v>26.758402472757702</v>
      </c>
      <c r="P65" s="4">
        <f t="shared" si="6"/>
        <v>33.370930242808605</v>
      </c>
      <c r="Q65" s="4">
        <f t="shared" si="6"/>
        <v>35.537601654275612</v>
      </c>
      <c r="R65" s="4">
        <f t="shared" si="6"/>
        <v>30.570747592263263</v>
      </c>
      <c r="S65" s="4">
        <f t="shared" si="6"/>
        <v>40.99036712906512</v>
      </c>
      <c r="T65" s="8">
        <f>SUM(B65:S65)</f>
        <v>221.16387100169629</v>
      </c>
    </row>
  </sheetData>
  <mergeCells count="20">
    <mergeCell ref="A23:A24"/>
    <mergeCell ref="B23:T23"/>
    <mergeCell ref="A12:A13"/>
    <mergeCell ref="B12:Q12"/>
    <mergeCell ref="A19:O19"/>
    <mergeCell ref="A20:O20"/>
    <mergeCell ref="A1:O1"/>
    <mergeCell ref="A2:O2"/>
    <mergeCell ref="A4:O4"/>
    <mergeCell ref="A5:O5"/>
    <mergeCell ref="A6:O6"/>
    <mergeCell ref="A10:O10"/>
    <mergeCell ref="A58:A59"/>
    <mergeCell ref="B58:T58"/>
    <mergeCell ref="A29:P29"/>
    <mergeCell ref="A30:P30"/>
    <mergeCell ref="A38:A39"/>
    <mergeCell ref="B38:T38"/>
    <mergeCell ref="A48:A49"/>
    <mergeCell ref="B48:T4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mortalidad_2018_cr_españa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Redondo Sánchez</dc:creator>
  <cp:lastModifiedBy>Daniel Redondo Sánchez</cp:lastModifiedBy>
  <dcterms:created xsi:type="dcterms:W3CDTF">2020-06-21T10:41:46Z</dcterms:created>
  <dcterms:modified xsi:type="dcterms:W3CDTF">2020-06-21T17:24:10Z</dcterms:modified>
</cp:coreProperties>
</file>