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A9B166A5-0849-3F41-A59A-CF1B372E5BDF}" xr6:coauthVersionLast="45" xr6:coauthVersionMax="45" xr10:uidLastSave="{00000000-0000-0000-0000-000000000000}"/>
  <bookViews>
    <workbookView xWindow="12600" yWindow="1460" windowWidth="17800" windowHeight="17920" tabRatio="752" firstSheet="11" activeTab="14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9 - Hígado datos clínicos" sheetId="27" r:id="rId9"/>
    <sheet name="10 - Hígado estado vital" sheetId="28" r:id="rId10"/>
    <sheet name="11 - CR datos clínicos" sheetId="29" r:id="rId11"/>
    <sheet name="12 - CR estado vital" sheetId="30" r:id="rId12"/>
    <sheet name="13 - Tipo de muestra HB " sheetId="33" r:id="rId13"/>
    <sheet name="14 - train-test HB" sheetId="35" r:id="rId14"/>
    <sheet name="15 - Genes HB" sheetId="31" r:id="rId15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5" l="1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3" i="30"/>
  <c r="C23" i="30"/>
  <c r="D18" i="30"/>
  <c r="F18" i="30" s="1"/>
  <c r="D38" i="30" s="1"/>
  <c r="D17" i="30"/>
  <c r="F17" i="30" s="1"/>
  <c r="D37" i="30" s="1"/>
  <c r="D16" i="30"/>
  <c r="C36" i="30" s="1"/>
  <c r="D15" i="30"/>
  <c r="F15" i="30" s="1"/>
  <c r="D35" i="30" s="1"/>
  <c r="D13" i="30"/>
  <c r="F13" i="30" s="1"/>
  <c r="D33" i="30" s="1"/>
  <c r="D12" i="30"/>
  <c r="F12" i="30" s="1"/>
  <c r="D32" i="30" s="1"/>
  <c r="D11" i="30"/>
  <c r="F11" i="30" s="1"/>
  <c r="D31" i="30" s="1"/>
  <c r="D10" i="30"/>
  <c r="F10" i="30" s="1"/>
  <c r="D30" i="30" s="1"/>
  <c r="D9" i="30"/>
  <c r="C29" i="30" s="1"/>
  <c r="D8" i="30"/>
  <c r="C28" i="30" s="1"/>
  <c r="D6" i="30"/>
  <c r="F6" i="30" s="1"/>
  <c r="D26" i="30" s="1"/>
  <c r="D5" i="30"/>
  <c r="F5" i="30" s="1"/>
  <c r="D25" i="30" s="1"/>
  <c r="D33" i="29"/>
  <c r="G29" i="29" s="1"/>
  <c r="G28" i="29"/>
  <c r="D32" i="29"/>
  <c r="D30" i="29"/>
  <c r="G26" i="29" s="1"/>
  <c r="D29" i="29"/>
  <c r="G25" i="29" s="1"/>
  <c r="D28" i="29"/>
  <c r="G24" i="29" s="1"/>
  <c r="D27" i="29"/>
  <c r="G23" i="29" s="1"/>
  <c r="D26" i="29"/>
  <c r="G22" i="29" s="1"/>
  <c r="D24" i="29"/>
  <c r="D23" i="29"/>
  <c r="D22" i="29"/>
  <c r="D20" i="29"/>
  <c r="G20" i="29" s="1"/>
  <c r="D19" i="29"/>
  <c r="G19" i="29" s="1"/>
  <c r="D18" i="29"/>
  <c r="G18" i="29" s="1"/>
  <c r="D17" i="29"/>
  <c r="G17" i="29" s="1"/>
  <c r="D16" i="29"/>
  <c r="G1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36" i="30" s="1"/>
  <c r="F9" i="30"/>
  <c r="D29" i="30" s="1"/>
  <c r="C32" i="30"/>
  <c r="C25" i="30"/>
  <c r="C26" i="30"/>
  <c r="C33" i="30"/>
  <c r="C35" i="30"/>
  <c r="F8" i="30"/>
  <c r="D28" i="30" s="1"/>
  <c r="C37" i="30"/>
  <c r="C30" i="30"/>
  <c r="C38" i="30"/>
  <c r="C31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<sst xmlns="http://schemas.openxmlformats.org/spreadsheetml/2006/main" count="739" uniqueCount="291">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</sst>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5" workbookViewId="0">
      <selection activeCell="B27" sqref="B27:E47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60" t="s">
        <v>229</v>
      </c>
      <c r="D2" s="60"/>
      <c r="E2" s="60" t="s">
        <v>230</v>
      </c>
      <c r="F2" s="60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G33"/>
  <sheetViews>
    <sheetView workbookViewId="0">
      <selection activeCell="F17" sqref="F17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20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4" t="s">
        <v>203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204</v>
      </c>
      <c r="G16" s="35" t="str">
        <f t="shared" si="1"/>
        <v>105 (16,9%)</v>
      </c>
    </row>
    <row r="17" spans="2:7" x14ac:dyDescent="0.2">
      <c r="B17" s="35" t="s">
        <v>206</v>
      </c>
      <c r="C17" s="40">
        <v>225</v>
      </c>
      <c r="D17" s="37">
        <f t="shared" ref="D17:D33" si="2">C17/$C$3</f>
        <v>0.36290322580645162</v>
      </c>
      <c r="F17" s="35" t="s">
        <v>206</v>
      </c>
      <c r="G17" s="35" t="str">
        <f t="shared" si="1"/>
        <v>225 (36,3%)</v>
      </c>
    </row>
    <row r="18" spans="2:7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207</v>
      </c>
      <c r="G18" s="35" t="str">
        <f t="shared" si="1"/>
        <v>178 (28,7%)</v>
      </c>
    </row>
    <row r="19" spans="2:7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205</v>
      </c>
      <c r="G19" s="35" t="str">
        <f t="shared" si="1"/>
        <v>89 (14,4%)</v>
      </c>
    </row>
    <row r="20" spans="2:7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208</v>
      </c>
      <c r="G20" s="43" t="str">
        <f t="shared" si="1"/>
        <v>23 (3,7%)</v>
      </c>
    </row>
    <row r="21" spans="2:7" x14ac:dyDescent="0.2">
      <c r="B21" s="38" t="s">
        <v>218</v>
      </c>
      <c r="D21" s="37"/>
      <c r="F21" s="38" t="s">
        <v>221</v>
      </c>
      <c r="G21" s="35"/>
    </row>
    <row r="22" spans="2:7" x14ac:dyDescent="0.2">
      <c r="B22" s="35" t="s">
        <v>219</v>
      </c>
      <c r="C22" s="40">
        <v>5</v>
      </c>
      <c r="D22" s="37">
        <f t="shared" si="2"/>
        <v>8.0645161290322578E-3</v>
      </c>
      <c r="F22" s="35" t="s">
        <v>224</v>
      </c>
      <c r="G22" s="35" t="str">
        <f>C26 &amp; " (" &amp; ROUND(100*D26,1) &amp; "%)"</f>
        <v>293 (47,3%)</v>
      </c>
    </row>
    <row r="23" spans="2:7" x14ac:dyDescent="0.2">
      <c r="B23" s="35" t="s">
        <v>220</v>
      </c>
      <c r="C23" s="40">
        <v>352</v>
      </c>
      <c r="D23" s="37">
        <f t="shared" si="2"/>
        <v>0.56774193548387097</v>
      </c>
      <c r="F23" s="35" t="s">
        <v>223</v>
      </c>
      <c r="G23" s="35" t="str">
        <f>C27 &amp; " (" &amp; ROUND(100*D27,1) &amp; "%)"</f>
        <v>13 (2,1%)</v>
      </c>
    </row>
    <row r="24" spans="2:7" x14ac:dyDescent="0.2">
      <c r="B24" s="35" t="s">
        <v>208</v>
      </c>
      <c r="C24" s="40">
        <v>263</v>
      </c>
      <c r="D24" s="37">
        <f t="shared" si="2"/>
        <v>0.42419354838709677</v>
      </c>
      <c r="F24" s="35" t="s">
        <v>225</v>
      </c>
      <c r="G24" s="35" t="str">
        <f>C28 &amp; " (" &amp; ROUND(100*D28,1) &amp; "%)"</f>
        <v>65 (10,5%)</v>
      </c>
    </row>
    <row r="25" spans="2:7" x14ac:dyDescent="0.2">
      <c r="B25" s="38" t="s">
        <v>221</v>
      </c>
      <c r="D25" s="37"/>
      <c r="F25" s="35" t="s">
        <v>208</v>
      </c>
      <c r="G25" s="35" t="str">
        <f>C29 &amp; " (" &amp; ROUND(100*D29,1) &amp; "%)"</f>
        <v>248 (40%)</v>
      </c>
    </row>
    <row r="26" spans="2:7" x14ac:dyDescent="0.2">
      <c r="B26" s="35" t="s">
        <v>224</v>
      </c>
      <c r="C26" s="40">
        <v>293</v>
      </c>
      <c r="D26" s="37">
        <f t="shared" si="2"/>
        <v>0.47258064516129034</v>
      </c>
      <c r="F26" s="43" t="s">
        <v>222</v>
      </c>
      <c r="G26" s="43" t="str">
        <f>C30 &amp; " (" &amp; ROUND(100*D30,1) &amp; "%)"</f>
        <v>1 (0,2%)</v>
      </c>
    </row>
    <row r="27" spans="2:7" x14ac:dyDescent="0.2">
      <c r="B27" s="35" t="s">
        <v>223</v>
      </c>
      <c r="C27" s="40">
        <v>13</v>
      </c>
      <c r="D27" s="37">
        <f t="shared" si="2"/>
        <v>2.0967741935483872E-2</v>
      </c>
      <c r="F27" s="38" t="s">
        <v>226</v>
      </c>
      <c r="G27" s="35"/>
    </row>
    <row r="28" spans="2:7" x14ac:dyDescent="0.2">
      <c r="B28" s="35" t="s">
        <v>225</v>
      </c>
      <c r="C28" s="40">
        <v>65</v>
      </c>
      <c r="D28" s="37">
        <f t="shared" si="2"/>
        <v>0.10483870967741936</v>
      </c>
      <c r="F28" s="35" t="s">
        <v>227</v>
      </c>
      <c r="G28" s="35" t="str">
        <f>C32 &amp; " (" &amp; ROUND(100*D32,1) &amp; "%)"</f>
        <v>491 (79,2%)</v>
      </c>
    </row>
    <row r="29" spans="2:7" x14ac:dyDescent="0.2">
      <c r="B29" s="35" t="s">
        <v>208</v>
      </c>
      <c r="C29" s="40">
        <v>248</v>
      </c>
      <c r="D29" s="37">
        <f t="shared" si="2"/>
        <v>0.4</v>
      </c>
      <c r="F29" s="43" t="s">
        <v>228</v>
      </c>
      <c r="G29" s="43" t="str">
        <f>C33 &amp; " (" &amp; ROUND(100*D33,1) &amp; "%)"</f>
        <v>129 (20,8%)</v>
      </c>
    </row>
    <row r="30" spans="2:7" x14ac:dyDescent="0.2">
      <c r="B30" s="35" t="s">
        <v>222</v>
      </c>
      <c r="C30" s="40">
        <v>1</v>
      </c>
      <c r="D30" s="37">
        <f t="shared" si="2"/>
        <v>1.6129032258064516E-3</v>
      </c>
    </row>
    <row r="31" spans="2:7" x14ac:dyDescent="0.2">
      <c r="B31" s="38" t="s">
        <v>226</v>
      </c>
      <c r="D31" s="37"/>
    </row>
    <row r="32" spans="2:7" x14ac:dyDescent="0.2">
      <c r="B32" s="35" t="s">
        <v>227</v>
      </c>
      <c r="C32" s="40">
        <v>491</v>
      </c>
      <c r="D32" s="37">
        <f t="shared" si="2"/>
        <v>0.79193548387096779</v>
      </c>
    </row>
    <row r="33" spans="2:4" x14ac:dyDescent="0.2">
      <c r="B33" s="35" t="s">
        <v>234</v>
      </c>
      <c r="C33" s="40">
        <v>129</v>
      </c>
      <c r="D33" s="37">
        <f t="shared" si="2"/>
        <v>0.20806451612903226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38"/>
  <sheetViews>
    <sheetView workbookViewId="0">
      <selection activeCell="E28" sqref="E28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60" t="s">
        <v>229</v>
      </c>
      <c r="D2" s="60"/>
      <c r="E2" s="60" t="s">
        <v>230</v>
      </c>
      <c r="F2" s="60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22" spans="2:6" x14ac:dyDescent="0.2">
      <c r="B22" s="1"/>
      <c r="C22" s="5" t="s">
        <v>229</v>
      </c>
      <c r="D22" s="5" t="s">
        <v>235</v>
      </c>
      <c r="E22" s="46" t="s">
        <v>238</v>
      </c>
    </row>
    <row r="23" spans="2:6" x14ac:dyDescent="0.2">
      <c r="B23" s="34" t="s">
        <v>202</v>
      </c>
      <c r="C23" s="5">
        <f>SUM(C5:C6)</f>
        <v>491</v>
      </c>
      <c r="D23" s="5">
        <f>SUM(E5:E6)</f>
        <v>129</v>
      </c>
      <c r="E23" s="46"/>
    </row>
    <row r="24" spans="2:6" x14ac:dyDescent="0.2">
      <c r="B24" s="38" t="s">
        <v>46</v>
      </c>
      <c r="C24" s="46"/>
      <c r="D24" s="46"/>
      <c r="E24" s="45" t="s">
        <v>237</v>
      </c>
    </row>
    <row r="25" spans="2:6" x14ac:dyDescent="0.2">
      <c r="B25" s="47" t="s">
        <v>216</v>
      </c>
      <c r="C25" s="46" t="str">
        <f>C5 &amp; " (" &amp; ROUND(100*D5,1) &amp; "%)"</f>
        <v>260 (79%)</v>
      </c>
      <c r="D25" s="46" t="str">
        <f>E5 &amp; " (" &amp; ROUND(100*F5,1) &amp; "%)"</f>
        <v>69 (21%)</v>
      </c>
      <c r="E25" s="45"/>
    </row>
    <row r="26" spans="2:6" x14ac:dyDescent="0.2">
      <c r="B26" s="47" t="s">
        <v>217</v>
      </c>
      <c r="C26" s="46" t="str">
        <f>C6 &amp; " (" &amp; ROUND(100*D6,1) &amp; "%)"</f>
        <v>231 (79,4%)</v>
      </c>
      <c r="D26" s="46" t="str">
        <f>E6 &amp; " (" &amp; ROUND(100*F6,1) &amp; "%)"</f>
        <v>60 (20,6%)</v>
      </c>
      <c r="E26" s="45"/>
    </row>
    <row r="27" spans="2:6" x14ac:dyDescent="0.2">
      <c r="B27" s="38" t="s">
        <v>0</v>
      </c>
      <c r="C27" s="46"/>
      <c r="D27" s="46"/>
      <c r="E27" s="45" t="s">
        <v>239</v>
      </c>
    </row>
    <row r="28" spans="2:6" x14ac:dyDescent="0.2">
      <c r="B28" s="47" t="s">
        <v>210</v>
      </c>
      <c r="C28" s="46" t="str">
        <f t="shared" ref="C28:C38" si="2">C8 &amp; " (" &amp; ROUND(100*D8,1) &amp; "%)"</f>
        <v>14 (87,5%)</v>
      </c>
      <c r="D28" s="46" t="str">
        <f t="shared" ref="D28:D33" si="3">E8 &amp; " (" &amp; ROUND(100*F8,1) &amp; "%)"</f>
        <v>2 (12,5%)</v>
      </c>
      <c r="E28" s="45"/>
    </row>
    <row r="29" spans="2:6" x14ac:dyDescent="0.2">
      <c r="B29" s="47" t="s">
        <v>211</v>
      </c>
      <c r="C29" s="46" t="str">
        <f t="shared" si="2"/>
        <v>51 (86,4%)</v>
      </c>
      <c r="D29" s="46" t="str">
        <f t="shared" si="3"/>
        <v>8 (13,6%)</v>
      </c>
      <c r="E29" s="45"/>
    </row>
    <row r="30" spans="2:6" x14ac:dyDescent="0.2">
      <c r="B30" s="47" t="s">
        <v>212</v>
      </c>
      <c r="C30" s="46" t="str">
        <f t="shared" si="2"/>
        <v>85 (84,2%)</v>
      </c>
      <c r="D30" s="46" t="str">
        <f t="shared" si="3"/>
        <v>16 (15,8%)</v>
      </c>
      <c r="E30" s="45"/>
    </row>
    <row r="31" spans="2:6" x14ac:dyDescent="0.2">
      <c r="B31" s="47" t="s">
        <v>213</v>
      </c>
      <c r="C31" s="46" t="str">
        <f t="shared" si="2"/>
        <v>150 (86,7%)</v>
      </c>
      <c r="D31" s="46" t="str">
        <f t="shared" si="3"/>
        <v>23 (13,3%)</v>
      </c>
      <c r="E31" s="45"/>
    </row>
    <row r="32" spans="2:6" x14ac:dyDescent="0.2">
      <c r="B32" s="47" t="s">
        <v>214</v>
      </c>
      <c r="C32" s="46" t="str">
        <f t="shared" si="2"/>
        <v>120 (70,2%)</v>
      </c>
      <c r="D32" s="46" t="str">
        <f t="shared" si="3"/>
        <v>51 (29,8%)</v>
      </c>
      <c r="E32" s="45"/>
    </row>
    <row r="33" spans="2:5" x14ac:dyDescent="0.2">
      <c r="B33" s="47" t="s">
        <v>215</v>
      </c>
      <c r="C33" s="46" t="str">
        <f t="shared" si="2"/>
        <v>70 (71,4%)</v>
      </c>
      <c r="D33" s="46" t="str">
        <f t="shared" si="3"/>
        <v>28 (28,6%)</v>
      </c>
      <c r="E33" s="45"/>
    </row>
    <row r="34" spans="2:5" x14ac:dyDescent="0.2">
      <c r="B34" s="34" t="s">
        <v>203</v>
      </c>
      <c r="C34" s="46"/>
      <c r="D34" s="46"/>
      <c r="E34" s="45" t="s">
        <v>239</v>
      </c>
    </row>
    <row r="35" spans="2:5" x14ac:dyDescent="0.2">
      <c r="B35" s="47" t="s">
        <v>204</v>
      </c>
      <c r="C35" s="46" t="str">
        <f t="shared" si="2"/>
        <v>98 (93,3%)</v>
      </c>
      <c r="D35" s="46" t="str">
        <f>E15 &amp; " (" &amp; ROUND(100*F15,1) &amp; "%)"</f>
        <v>7 (6,7%)</v>
      </c>
      <c r="E35" s="45"/>
    </row>
    <row r="36" spans="2:5" x14ac:dyDescent="0.2">
      <c r="B36" s="47" t="s">
        <v>206</v>
      </c>
      <c r="C36" s="46" t="str">
        <f t="shared" si="2"/>
        <v>192 (85,3%)</v>
      </c>
      <c r="D36" s="46" t="str">
        <f>E16 &amp; " (" &amp; ROUND(100*F16,1) &amp; "%)"</f>
        <v>33 (14,7%)</v>
      </c>
      <c r="E36" s="45"/>
    </row>
    <row r="37" spans="2:5" x14ac:dyDescent="0.2">
      <c r="B37" s="47" t="s">
        <v>207</v>
      </c>
      <c r="C37" s="46" t="str">
        <f t="shared" si="2"/>
        <v>139 (78,1%)</v>
      </c>
      <c r="D37" s="46" t="str">
        <f>E17 &amp; " (" &amp; ROUND(100*F17,1) &amp; "%)"</f>
        <v>39 (21,9%)</v>
      </c>
      <c r="E37" s="45"/>
    </row>
    <row r="38" spans="2:5" x14ac:dyDescent="0.2">
      <c r="B38" s="47" t="s">
        <v>205</v>
      </c>
      <c r="C38" s="46" t="str">
        <f t="shared" si="2"/>
        <v>48 (53,9%)</v>
      </c>
      <c r="D38" s="46" t="str">
        <f>E18 &amp; " (" &amp; ROUND(100*F18,1) &amp; "%)"</f>
        <v>41 (46,1%)</v>
      </c>
      <c r="E38" s="45"/>
    </row>
  </sheetData>
  <mergeCells count="2">
    <mergeCell ref="C2:D2"/>
    <mergeCell ref="E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C9" sqref="C9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C16" sqref="C16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1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1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2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D12"/>
  <sheetViews>
    <sheetView tabSelected="1" workbookViewId="0">
      <selection activeCell="A2" sqref="A2:D12"/>
    </sheetView>
  </sheetViews>
  <sheetFormatPr baseColWidth="10" defaultRowHeight="16" x14ac:dyDescent="0.2"/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49" t="s">
        <v>249</v>
      </c>
      <c r="C3" s="49" t="s">
        <v>249</v>
      </c>
      <c r="D3" s="49" t="s">
        <v>250</v>
      </c>
    </row>
    <row r="4" spans="1:4" x14ac:dyDescent="0.2">
      <c r="A4" s="55">
        <v>2</v>
      </c>
      <c r="B4" s="49" t="s">
        <v>251</v>
      </c>
      <c r="C4" s="49" t="s">
        <v>252</v>
      </c>
      <c r="D4" s="49" t="s">
        <v>253</v>
      </c>
    </row>
    <row r="5" spans="1:4" x14ac:dyDescent="0.2">
      <c r="A5" s="55">
        <v>3</v>
      </c>
      <c r="B5" s="49" t="s">
        <v>254</v>
      </c>
      <c r="C5" s="49" t="s">
        <v>254</v>
      </c>
      <c r="D5" s="49" t="s">
        <v>255</v>
      </c>
    </row>
    <row r="6" spans="1:4" x14ac:dyDescent="0.2">
      <c r="A6" s="55">
        <v>4</v>
      </c>
      <c r="B6" s="49" t="s">
        <v>256</v>
      </c>
      <c r="C6" s="49" t="s">
        <v>257</v>
      </c>
      <c r="D6" s="49" t="s">
        <v>258</v>
      </c>
    </row>
    <row r="7" spans="1:4" x14ac:dyDescent="0.2">
      <c r="A7" s="55">
        <v>5</v>
      </c>
      <c r="B7" s="49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49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49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E32" sqref="E32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35" t="s">
        <v>224</v>
      </c>
      <c r="C16" s="36">
        <v>212</v>
      </c>
      <c r="D16" s="37">
        <f>C16/$C$3</f>
        <v>0.52475247524752477</v>
      </c>
      <c r="F16" s="35" t="s">
        <v>224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35" t="s">
        <v>225</v>
      </c>
      <c r="C18" s="36">
        <v>19</v>
      </c>
      <c r="D18" s="37">
        <f t="shared" ref="D18:D24" si="4">C18/$C$3</f>
        <v>4.702970297029703E-2</v>
      </c>
      <c r="F18" s="35" t="s">
        <v>225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9 - Hígado datos clínicos</vt:lpstr>
      <vt:lpstr>10 - Hígado estado vital</vt:lpstr>
      <vt:lpstr>11 - CR datos clínicos</vt:lpstr>
      <vt:lpstr>12 - CR estado vital</vt:lpstr>
      <vt:lpstr>13 - Tipo de muestra HB </vt:lpstr>
      <vt:lpstr>14 - train-test HB</vt:lpstr>
      <vt:lpstr>15 - Genes 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2020-07-19T16:35:48Z</dcterms:modified>
</cp:coreProperties>
</file>