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480" yWindow="80" windowWidth="24520" windowHeight="151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4" i="2"/>
  <c r="C5" i="2"/>
  <c r="C6" i="2"/>
  <c r="C7" i="2"/>
  <c r="C8" i="2"/>
  <c r="C9" i="2"/>
  <c r="C10" i="2"/>
  <c r="C11" i="2"/>
  <c r="C3" i="2"/>
  <c r="M5" i="1"/>
  <c r="M6" i="1"/>
  <c r="M7" i="1"/>
  <c r="M8" i="1"/>
  <c r="M9" i="1"/>
  <c r="M10" i="1"/>
  <c r="M11" i="1"/>
  <c r="M12" i="1"/>
  <c r="M13" i="1"/>
  <c r="M14" i="1"/>
  <c r="M15" i="1"/>
  <c r="M16" i="1"/>
  <c r="M4" i="1"/>
  <c r="O9" i="1"/>
  <c r="N9" i="1"/>
  <c r="O7" i="1"/>
  <c r="N7" i="1"/>
  <c r="O6" i="1"/>
  <c r="N6" i="1"/>
  <c r="O5" i="1"/>
  <c r="N5" i="1"/>
  <c r="K11" i="1"/>
  <c r="L11" i="1"/>
  <c r="K12" i="1"/>
  <c r="L12" i="1"/>
  <c r="K13" i="1"/>
  <c r="L13" i="1"/>
  <c r="K14" i="1"/>
  <c r="L14" i="1"/>
  <c r="K15" i="1"/>
  <c r="L15" i="1"/>
  <c r="K16" i="1"/>
  <c r="L16" i="1"/>
  <c r="L5" i="1"/>
  <c r="L6" i="1"/>
  <c r="L7" i="1"/>
  <c r="L8" i="1"/>
  <c r="L9" i="1"/>
  <c r="L10" i="1"/>
  <c r="L4" i="1"/>
  <c r="K5" i="1"/>
  <c r="K6" i="1"/>
  <c r="K7" i="1"/>
  <c r="K8" i="1"/>
  <c r="K9" i="1"/>
  <c r="K10" i="1"/>
  <c r="K4" i="1"/>
  <c r="A22" i="1"/>
  <c r="A7" i="1"/>
  <c r="A9" i="1"/>
  <c r="A5" i="1"/>
  <c r="A10" i="1"/>
  <c r="A15" i="1"/>
  <c r="A6" i="1"/>
  <c r="A12" i="1"/>
  <c r="A13" i="1"/>
  <c r="A16" i="1"/>
  <c r="A17" i="1"/>
  <c r="A18" i="1"/>
  <c r="A19" i="1"/>
</calcChain>
</file>

<file path=xl/sharedStrings.xml><?xml version="1.0" encoding="utf-8"?>
<sst xmlns="http://schemas.openxmlformats.org/spreadsheetml/2006/main" count="37" uniqueCount="35">
  <si>
    <t>Sheep</t>
  </si>
  <si>
    <t>lb initial starting weight</t>
  </si>
  <si>
    <t>lb/day gain</t>
  </si>
  <si>
    <t>months</t>
  </si>
  <si>
    <t>lb final weight</t>
  </si>
  <si>
    <t>days to reach final weight</t>
  </si>
  <si>
    <t>lb average weight during growth</t>
  </si>
  <si>
    <t>lb feed per day</t>
  </si>
  <si>
    <t>lb feed per sheep during growth</t>
  </si>
  <si>
    <t>months end of experiment</t>
  </si>
  <si>
    <t>months at maintenance</t>
  </si>
  <si>
    <t>days at maintenance</t>
  </si>
  <si>
    <t>of body weight in feed consumption</t>
  </si>
  <si>
    <t>of body weight in feed consumption for maintenance</t>
  </si>
  <si>
    <t>lb of feed daily for maintenance</t>
  </si>
  <si>
    <t>lb of feed per sheep for maintenance</t>
  </si>
  <si>
    <t>lb of feed per sheep</t>
  </si>
  <si>
    <t>lb of feed</t>
  </si>
  <si>
    <t>tons of feed</t>
  </si>
  <si>
    <t>tons of feed rounded up</t>
  </si>
  <si>
    <t>per ton</t>
  </si>
  <si>
    <t>feed cost</t>
  </si>
  <si>
    <t>Sheep weight</t>
  </si>
  <si>
    <t>Lbs/Sheep</t>
  </si>
  <si>
    <t>Total lbs/day</t>
  </si>
  <si>
    <t>Growth</t>
  </si>
  <si>
    <t>Maintenance</t>
  </si>
  <si>
    <t>days</t>
  </si>
  <si>
    <t>per sheep</t>
  </si>
  <si>
    <t>all sheep</t>
  </si>
  <si>
    <t>total lbs and tons</t>
  </si>
  <si>
    <t>Kg/day</t>
  </si>
  <si>
    <t>kg</t>
  </si>
  <si>
    <t>lb</t>
  </si>
  <si>
    <t>approx: was the last weighed, but I don't remember the exact number. I think something between 26.5-28, with the former more likely.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</si>
</sst>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6" fontId="0" fillId="0" borderId="0" xfId="0" applyNumberFormat="1"/>
    <xf numFmtId="0" fontId="1" fillId="0" borderId="1" xfId="0" applyFont="1" applyBorder="1"/>
    <xf numFmtId="0" fontId="1" fillId="0" borderId="0" xfId="0" applyFont="1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D37" sqref="D37"/>
    </sheetView>
  </sheetViews>
  <sheetFormatPr baseColWidth="10" defaultColWidth="8.83203125" defaultRowHeight="14" x14ac:dyDescent="0"/>
  <cols>
    <col min="10" max="10" width="11" customWidth="1"/>
    <col min="11" max="12" width="10.6640625" customWidth="1"/>
  </cols>
  <sheetData>
    <row r="1" spans="1:16">
      <c r="A1">
        <v>10</v>
      </c>
      <c r="B1" t="s">
        <v>0</v>
      </c>
    </row>
    <row r="2" spans="1:16">
      <c r="A2">
        <v>30</v>
      </c>
      <c r="B2" t="s">
        <v>1</v>
      </c>
    </row>
    <row r="3" spans="1:16" ht="15" thickBot="1">
      <c r="A3">
        <v>0.5</v>
      </c>
      <c r="B3" t="s">
        <v>2</v>
      </c>
      <c r="J3" s="4" t="s">
        <v>22</v>
      </c>
      <c r="K3" s="4" t="s">
        <v>23</v>
      </c>
      <c r="L3" s="4" t="s">
        <v>24</v>
      </c>
      <c r="M3" s="5" t="s">
        <v>31</v>
      </c>
      <c r="N3" s="5" t="s">
        <v>25</v>
      </c>
      <c r="O3" s="5" t="s">
        <v>26</v>
      </c>
    </row>
    <row r="4" spans="1:16" ht="15" thickTop="1">
      <c r="A4">
        <v>150</v>
      </c>
      <c r="B4" t="s">
        <v>4</v>
      </c>
      <c r="J4">
        <v>30</v>
      </c>
      <c r="K4">
        <f>J4*0.03</f>
        <v>0.89999999999999991</v>
      </c>
      <c r="L4">
        <f>K4*10</f>
        <v>9</v>
      </c>
      <c r="M4">
        <f>0.45359*L4</f>
        <v>4.0823099999999997</v>
      </c>
      <c r="N4">
        <v>8</v>
      </c>
      <c r="O4">
        <v>9</v>
      </c>
      <c r="P4" t="s">
        <v>3</v>
      </c>
    </row>
    <row r="5" spans="1:16">
      <c r="A5">
        <f>(A4-A2)/A3</f>
        <v>240</v>
      </c>
      <c r="B5" t="s">
        <v>5</v>
      </c>
      <c r="J5">
        <v>40</v>
      </c>
      <c r="K5">
        <f t="shared" ref="K5:K16" si="0">J5*0.03</f>
        <v>1.2</v>
      </c>
      <c r="L5">
        <f t="shared" ref="L5:L16" si="1">K5*10</f>
        <v>12</v>
      </c>
      <c r="M5">
        <f t="shared" ref="M5:M16" si="2">0.45359*L5</f>
        <v>5.4430800000000001</v>
      </c>
      <c r="N5">
        <f>N4*31</f>
        <v>248</v>
      </c>
      <c r="O5">
        <f>O4*31</f>
        <v>279</v>
      </c>
      <c r="P5" t="s">
        <v>27</v>
      </c>
    </row>
    <row r="6" spans="1:16">
      <c r="A6">
        <f>A5/30</f>
        <v>8</v>
      </c>
      <c r="B6" t="s">
        <v>3</v>
      </c>
      <c r="J6">
        <v>50</v>
      </c>
      <c r="K6">
        <f t="shared" si="0"/>
        <v>1.5</v>
      </c>
      <c r="L6">
        <f t="shared" si="1"/>
        <v>15</v>
      </c>
      <c r="M6">
        <f t="shared" si="2"/>
        <v>6.8038499999999997</v>
      </c>
      <c r="N6">
        <f>N5*4</f>
        <v>992</v>
      </c>
      <c r="O6">
        <f>O5*3.5</f>
        <v>976.5</v>
      </c>
      <c r="P6" t="s">
        <v>28</v>
      </c>
    </row>
    <row r="7" spans="1:16">
      <c r="A7">
        <f>(A2+A4)/2</f>
        <v>90</v>
      </c>
      <c r="B7" t="s">
        <v>6</v>
      </c>
      <c r="J7">
        <v>60</v>
      </c>
      <c r="K7">
        <f t="shared" si="0"/>
        <v>1.7999999999999998</v>
      </c>
      <c r="L7">
        <f t="shared" si="1"/>
        <v>18</v>
      </c>
      <c r="M7">
        <f t="shared" si="2"/>
        <v>8.1646199999999993</v>
      </c>
      <c r="N7">
        <f>N6*10</f>
        <v>9920</v>
      </c>
      <c r="O7">
        <f>O6*10</f>
        <v>9765</v>
      </c>
      <c r="P7" t="s">
        <v>29</v>
      </c>
    </row>
    <row r="8" spans="1:16">
      <c r="A8" s="1">
        <v>0.03</v>
      </c>
      <c r="B8" t="s">
        <v>12</v>
      </c>
      <c r="J8">
        <v>70</v>
      </c>
      <c r="K8">
        <f t="shared" si="0"/>
        <v>2.1</v>
      </c>
      <c r="L8">
        <f t="shared" si="1"/>
        <v>21</v>
      </c>
      <c r="M8">
        <f t="shared" si="2"/>
        <v>9.5253899999999998</v>
      </c>
    </row>
    <row r="9" spans="1:16">
      <c r="A9" s="2">
        <f>A8*A7</f>
        <v>2.6999999999999997</v>
      </c>
      <c r="B9" t="s">
        <v>7</v>
      </c>
      <c r="J9">
        <v>80</v>
      </c>
      <c r="K9">
        <f t="shared" si="0"/>
        <v>2.4</v>
      </c>
      <c r="L9">
        <f t="shared" si="1"/>
        <v>24</v>
      </c>
      <c r="M9">
        <f t="shared" si="2"/>
        <v>10.88616</v>
      </c>
      <c r="N9">
        <f>N7+O7</f>
        <v>19685</v>
      </c>
      <c r="O9">
        <f>N9/2000</f>
        <v>9.8424999999999994</v>
      </c>
      <c r="P9" t="s">
        <v>30</v>
      </c>
    </row>
    <row r="10" spans="1:16">
      <c r="A10" s="2">
        <f>A9*A5</f>
        <v>647.99999999999989</v>
      </c>
      <c r="B10" t="s">
        <v>8</v>
      </c>
      <c r="J10">
        <v>90</v>
      </c>
      <c r="K10">
        <f t="shared" si="0"/>
        <v>2.6999999999999997</v>
      </c>
      <c r="L10">
        <f t="shared" si="1"/>
        <v>26.999999999999996</v>
      </c>
      <c r="M10">
        <f t="shared" si="2"/>
        <v>12.246929999999999</v>
      </c>
    </row>
    <row r="11" spans="1:16">
      <c r="A11">
        <v>17</v>
      </c>
      <c r="B11" t="s">
        <v>9</v>
      </c>
      <c r="J11">
        <v>100</v>
      </c>
      <c r="K11">
        <f>J11*0.03</f>
        <v>3</v>
      </c>
      <c r="L11">
        <f>K11*10</f>
        <v>30</v>
      </c>
      <c r="M11">
        <f t="shared" si="2"/>
        <v>13.607699999999999</v>
      </c>
    </row>
    <row r="12" spans="1:16">
      <c r="A12">
        <f>A11-A6</f>
        <v>9</v>
      </c>
      <c r="B12" t="s">
        <v>10</v>
      </c>
      <c r="J12">
        <v>110</v>
      </c>
      <c r="K12">
        <f t="shared" si="0"/>
        <v>3.3</v>
      </c>
      <c r="L12">
        <f t="shared" si="1"/>
        <v>33</v>
      </c>
      <c r="M12">
        <f t="shared" si="2"/>
        <v>14.96847</v>
      </c>
    </row>
    <row r="13" spans="1:16">
      <c r="A13">
        <f>A12*30</f>
        <v>270</v>
      </c>
      <c r="B13" t="s">
        <v>11</v>
      </c>
      <c r="J13">
        <v>120</v>
      </c>
      <c r="K13">
        <f t="shared" si="0"/>
        <v>3.5999999999999996</v>
      </c>
      <c r="L13">
        <f t="shared" si="1"/>
        <v>36</v>
      </c>
      <c r="M13">
        <f t="shared" si="2"/>
        <v>16.329239999999999</v>
      </c>
    </row>
    <row r="14" spans="1:16">
      <c r="A14" s="1">
        <v>1.4999999999999999E-2</v>
      </c>
      <c r="B14" t="s">
        <v>13</v>
      </c>
      <c r="J14">
        <v>130</v>
      </c>
      <c r="K14">
        <f t="shared" si="0"/>
        <v>3.9</v>
      </c>
      <c r="L14">
        <f t="shared" si="1"/>
        <v>39</v>
      </c>
      <c r="M14">
        <f t="shared" si="2"/>
        <v>17.690010000000001</v>
      </c>
    </row>
    <row r="15" spans="1:16">
      <c r="A15">
        <f>A14*A4</f>
        <v>2.25</v>
      </c>
      <c r="B15" t="s">
        <v>14</v>
      </c>
      <c r="J15">
        <v>140</v>
      </c>
      <c r="K15">
        <f t="shared" si="0"/>
        <v>4.2</v>
      </c>
      <c r="L15">
        <f t="shared" si="1"/>
        <v>42</v>
      </c>
      <c r="M15">
        <f t="shared" si="2"/>
        <v>19.05078</v>
      </c>
    </row>
    <row r="16" spans="1:16">
      <c r="A16">
        <f>A15*A13</f>
        <v>607.5</v>
      </c>
      <c r="B16" t="s">
        <v>15</v>
      </c>
      <c r="J16">
        <v>150</v>
      </c>
      <c r="K16">
        <f t="shared" si="0"/>
        <v>4.5</v>
      </c>
      <c r="L16">
        <f t="shared" si="1"/>
        <v>45</v>
      </c>
      <c r="M16">
        <f t="shared" si="2"/>
        <v>20.411549999999998</v>
      </c>
    </row>
    <row r="17" spans="1:12">
      <c r="A17" s="2">
        <f>A10+A16</f>
        <v>1255.5</v>
      </c>
      <c r="B17" t="s">
        <v>16</v>
      </c>
    </row>
    <row r="18" spans="1:12">
      <c r="A18">
        <f>A17*A1</f>
        <v>12555</v>
      </c>
      <c r="B18" t="s">
        <v>17</v>
      </c>
      <c r="J18">
        <v>150</v>
      </c>
      <c r="L18">
        <v>23</v>
      </c>
    </row>
    <row r="19" spans="1:12">
      <c r="A19">
        <f>A18/2000</f>
        <v>6.2774999999999999</v>
      </c>
      <c r="B19" t="s">
        <v>18</v>
      </c>
    </row>
    <row r="20" spans="1:12">
      <c r="A20">
        <v>7</v>
      </c>
      <c r="B20" t="s">
        <v>19</v>
      </c>
    </row>
    <row r="21" spans="1:12">
      <c r="A21" s="3">
        <v>400</v>
      </c>
      <c r="B21" t="s">
        <v>20</v>
      </c>
    </row>
    <row r="22" spans="1:12">
      <c r="A22" s="3">
        <f>A21*A20</f>
        <v>2800</v>
      </c>
      <c r="B22" t="s">
        <v>21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sqref="A1:C12"/>
    </sheetView>
  </sheetViews>
  <sheetFormatPr baseColWidth="10" defaultColWidth="8.83203125" defaultRowHeight="14" x14ac:dyDescent="0"/>
  <sheetData>
    <row r="1" spans="1:4">
      <c r="A1" s="6">
        <v>41367</v>
      </c>
      <c r="B1" s="7"/>
      <c r="C1" s="7"/>
      <c r="D1" s="7"/>
    </row>
    <row r="2" spans="1:4">
      <c r="A2" s="8" t="s">
        <v>0</v>
      </c>
      <c r="B2" s="8" t="s">
        <v>32</v>
      </c>
      <c r="C2" s="8" t="s">
        <v>33</v>
      </c>
      <c r="D2" s="7"/>
    </row>
    <row r="3" spans="1:4">
      <c r="A3" s="7">
        <v>950</v>
      </c>
      <c r="B3" s="7">
        <v>36</v>
      </c>
      <c r="C3" s="9">
        <f>B3*2.2046</f>
        <v>79.365600000000001</v>
      </c>
      <c r="D3" s="7"/>
    </row>
    <row r="4" spans="1:4">
      <c r="A4" s="7">
        <v>948</v>
      </c>
      <c r="B4" s="7">
        <v>24.5</v>
      </c>
      <c r="C4" s="9">
        <f t="shared" ref="C4:C12" si="0">B4*2.2046</f>
        <v>54.012700000000002</v>
      </c>
      <c r="D4" s="7"/>
    </row>
    <row r="5" spans="1:4">
      <c r="A5" s="7">
        <v>951</v>
      </c>
      <c r="B5" s="7">
        <v>35</v>
      </c>
      <c r="C5" s="9">
        <f t="shared" si="0"/>
        <v>77.161000000000001</v>
      </c>
      <c r="D5" s="7"/>
    </row>
    <row r="6" spans="1:4">
      <c r="A6" s="7">
        <v>961</v>
      </c>
      <c r="B6" s="7">
        <v>28.5</v>
      </c>
      <c r="C6" s="9">
        <f t="shared" si="0"/>
        <v>62.831100000000006</v>
      </c>
      <c r="D6" s="7"/>
    </row>
    <row r="7" spans="1:4">
      <c r="A7" s="7">
        <v>949</v>
      </c>
      <c r="B7" s="7">
        <v>36</v>
      </c>
      <c r="C7" s="9">
        <f t="shared" si="0"/>
        <v>79.365600000000001</v>
      </c>
      <c r="D7" s="7"/>
    </row>
    <row r="8" spans="1:4">
      <c r="A8" s="7">
        <v>963</v>
      </c>
      <c r="B8" s="7">
        <v>26</v>
      </c>
      <c r="C8" s="9">
        <f t="shared" si="0"/>
        <v>57.319600000000001</v>
      </c>
      <c r="D8" s="7"/>
    </row>
    <row r="9" spans="1:4">
      <c r="A9" s="7">
        <v>947</v>
      </c>
      <c r="B9" s="7">
        <v>27</v>
      </c>
      <c r="C9" s="9">
        <f t="shared" si="0"/>
        <v>59.5242</v>
      </c>
      <c r="D9" s="7"/>
    </row>
    <row r="10" spans="1:4">
      <c r="A10" s="7">
        <v>962</v>
      </c>
      <c r="B10" s="7">
        <v>32</v>
      </c>
      <c r="C10" s="9">
        <f t="shared" si="0"/>
        <v>70.547200000000004</v>
      </c>
      <c r="D10" s="7"/>
    </row>
    <row r="11" spans="1:4">
      <c r="A11" s="7">
        <v>957</v>
      </c>
      <c r="B11" s="7">
        <v>35.5</v>
      </c>
      <c r="C11" s="9">
        <f t="shared" si="0"/>
        <v>78.263300000000001</v>
      </c>
      <c r="D11" s="7"/>
    </row>
    <row r="12" spans="1:4">
      <c r="A12" s="7">
        <v>964</v>
      </c>
      <c r="B12" s="7">
        <v>26.5</v>
      </c>
      <c r="C12" s="9">
        <f t="shared" si="0"/>
        <v>58.421900000000001</v>
      </c>
      <c r="D12" s="7" t="s">
        <v>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L. Thonney</dc:creator>
  <cp:lastModifiedBy>Daniel Green</cp:lastModifiedBy>
  <dcterms:created xsi:type="dcterms:W3CDTF">2012-12-29T04:46:11Z</dcterms:created>
  <dcterms:modified xsi:type="dcterms:W3CDTF">2013-04-03T20:10:11Z</dcterms:modified>
</cp:coreProperties>
</file>