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5345" windowHeight="5385"/>
  </bookViews>
  <sheets>
    <sheet name="MonthSale" sheetId="2" r:id="rId1"/>
  </sheets>
  <calcPr calcId="125725" fullCalcOnLoad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<sst xmlns="http://schemas.openxmlformats.org/spreadsheetml/2006/main" count="64" uniqueCount="64">
  <si>
    <t>单号</t>
  </si>
  <si>
    <t>统计月份</t>
  </si>
  <si>
    <t>原币</t>
  </si>
  <si>
    <t>本币</t>
  </si>
  <si>
    <t>汇率</t>
  </si>
  <si>
    <t>销售额(原币)</t>
  </si>
  <si>
    <t>销售额(本币)</t>
  </si>
  <si>
    <t>提点%</t>
  </si>
  <si>
    <t>提点金额(本币)</t>
  </si>
  <si>
    <t>营业净值(原币)</t>
  </si>
  <si>
    <t>营业净值(本币)</t>
  </si>
  <si>
    <t>营业净值扣点后(本币)</t>
  </si>
  <si>
    <t>D170703001</t>
  </si>
  <si>
    <t>201707</t>
  </si>
  <si>
    <t>JPY</t>
  </si>
  <si>
    <t>RMB</t>
  </si>
  <si>
    <t>16.306</t>
  </si>
  <si>
    <t>1539783.00</t>
  </si>
  <si>
    <t>0.600</t>
  </si>
  <si>
    <t>1115557.00</t>
  </si>
  <si>
    <t>其他项目：</t>
  </si>
  <si>
    <t>广告投入</t>
  </si>
  <si>
    <t>4047.59</t>
  </si>
  <si>
    <t>人力成本</t>
  </si>
  <si>
    <t>10000.00</t>
  </si>
  <si>
    <t>间接费用</t>
  </si>
  <si>
    <t>5000.00</t>
  </si>
  <si>
    <t>固定投入</t>
  </si>
  <si>
    <t>0.00</t>
  </si>
  <si>
    <t>采购成本明细</t>
  </si>
  <si>
    <t>NO</t>
  </si>
  <si>
    <t>项目</t>
  </si>
  <si>
    <t>销售数量</t>
  </si>
  <si>
    <t>单价</t>
  </si>
  <si>
    <t>物流</t>
  </si>
  <si>
    <t>包装</t>
  </si>
  <si>
    <t>其他</t>
  </si>
  <si>
    <t>币别</t>
  </si>
  <si>
    <t>成本</t>
  </si>
  <si>
    <t>成本额</t>
  </si>
  <si>
    <t>物流成本</t>
  </si>
  <si>
    <t>商品成本</t>
  </si>
  <si>
    <t>1</t>
  </si>
  <si>
    <t>EC200黑色</t>
  </si>
  <si>
    <t>209</t>
  </si>
  <si>
    <t>2</t>
  </si>
  <si>
    <t>110</t>
  </si>
  <si>
    <t>3</t>
  </si>
  <si>
    <t>EC200白色</t>
  </si>
  <si>
    <t>272</t>
  </si>
  <si>
    <t>4</t>
  </si>
  <si>
    <t>144</t>
  </si>
  <si>
    <t>5</t>
  </si>
  <si>
    <t>2206黑</t>
  </si>
  <si>
    <t>22</t>
  </si>
  <si>
    <t>6</t>
  </si>
  <si>
    <t>2206日夜</t>
  </si>
  <si>
    <t>27</t>
  </si>
  <si>
    <t>直接总成本:</t>
  </si>
  <si>
    <t>占比%</t>
  </si>
  <si>
    <t>商品利润</t>
  </si>
  <si>
    <t>商品利润率(%)</t>
  </si>
  <si>
    <t xml:space="preserve">毛利润 </t>
  </si>
  <si>
    <t>毛利润率(%)</t>
  </si>
</sst>
</file>

<file path=xl/styles.xml><?xml version="1.0" encoding="utf-8"?>
<styleSheet xmlns="http://schemas.openxmlformats.org/spreadsheetml/2006/main">
  <numFmts count="1">
    <numFmt numFmtId="164" formatCode="#,##0.0"/>
  </numFmts>
  <fonts count="6">
    <font>
      <sz val="11"/>
      <color theme="1"/>
      <name val="等线"/>
      <family val="2"/>
      <scheme val="minor"/>
    </font>
    <font>
      <sz val="12"/>
      <color theme="1"/>
      <name val="新宋体"/>
      <family val="3"/>
    </font>
    <font>
      <sz val="12"/>
      <color theme="1"/>
      <name val="等线"/>
      <family val="2"/>
      <scheme val="minor"/>
    </font>
    <font>
      <sz val="12"/>
      <color theme="1"/>
      <name val="等线"/>
      <scheme val="minor"/>
    </font>
    <font>
      <i/>
      <sz val="9"/>
      <color rgb="FF0000FF"/>
      <name val="Times New Roman"/>
      <family val="2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Gray">
        <fgColor rgb="FF0000FF" tint="0"/>
      </patternFill>
    </fill>
    <fill>
      <patternFill patternType="solid">
        <fgColor rgb="FFFF0000" tint="0"/>
      </patternFill>
    </fill>
    <fill>
      <patternFill patternType="solid">
        <fgColor rgb="FFB8CCE4" tint="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2">
    <xf numFmtId="0" fontId="0" fillId="0" borderId="0">
      <alignment vertical="center"/>
    </xf>
    <xf numFmtId="0" fontId="4" fillId="6" borderId="0">
      <alignment vertical="center"/>
    </xf>
  </cellStyleXfs>
  <cellXfs count="39">
    <xf numFmtId="0" fontId="0" fillId="0" borderId="0">
      <alignment vertical="center"/>
    </xf>
    <xf numFmtId="0" applyNumberFormat="1" fontId="4" applyFont="1" fillId="6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2" applyFill="1" borderId="1" applyBorder="1" xfId="0">
      <alignment vertical="center"/>
    </xf>
    <xf numFmtId="0" applyNumberFormat="1" fontId="0" applyFont="1" fillId="2" applyFill="1" borderId="0" applyBorder="1" xfId="0">
      <alignment vertical="center"/>
    </xf>
    <xf numFmtId="0" applyNumberFormat="1" fontId="0" applyFont="1" fillId="3" applyFill="1" borderId="1" applyBorder="1" xfId="0">
      <alignment vertical="center"/>
    </xf>
    <xf numFmtId="0" applyNumberFormat="1" fontId="0" applyFont="1" fillId="4" applyFill="1" borderId="1" applyBorder="1" xfId="0">
      <alignment vertical="center"/>
    </xf>
    <xf numFmtId="0" applyNumberFormat="1" fontId="0" applyFont="1" fillId="4" applyFill="1" borderId="1" applyBorder="1" xfId="0">
      <alignment horizontal="left" vertical="center"/>
    </xf>
    <xf numFmtId="0" applyNumberFormat="1" fontId="1" applyFont="1" fillId="5" applyFill="1" borderId="1" applyBorder="1" xfId="0">
      <alignment vertical="center"/>
    </xf>
    <xf numFmtId="0" applyNumberFormat="1" fontId="0" applyFont="1" fillId="5" applyFill="1" borderId="1" applyBorder="1" xfId="0">
      <alignment vertical="center"/>
    </xf>
    <xf numFmtId="0" applyNumberFormat="1" fontId="0" applyFont="1" fillId="5" applyFill="1" borderId="1" applyBorder="1" xfId="0">
      <alignment horizontal="left" vertical="center"/>
    </xf>
    <xf numFmtId="0" applyNumberFormat="1" fontId="2" applyFont="1" fillId="5" applyFill="1" borderId="0" applyBorder="1" xfId="0">
      <alignment vertical="center"/>
    </xf>
    <xf numFmtId="0" applyNumberFormat="1" fontId="3" applyFont="1" fillId="0" applyFill="1" borderId="0" applyBorder="1" xfId="0">
      <alignment vertical="center"/>
    </xf>
    <xf numFmtId="0" applyNumberFormat="1" fontId="0" applyFont="1" fillId="2" applyFill="1" borderId="1" applyBorder="1" xfId="0">
      <alignment horizontal="center" vertical="center"/>
    </xf>
    <xf numFmtId="0" applyNumberFormat="1" fontId="2" applyFont="1" fillId="0" applyFill="1" borderId="0" applyBorder="1" xfId="0">
      <alignment vertical="center"/>
    </xf>
    <xf numFmtId="4" applyNumberFormat="1" fontId="2" applyFont="1" fillId="0" applyFill="1" borderId="0" applyBorder="1" xfId="0">
      <alignment vertical="center"/>
    </xf>
    <xf numFmtId="164" applyNumberFormat="1" fontId="2" applyFont="1" fillId="0" applyFill="1" borderId="0" applyBorder="1" xfId="0">
      <alignment vertical="center"/>
    </xf>
    <xf numFmtId="3" applyNumberFormat="1" fontId="2" applyFont="1" fillId="0" applyFill="1" borderId="0" applyBorder="1" xfId="0">
      <alignment vertical="center"/>
    </xf>
    <xf numFmtId="4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right" vertical="center"/>
    </xf>
    <xf numFmtId="0" applyNumberFormat="1" fontId="5" applyFont="1" fillId="0" applyFill="1" borderId="0" applyBorder="1" xfId="0">
      <alignment vertical="center"/>
    </xf>
    <xf numFmtId="0" applyNumberFormat="1" fontId="5" applyFont="1" fillId="0" applyFill="1" borderId="0" applyBorder="1" xfId="0">
      <alignment horizontal="right" vertical="center"/>
    </xf>
    <xf numFmtId="4" applyNumberFormat="1" fontId="5" applyFont="1" fillId="0" applyFill="1" borderId="0" applyBorder="1" xfId="0">
      <alignment horizontal="right" vertical="center"/>
    </xf>
    <xf numFmtId="10" applyNumberFormat="1" fontId="0" applyFont="1" fillId="7" applyFill="1" borderId="0" applyBorder="1" xfId="0">
      <alignment vertical="center"/>
    </xf>
    <xf numFmtId="0" applyNumberFormat="1" fontId="5" applyFont="1" fillId="0" applyFill="1" borderId="4" applyBorder="1" xfId="0">
      <alignment horizontal="center" vertical="center"/>
    </xf>
    <xf numFmtId="0" applyNumberFormat="1" fontId="5" applyFont="1" fillId="0" applyFill="1" borderId="5" applyBorder="1" xfId="0">
      <alignment horizontal="center" vertical="center"/>
    </xf>
    <xf numFmtId="0" applyNumberFormat="1" fontId="5" applyFont="1" fillId="0" applyFill="1" borderId="6" applyBorder="1" xfId="0">
      <alignment horizontal="center" vertical="center"/>
    </xf>
    <xf numFmtId="0" applyNumberFormat="1" fontId="5" applyFont="1" fillId="0" applyFill="1" borderId="2" applyBorder="1" xfId="0">
      <alignment vertical="center"/>
    </xf>
    <xf numFmtId="0" applyNumberFormat="1" fontId="5" applyFont="1" fillId="0" applyFill="1" borderId="3" applyBorder="1" xfId="0">
      <alignment vertical="center"/>
    </xf>
    <xf numFmtId="0" applyNumberFormat="1" fontId="5" applyFont="1" fillId="0" applyFill="1" borderId="2" applyBorder="1" xfId="0">
      <alignment horizontal="right" vertical="center"/>
    </xf>
    <xf numFmtId="0" applyNumberFormat="1" fontId="5" applyFont="1" fillId="0" applyFill="1" borderId="3" applyBorder="1" xfId="0">
      <alignment horizontal="right" vertical="center"/>
    </xf>
    <xf numFmtId="4" applyNumberFormat="1" fontId="5" applyFont="1" fillId="0" applyFill="1" borderId="2" applyBorder="1" xfId="0">
      <alignment horizontal="right" vertical="center"/>
    </xf>
    <xf numFmtId="4" applyNumberFormat="1" fontId="5" applyFont="1" fillId="0" applyFill="1" borderId="3" applyBorder="1" xfId="0">
      <alignment horizontal="right" vertical="center"/>
    </xf>
    <xf numFmtId="4" applyNumberFormat="1" fontId="5" applyFont="1" fillId="0" applyFill="1" borderId="7" applyBorder="1" xfId="0">
      <alignment horizontal="right" vertical="center"/>
    </xf>
    <xf numFmtId="4" applyNumberFormat="1" fontId="5" applyFont="1" fillId="0" applyFill="1" borderId="8" applyBorder="1" xfId="0">
      <alignment horizontal="right" vertical="center"/>
    </xf>
    <xf numFmtId="4" applyNumberFormat="1" fontId="5" applyFont="1" fillId="0" applyFill="1" borderId="9" applyBorder="1" xfId="0">
      <alignment horizontal="right" vertical="center"/>
    </xf>
    <xf numFmtId="0" applyNumberFormat="1" fontId="0" applyFont="1" fillId="8" applyFill="1" borderId="0" applyBorder="1" xfId="0">
      <alignment vertical="center"/>
    </xf>
    <xf numFmtId="4" applyNumberFormat="1" fontId="0" applyFont="1" fillId="8" applyFill="1" borderId="0" applyBorder="1" xfId="0">
      <alignment vertical="center"/>
    </xf>
    <xf numFmtId="10" applyNumberFormat="1" fontId="0" applyFont="1" fillId="8" applyFill="1" borderId="0" applyBorder="1" xfId="0">
      <alignment vertical="center"/>
    </xf>
  </cellXfs>
  <cellStyles count="2">
    <cellStyle name="常规" xfId="0" builtinId="0"/>
    <cellStyle name="GeneralSty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tabSelected="1" workbookViewId="0" zoomScale="100">
      <selection activeCell="A2" sqref="A2"/>
    </sheetView>
  </sheetViews>
  <sheetFormatPr defaultRowHeight="13.5"/>
  <cols>
    <col min="1" max="1" width="13.375" customWidth="1" style="2"/>
    <col min="2" max="2" width="13.25" customWidth="1" style="2"/>
    <col min="3" max="3" width="10.125" customWidth="1" style="2"/>
    <col min="4" max="4" width="10.25" customWidth="1" style="2"/>
    <col min="5" max="5" width="9.25" customWidth="1" style="2"/>
    <col min="6" max="6" width="13.125" customWidth="1" style="2"/>
    <col min="7" max="7" width="12.5" customWidth="1" style="2"/>
    <col min="8" max="8" width="7.625" customWidth="1" style="2"/>
    <col min="9" max="9" width="15" customWidth="1" style="2"/>
    <col min="10" max="10" width="14.125" customWidth="1" style="2"/>
    <col min="11" max="11" width="15" customWidth="1" style="2"/>
    <col min="12" max="12" width="20.25" customWidth="1" style="2"/>
  </cols>
  <sheetData>
    <row r="1" ht="21.75" customHeight="1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6" t="s">
        <v>5</v>
      </c>
      <c r="G1" s="9" t="s">
        <v>6</v>
      </c>
      <c r="H1" s="7" t="s">
        <v>7</v>
      </c>
      <c r="I1" s="10" t="s">
        <v>8</v>
      </c>
      <c r="J1" s="9" t="s">
        <v>9</v>
      </c>
      <c r="K1" s="6" t="s">
        <v>10</v>
      </c>
      <c r="L1" s="6" t="s">
        <v>11</v>
      </c>
    </row>
    <row r="2">
      <c r="A2" s="14" t="s">
        <v>12</v>
      </c>
      <c r="B2" s="14" t="s">
        <v>13</v>
      </c>
      <c r="C2" s="14" t="s">
        <v>14</v>
      </c>
      <c r="D2" s="14" t="s">
        <v>15</v>
      </c>
      <c r="E2" s="15" t="s">
        <v>16</v>
      </c>
      <c r="F2" s="15" t="s">
        <v>17</v>
      </c>
      <c r="G2" s="18">
        <f>F2/E2</f>
      </c>
      <c r="H2" s="16" t="s">
        <v>18</v>
      </c>
      <c r="I2" s="18">
        <f>F2*H2/E2/100</f>
      </c>
      <c r="J2" s="17" t="s">
        <v>19</v>
      </c>
      <c r="K2" s="18">
        <f>J2/E2</f>
      </c>
      <c r="L2" s="18">
        <f>K2-I2</f>
      </c>
    </row>
    <row r="5" ht="14.25">
      <c r="A5" s="11" t="s">
        <v>20</v>
      </c>
      <c r="B5" s="11" t="s">
        <v>21</v>
      </c>
      <c r="C5" s="14" t="s">
        <v>22</v>
      </c>
    </row>
    <row r="6" ht="17.25" customHeight="1">
      <c r="A6" s="12"/>
      <c r="B6" s="11" t="s">
        <v>23</v>
      </c>
      <c r="C6" s="14" t="s">
        <v>24</v>
      </c>
    </row>
    <row r="7" ht="18" customHeight="1">
      <c r="A7" s="12"/>
      <c r="B7" s="11" t="s">
        <v>25</v>
      </c>
      <c r="C7" s="14" t="s">
        <v>26</v>
      </c>
    </row>
    <row r="8" ht="18.75" customHeight="1">
      <c r="A8" s="12"/>
      <c r="B8" s="11" t="s">
        <v>27</v>
      </c>
      <c r="C8" s="14" t="s">
        <v>28</v>
      </c>
    </row>
    <row r="9" ht="23.25" customHeight="1"/>
    <row r="10" ht="14.25">
      <c r="A10" s="11" t="s">
        <v>29</v>
      </c>
    </row>
    <row r="11" ht="21" customHeight="1">
      <c r="A11" s="13" t="s">
        <v>30</v>
      </c>
      <c r="B11" s="3" t="s">
        <v>31</v>
      </c>
      <c r="C11" s="3" t="s">
        <v>32</v>
      </c>
      <c r="D11" s="3" t="s">
        <v>33</v>
      </c>
      <c r="E11" s="3" t="s">
        <v>34</v>
      </c>
      <c r="F11" s="3" t="s">
        <v>35</v>
      </c>
      <c r="G11" s="4" t="s">
        <v>36</v>
      </c>
      <c r="H11" s="4" t="s">
        <v>37</v>
      </c>
      <c r="I11" s="3" t="s">
        <v>38</v>
      </c>
      <c r="J11" s="3" t="s">
        <v>39</v>
      </c>
      <c r="K11" s="5" t="s">
        <v>40</v>
      </c>
      <c r="L11" s="3" t="s">
        <v>41</v>
      </c>
    </row>
    <row r="12" ht="21" customHeight="1">
      <c r="A12" s="24" t="s">
        <v>42</v>
      </c>
      <c r="B12" s="27" t="s">
        <v>43</v>
      </c>
      <c r="C12" s="29" t="s">
        <v>44</v>
      </c>
      <c r="D12" s="31">
        <v>35</v>
      </c>
      <c r="E12" s="31">
        <v>9.41</v>
      </c>
      <c r="F12" s="31">
        <v>0.97</v>
      </c>
      <c r="G12" s="31">
        <v>0</v>
      </c>
      <c r="H12" s="27" t="s">
        <v>15</v>
      </c>
      <c r="I12" s="31">
        <f>sum(D12:G12)</f>
      </c>
      <c r="J12" s="31">
        <f>I12*C12</f>
      </c>
      <c r="K12" s="31">
        <f>E12*C12</f>
      </c>
      <c r="L12" s="33">
        <f>C12*(D12+F12)</f>
      </c>
    </row>
    <row r="13" ht="21" customHeight="1">
      <c r="A13" s="25" t="s">
        <v>45</v>
      </c>
      <c r="B13" s="20" t="s">
        <v>43</v>
      </c>
      <c r="C13" s="21" t="s">
        <v>46</v>
      </c>
      <c r="D13" s="22">
        <v>38</v>
      </c>
      <c r="E13" s="22">
        <v>9.41</v>
      </c>
      <c r="F13" s="22">
        <v>0.97</v>
      </c>
      <c r="G13" s="22">
        <v>0</v>
      </c>
      <c r="H13" s="20" t="s">
        <v>15</v>
      </c>
      <c r="I13" s="22">
        <f>sum(D13:G13)</f>
      </c>
      <c r="J13" s="22">
        <f>I13*C13</f>
      </c>
      <c r="K13" s="22">
        <f>E13*C13</f>
      </c>
      <c r="L13" s="34">
        <f>C13*(D13+F13)</f>
      </c>
    </row>
    <row r="14" ht="21" customHeight="1">
      <c r="A14" s="25" t="s">
        <v>47</v>
      </c>
      <c r="B14" s="20" t="s">
        <v>48</v>
      </c>
      <c r="C14" s="21" t="s">
        <v>49</v>
      </c>
      <c r="D14" s="22">
        <v>35</v>
      </c>
      <c r="E14" s="22">
        <v>9.41</v>
      </c>
      <c r="F14" s="22">
        <v>0.97</v>
      </c>
      <c r="G14" s="22">
        <v>0</v>
      </c>
      <c r="H14" s="20" t="s">
        <v>15</v>
      </c>
      <c r="I14" s="22">
        <f>sum(D14:G14)</f>
      </c>
      <c r="J14" s="22">
        <f>I14*C14</f>
      </c>
      <c r="K14" s="22">
        <f>E14*C14</f>
      </c>
      <c r="L14" s="34">
        <f>C14*(D14+F14)</f>
      </c>
    </row>
    <row r="15" ht="21" customHeight="1">
      <c r="A15" s="25" t="s">
        <v>50</v>
      </c>
      <c r="B15" s="20" t="s">
        <v>48</v>
      </c>
      <c r="C15" s="21" t="s">
        <v>51</v>
      </c>
      <c r="D15" s="22">
        <v>38</v>
      </c>
      <c r="E15" s="22">
        <v>9.41</v>
      </c>
      <c r="F15" s="22">
        <v>0.97</v>
      </c>
      <c r="G15" s="22">
        <v>0</v>
      </c>
      <c r="H15" s="20" t="s">
        <v>15</v>
      </c>
      <c r="I15" s="22">
        <f>sum(D15:G15)</f>
      </c>
      <c r="J15" s="22">
        <f>I15*C15</f>
      </c>
      <c r="K15" s="22">
        <f>E15*C15</f>
      </c>
      <c r="L15" s="34">
        <f>C15*(D15+F15)</f>
      </c>
    </row>
    <row r="16" ht="21" customHeight="1">
      <c r="A16" s="25" t="s">
        <v>52</v>
      </c>
      <c r="B16" s="20" t="s">
        <v>53</v>
      </c>
      <c r="C16" s="21" t="s">
        <v>54</v>
      </c>
      <c r="D16" s="22">
        <v>26</v>
      </c>
      <c r="E16" s="22">
        <v>11.37</v>
      </c>
      <c r="F16" s="22">
        <v>4.95</v>
      </c>
      <c r="G16" s="22">
        <v>0</v>
      </c>
      <c r="H16" s="20" t="s">
        <v>15</v>
      </c>
      <c r="I16" s="22">
        <f>sum(D16:G16)</f>
      </c>
      <c r="J16" s="22">
        <f>I16*C16</f>
      </c>
      <c r="K16" s="22">
        <f>E16*C16</f>
      </c>
      <c r="L16" s="34">
        <f>C16*(D16+F16)</f>
      </c>
    </row>
    <row r="17" ht="21" customHeight="1">
      <c r="A17" s="26" t="s">
        <v>55</v>
      </c>
      <c r="B17" s="28" t="s">
        <v>56</v>
      </c>
      <c r="C17" s="30" t="s">
        <v>57</v>
      </c>
      <c r="D17" s="32">
        <v>36</v>
      </c>
      <c r="E17" s="32">
        <v>11.37</v>
      </c>
      <c r="F17" s="32">
        <v>4.95</v>
      </c>
      <c r="G17" s="32">
        <v>0</v>
      </c>
      <c r="H17" s="28" t="s">
        <v>15</v>
      </c>
      <c r="I17" s="32">
        <f>sum(D17:G17)</f>
      </c>
      <c r="J17" s="32">
        <f>I17*C17</f>
      </c>
      <c r="K17" s="32">
        <f>E17*C17</f>
      </c>
      <c r="L17" s="35">
        <f>C17*(D17+F17)</f>
      </c>
    </row>
    <row r="18">
      <c r="I18" s="21" t="s">
        <v>58</v>
      </c>
      <c r="J18" s="22">
        <f>SUBTOTAL(9,J12:J17)</f>
      </c>
    </row>
    <row r="19">
      <c r="I19" s="19" t="s">
        <v>59</v>
      </c>
      <c r="J19" s="23">
        <f>J18/G2</f>
      </c>
    </row>
    <row r="21">
      <c r="A21" s="36" t="s">
        <v>60</v>
      </c>
      <c r="B21" s="36" t="s">
        <v>61</v>
      </c>
    </row>
    <row r="22">
      <c r="A22" s="37">
        <f>L2-J18-C5</f>
      </c>
      <c r="B22" s="38">
        <f>A22/G2</f>
      </c>
    </row>
    <row r="23">
      <c r="A23" s="36" t="s">
        <v>62</v>
      </c>
      <c r="B23" s="36" t="s">
        <v>63</v>
      </c>
    </row>
    <row r="24">
      <c r="A24" s="37">
        <f>A22-C6-C7-C8</f>
      </c>
      <c r="B24" s="38">
        <f>A24/G2</f>
      </c>
    </row>
  </sheetData>
  <phoneticPr fontId="1" type="noConversion"/>
  <pageMargins left="0.39" right="0.25" top="0.42" bottom="0.41" header="0.31496062992125984" footer="0.25"/>
  <pageSetup paperSize="9" scale="93" orientation="landscape" fitToWidth="1" fitToHeight="0"/>
  <headerFooter>
    <oddFooter>&amp;CEC Group 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MonthSale</vt:lpstr>
    </vt:vector>
  </TitlesOfParts>
  <LinksUpToDate>false</LinksUpToDate>
  <SharedDoc>false</SharedDoc>
  <HyperlinksChanged>false</HyperlinksChanged>
  <AppVersion>12.0000</AppVersion>
  <Company>EPPlus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peng</dc:creator>
  <cp:lastModifiedBy>user</cp:lastModifiedBy>
  <cp:lastPrinted>2017-07-04T12:50:47Z</cp:lastPrinted>
  <dcterms:created xsi:type="dcterms:W3CDTF">2017-06-24T13:22:54Z</dcterms:created>
  <dcterms:modified xsi:type="dcterms:W3CDTF">2017-07-05T03:46:32Z</dcterms:modified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