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c002f3bb6c7156/Documentos/GitHub/hungerGamesModel/files/strainSummaries/ambr/"/>
    </mc:Choice>
  </mc:AlternateContent>
  <xr:revisionPtr revIDLastSave="1" documentId="8_{C2CA2B6F-C3F2-4FC5-91C3-C27CA972A997}" xr6:coauthVersionLast="36" xr6:coauthVersionMax="36" xr10:uidLastSave="{1B20C947-4FE5-4747-88F9-7430A5974313}"/>
  <bookViews>
    <workbookView xWindow="0" yWindow="0" windowWidth="38400" windowHeight="17610" firstSheet="8" activeTab="26" xr2:uid="{9610BF22-17DE-45C6-BAF5-5D09DCA21724}"/>
  </bookViews>
  <sheets>
    <sheet name="Sheet1" sheetId="1" r:id="rId1"/>
    <sheet name="A6_v7" sheetId="2" r:id="rId2"/>
    <sheet name="A6_v8" sheetId="3" r:id="rId3"/>
    <sheet name="A6_v9" sheetId="7" r:id="rId4"/>
    <sheet name="A6_v10" sheetId="4" r:id="rId5"/>
    <sheet name="A6_v11" sheetId="5" r:id="rId6"/>
    <sheet name="A6_v12" sheetId="6" r:id="rId7"/>
    <sheet name="A7_c1v1" sheetId="8" r:id="rId8"/>
    <sheet name="A7_c1v2" sheetId="9" r:id="rId9"/>
    <sheet name="A7_c1v3" sheetId="10" r:id="rId10"/>
    <sheet name="A7_c1v4" sheetId="11" r:id="rId11"/>
    <sheet name="A7_c1v5" sheetId="12" r:id="rId12"/>
    <sheet name="A7_c1v6" sheetId="13" r:id="rId13"/>
    <sheet name="A7_c1v7" sheetId="14" r:id="rId14"/>
    <sheet name="A7_c1v8" sheetId="15" r:id="rId15"/>
    <sheet name="A7_c1v9" sheetId="16" r:id="rId16"/>
    <sheet name="A7_c1v10" sheetId="17" r:id="rId17"/>
    <sheet name="A7_c1v11" sheetId="18" r:id="rId18"/>
    <sheet name="A7_c1v12" sheetId="19" r:id="rId19"/>
    <sheet name="A7_c2v7" sheetId="20" r:id="rId20"/>
    <sheet name="A7_c2v8" sheetId="21" r:id="rId21"/>
    <sheet name="A7_c2v9" sheetId="22" r:id="rId22"/>
    <sheet name="A7_c2v10" sheetId="23" r:id="rId23"/>
    <sheet name="A7_c2v11" sheetId="24" r:id="rId24"/>
    <sheet name="A7_c2v12" sheetId="25" r:id="rId25"/>
    <sheet name="Sheet2" sheetId="26" r:id="rId26"/>
    <sheet name="Sheet3" sheetId="27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25" l="1"/>
  <c r="G45" i="25"/>
  <c r="F45" i="25"/>
  <c r="Z2" i="25"/>
  <c r="Z3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Y2" i="25"/>
  <c r="Y3" i="25"/>
  <c r="Y4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Y38" i="25"/>
  <c r="Y39" i="25"/>
  <c r="Y40" i="25"/>
  <c r="Y41" i="25"/>
  <c r="Y42" i="25"/>
  <c r="Y43" i="25"/>
  <c r="Y44" i="25"/>
  <c r="Y45" i="25"/>
  <c r="X2" i="25"/>
  <c r="X3" i="25"/>
  <c r="X4" i="25"/>
  <c r="X5" i="25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W45" i="25"/>
  <c r="W2" i="25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V2" i="25"/>
  <c r="V3" i="25"/>
  <c r="V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U2" i="25"/>
  <c r="U3" i="25"/>
  <c r="U4" i="25"/>
  <c r="U5" i="25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U44" i="25"/>
  <c r="U45" i="25"/>
  <c r="T2" i="25"/>
  <c r="T3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S2" i="25"/>
  <c r="S3" i="25"/>
  <c r="S4" i="25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31" i="25"/>
  <c r="S32" i="25"/>
  <c r="S33" i="25"/>
  <c r="S34" i="25"/>
  <c r="S35" i="25"/>
  <c r="S36" i="25"/>
  <c r="S37" i="25"/>
  <c r="S38" i="25"/>
  <c r="S39" i="25"/>
  <c r="S40" i="25"/>
  <c r="S41" i="25"/>
  <c r="S42" i="25"/>
  <c r="S43" i="25"/>
  <c r="S44" i="25"/>
  <c r="S45" i="25"/>
  <c r="H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C37" i="25"/>
  <c r="D37" i="25"/>
  <c r="B37" i="25"/>
  <c r="C19" i="25"/>
  <c r="D19" i="25"/>
  <c r="B19" i="25"/>
  <c r="Z2" i="24"/>
  <c r="Z3" i="24"/>
  <c r="Z4" i="24"/>
  <c r="Z5" i="24"/>
  <c r="Z6" i="24"/>
  <c r="Z7" i="24"/>
  <c r="Z8" i="24"/>
  <c r="Z9" i="24"/>
  <c r="Z10" i="24"/>
  <c r="Z11" i="24"/>
  <c r="Z12" i="24"/>
  <c r="Z13" i="24"/>
  <c r="Z14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29" i="24"/>
  <c r="Z30" i="24"/>
  <c r="Z31" i="24"/>
  <c r="Z32" i="24"/>
  <c r="Z33" i="24"/>
  <c r="Z34" i="24"/>
  <c r="Z35" i="24"/>
  <c r="Z36" i="24"/>
  <c r="Z37" i="24"/>
  <c r="Z38" i="24"/>
  <c r="Z39" i="24"/>
  <c r="Z40" i="24"/>
  <c r="Z41" i="24"/>
  <c r="Z42" i="24"/>
  <c r="Z43" i="24"/>
  <c r="Z44" i="24"/>
  <c r="Z45" i="24"/>
  <c r="Y2" i="24"/>
  <c r="Y3" i="24"/>
  <c r="Y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X2" i="24"/>
  <c r="X3" i="24"/>
  <c r="X4" i="24"/>
  <c r="X5" i="24"/>
  <c r="X6" i="24"/>
  <c r="X7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X38" i="24"/>
  <c r="X39" i="24"/>
  <c r="X40" i="24"/>
  <c r="X41" i="24"/>
  <c r="X42" i="24"/>
  <c r="X43" i="24"/>
  <c r="X44" i="24"/>
  <c r="X45" i="24"/>
  <c r="W2" i="24"/>
  <c r="W3" i="24"/>
  <c r="W4" i="24"/>
  <c r="W5" i="24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V2" i="24"/>
  <c r="V3" i="24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45" i="24"/>
  <c r="U2" i="24"/>
  <c r="U3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T2" i="24"/>
  <c r="T3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T41" i="24"/>
  <c r="T42" i="24"/>
  <c r="T43" i="24"/>
  <c r="T44" i="24"/>
  <c r="T45" i="24"/>
  <c r="S2" i="24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8" i="24"/>
  <c r="H39" i="24"/>
  <c r="H40" i="24"/>
  <c r="H41" i="24"/>
  <c r="H42" i="24"/>
  <c r="H43" i="24"/>
  <c r="H44" i="24"/>
  <c r="H45" i="24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8" i="24"/>
  <c r="G39" i="24"/>
  <c r="G40" i="24"/>
  <c r="G41" i="24"/>
  <c r="G42" i="24"/>
  <c r="G43" i="24"/>
  <c r="G44" i="24"/>
  <c r="G45" i="24"/>
  <c r="F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C37" i="24"/>
  <c r="G37" i="24" s="1"/>
  <c r="D37" i="24"/>
  <c r="H37" i="24" s="1"/>
  <c r="B37" i="24"/>
  <c r="Z2" i="23"/>
  <c r="Z3" i="23"/>
  <c r="Z4" i="23"/>
  <c r="Z5" i="23"/>
  <c r="Z6" i="23"/>
  <c r="Z7" i="23"/>
  <c r="Z8" i="23"/>
  <c r="Z9" i="23"/>
  <c r="Z10" i="23"/>
  <c r="Z11" i="23"/>
  <c r="Z12" i="23"/>
  <c r="Z13" i="23"/>
  <c r="Z14" i="23"/>
  <c r="Z15" i="23"/>
  <c r="Z16" i="23"/>
  <c r="Z17" i="23"/>
  <c r="Z18" i="23"/>
  <c r="Z19" i="23"/>
  <c r="Z20" i="23"/>
  <c r="Z21" i="23"/>
  <c r="Z22" i="23"/>
  <c r="Z23" i="23"/>
  <c r="Z24" i="23"/>
  <c r="Z25" i="23"/>
  <c r="Z26" i="23"/>
  <c r="Z27" i="23"/>
  <c r="Z28" i="23"/>
  <c r="Z29" i="23"/>
  <c r="Z30" i="23"/>
  <c r="Z31" i="23"/>
  <c r="Z32" i="23"/>
  <c r="Z33" i="23"/>
  <c r="Z34" i="23"/>
  <c r="Z35" i="23"/>
  <c r="Z36" i="23"/>
  <c r="Z37" i="23"/>
  <c r="Z38" i="23"/>
  <c r="Z39" i="23"/>
  <c r="Z40" i="23"/>
  <c r="Z41" i="23"/>
  <c r="Z42" i="23"/>
  <c r="Z43" i="23"/>
  <c r="Z44" i="23"/>
  <c r="Z45" i="23"/>
  <c r="Y2" i="23"/>
  <c r="Y3" i="23"/>
  <c r="Y4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21" i="23"/>
  <c r="Y22" i="23"/>
  <c r="Y23" i="23"/>
  <c r="Y24" i="23"/>
  <c r="Y2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Y41" i="23"/>
  <c r="Y42" i="23"/>
  <c r="Y43" i="23"/>
  <c r="Y44" i="23"/>
  <c r="Y45" i="23"/>
  <c r="X2" i="23"/>
  <c r="X3" i="23"/>
  <c r="X4" i="23"/>
  <c r="X5" i="23"/>
  <c r="X6" i="23"/>
  <c r="X7" i="23"/>
  <c r="X8" i="23"/>
  <c r="X9" i="23"/>
  <c r="X10" i="23"/>
  <c r="X11" i="23"/>
  <c r="X12" i="23"/>
  <c r="X13" i="23"/>
  <c r="X14" i="23"/>
  <c r="X15" i="23"/>
  <c r="X16" i="23"/>
  <c r="X17" i="23"/>
  <c r="X18" i="23"/>
  <c r="X19" i="23"/>
  <c r="X20" i="23"/>
  <c r="X21" i="23"/>
  <c r="X22" i="23"/>
  <c r="X23" i="23"/>
  <c r="X24" i="23"/>
  <c r="X25" i="23"/>
  <c r="X26" i="23"/>
  <c r="X27" i="23"/>
  <c r="X28" i="23"/>
  <c r="X29" i="23"/>
  <c r="X30" i="23"/>
  <c r="X31" i="23"/>
  <c r="X32" i="23"/>
  <c r="X33" i="23"/>
  <c r="X34" i="23"/>
  <c r="X35" i="23"/>
  <c r="X36" i="23"/>
  <c r="X37" i="23"/>
  <c r="X38" i="23"/>
  <c r="X39" i="23"/>
  <c r="X40" i="23"/>
  <c r="X41" i="23"/>
  <c r="X42" i="23"/>
  <c r="X43" i="23"/>
  <c r="X44" i="23"/>
  <c r="X45" i="23"/>
  <c r="W2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V2" i="23"/>
  <c r="V3" i="23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U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T2" i="23"/>
  <c r="T3" i="23"/>
  <c r="T4" i="23"/>
  <c r="T5" i="23"/>
  <c r="T6" i="23"/>
  <c r="T7" i="23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T36" i="23"/>
  <c r="T37" i="23"/>
  <c r="T38" i="23"/>
  <c r="T39" i="23"/>
  <c r="T40" i="23"/>
  <c r="T41" i="23"/>
  <c r="T42" i="23"/>
  <c r="T43" i="23"/>
  <c r="T44" i="23"/>
  <c r="T45" i="23"/>
  <c r="S2" i="23"/>
  <c r="S3" i="23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H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G2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F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Z2" i="22"/>
  <c r="Z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Y2" i="22"/>
  <c r="Y3" i="22"/>
  <c r="Y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0" i="22"/>
  <c r="Y41" i="22"/>
  <c r="Y42" i="22"/>
  <c r="Y43" i="22"/>
  <c r="Y44" i="22"/>
  <c r="Y45" i="22"/>
  <c r="X2" i="22"/>
  <c r="X3" i="22"/>
  <c r="X4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36" i="22"/>
  <c r="X37" i="22"/>
  <c r="X38" i="22"/>
  <c r="X39" i="22"/>
  <c r="X40" i="22"/>
  <c r="X41" i="22"/>
  <c r="X42" i="22"/>
  <c r="X43" i="22"/>
  <c r="X44" i="22"/>
  <c r="X45" i="22"/>
  <c r="W2" i="22"/>
  <c r="W3" i="22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V2" i="22"/>
  <c r="V3" i="22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U2" i="22"/>
  <c r="U3" i="22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T2" i="22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S2" i="22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5" i="22"/>
  <c r="C44" i="22"/>
  <c r="D44" i="22"/>
  <c r="B44" i="22"/>
  <c r="F44" i="22" s="1"/>
  <c r="C20" i="22"/>
  <c r="D20" i="22"/>
  <c r="B20" i="22"/>
  <c r="Z2" i="21"/>
  <c r="Z3" i="21"/>
  <c r="Z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Z39" i="21"/>
  <c r="Z40" i="21"/>
  <c r="Z41" i="21"/>
  <c r="Z42" i="21"/>
  <c r="Z43" i="21"/>
  <c r="Z44" i="21"/>
  <c r="Z45" i="21"/>
  <c r="Y2" i="21"/>
  <c r="Y3" i="21"/>
  <c r="Y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X2" i="21"/>
  <c r="X3" i="21"/>
  <c r="X4" i="2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W2" i="21"/>
  <c r="W3" i="21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V2" i="21"/>
  <c r="V3" i="21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38" i="21"/>
  <c r="V39" i="21"/>
  <c r="V40" i="21"/>
  <c r="V41" i="21"/>
  <c r="V42" i="21"/>
  <c r="V43" i="21"/>
  <c r="V44" i="21"/>
  <c r="V45" i="21"/>
  <c r="U2" i="2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T2" i="2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S2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Z2" i="20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Y2" i="20"/>
  <c r="Y3" i="20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X2" i="20"/>
  <c r="X3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W2" i="20"/>
  <c r="W3" i="20"/>
  <c r="W4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V2" i="20"/>
  <c r="V3" i="20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U2" i="20"/>
  <c r="U3" i="20"/>
  <c r="U4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T2" i="20"/>
  <c r="T3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S2" i="20"/>
  <c r="S3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C21" i="20"/>
  <c r="D21" i="20"/>
  <c r="B21" i="20"/>
  <c r="Z2" i="19"/>
  <c r="Z3" i="19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Y2" i="19"/>
  <c r="Y3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X2" i="19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W2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V2" i="19"/>
  <c r="V3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U2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T2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S2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7" i="19"/>
  <c r="H18" i="19"/>
  <c r="H19" i="19"/>
  <c r="H20" i="19"/>
  <c r="H21" i="19"/>
  <c r="H22" i="19"/>
  <c r="H23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7" i="19"/>
  <c r="G18" i="19"/>
  <c r="G19" i="19"/>
  <c r="G20" i="19"/>
  <c r="G21" i="19"/>
  <c r="G22" i="19"/>
  <c r="G23" i="19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7" i="19"/>
  <c r="F18" i="19"/>
  <c r="F19" i="19"/>
  <c r="F20" i="19"/>
  <c r="F21" i="19"/>
  <c r="F22" i="19"/>
  <c r="F23" i="19"/>
  <c r="C20" i="19"/>
  <c r="D20" i="19"/>
  <c r="B20" i="19"/>
  <c r="C16" i="19"/>
  <c r="G16" i="19" s="1"/>
  <c r="D16" i="19"/>
  <c r="H16" i="19" s="1"/>
  <c r="B16" i="19"/>
  <c r="F16" i="19" s="1"/>
  <c r="Z2" i="18"/>
  <c r="Z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Y2" i="18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X2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W2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V2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U2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S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C17" i="18"/>
  <c r="D17" i="18"/>
  <c r="B17" i="18"/>
  <c r="Z2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Y2" i="17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X2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W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V2" i="17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U2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S2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H2" i="17"/>
  <c r="H3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21" i="17"/>
  <c r="H22" i="17"/>
  <c r="H23" i="17"/>
  <c r="G2" i="17"/>
  <c r="G3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21" i="17"/>
  <c r="G22" i="17"/>
  <c r="G23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21" i="17"/>
  <c r="F22" i="17"/>
  <c r="F23" i="17"/>
  <c r="C19" i="17"/>
  <c r="C20" i="17" s="1"/>
  <c r="G20" i="17" s="1"/>
  <c r="D19" i="17"/>
  <c r="D20" i="17" s="1"/>
  <c r="H20" i="17" s="1"/>
  <c r="B19" i="17"/>
  <c r="B20" i="17" s="1"/>
  <c r="F20" i="17" s="1"/>
  <c r="C4" i="17"/>
  <c r="G4" i="17" s="1"/>
  <c r="D4" i="17"/>
  <c r="H4" i="17" s="1"/>
  <c r="B4" i="17"/>
  <c r="Z2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Y2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X2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W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V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U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S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Z2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Y2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X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W2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V2" i="15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U2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T2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S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Z2" i="14"/>
  <c r="Z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Y2" i="1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V2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S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9" i="14"/>
  <c r="F20" i="14"/>
  <c r="F21" i="14"/>
  <c r="F22" i="14"/>
  <c r="F23" i="14"/>
  <c r="C17" i="14"/>
  <c r="D17" i="14"/>
  <c r="C18" i="14"/>
  <c r="D18" i="14"/>
  <c r="B17" i="14"/>
  <c r="B18" i="14" s="1"/>
  <c r="F18" i="14" s="1"/>
  <c r="Z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Y2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X2" i="13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W2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V2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C21" i="13"/>
  <c r="D21" i="13"/>
  <c r="B21" i="13"/>
  <c r="Z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Y2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X2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W2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V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T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S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Z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Y23" i="11"/>
  <c r="Y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X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W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T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C20" i="11"/>
  <c r="D20" i="11"/>
  <c r="B20" i="11"/>
  <c r="D17" i="11"/>
  <c r="C17" i="11"/>
  <c r="B17" i="11"/>
  <c r="Z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X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W2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Z23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20" i="9"/>
  <c r="G20" i="9"/>
  <c r="H20" i="9"/>
  <c r="F21" i="9"/>
  <c r="G21" i="9"/>
  <c r="H21" i="9"/>
  <c r="F22" i="9"/>
  <c r="G22" i="9"/>
  <c r="H22" i="9"/>
  <c r="F23" i="9"/>
  <c r="G23" i="9"/>
  <c r="H23" i="9"/>
  <c r="G2" i="9"/>
  <c r="H2" i="9"/>
  <c r="F2" i="9"/>
  <c r="C19" i="9"/>
  <c r="G19" i="9" s="1"/>
  <c r="D19" i="9"/>
  <c r="H19" i="9" s="1"/>
  <c r="B19" i="9"/>
  <c r="F19" i="9" s="1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G2" i="8"/>
  <c r="H2" i="8"/>
  <c r="F2" i="8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Y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X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2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2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2" i="3"/>
  <c r="Z3" i="2"/>
  <c r="Z4" i="2"/>
  <c r="Z5" i="2"/>
  <c r="Z6" i="2"/>
  <c r="Z7" i="2"/>
  <c r="Z8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2" i="2"/>
  <c r="Y3" i="2"/>
  <c r="Y4" i="2"/>
  <c r="Y5" i="2"/>
  <c r="Y6" i="2"/>
  <c r="Y7" i="2"/>
  <c r="Y8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2" i="2"/>
  <c r="X3" i="2"/>
  <c r="X4" i="2"/>
  <c r="X5" i="2"/>
  <c r="X6" i="2"/>
  <c r="X7" i="2"/>
  <c r="X8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2" i="2"/>
  <c r="W3" i="2"/>
  <c r="W4" i="2"/>
  <c r="W5" i="2"/>
  <c r="W6" i="2"/>
  <c r="W7" i="2"/>
  <c r="W8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2" i="2"/>
  <c r="V3" i="2"/>
  <c r="V4" i="2"/>
  <c r="V5" i="2"/>
  <c r="V6" i="2"/>
  <c r="V7" i="2"/>
  <c r="V8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2" i="2"/>
  <c r="U3" i="2"/>
  <c r="U4" i="2"/>
  <c r="U5" i="2"/>
  <c r="U6" i="2"/>
  <c r="U7" i="2"/>
  <c r="U8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2" i="2"/>
  <c r="T2" i="2"/>
  <c r="T3" i="2"/>
  <c r="T4" i="2"/>
  <c r="T5" i="2"/>
  <c r="T6" i="2"/>
  <c r="T7" i="2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L9" i="2"/>
  <c r="U9" i="2" s="1"/>
  <c r="M9" i="2"/>
  <c r="V9" i="2" s="1"/>
  <c r="N9" i="2"/>
  <c r="W9" i="2" s="1"/>
  <c r="O9" i="2"/>
  <c r="X9" i="2" s="1"/>
  <c r="P9" i="2"/>
  <c r="Y9" i="2" s="1"/>
  <c r="Q9" i="2"/>
  <c r="Z9" i="2" s="1"/>
  <c r="K9" i="2"/>
  <c r="T9" i="2" s="1"/>
  <c r="F3" i="2"/>
  <c r="F4" i="2"/>
  <c r="F5" i="2"/>
  <c r="G5" i="2"/>
  <c r="H5" i="2"/>
  <c r="F6" i="2"/>
  <c r="G6" i="2"/>
  <c r="H6" i="2"/>
  <c r="F7" i="2"/>
  <c r="G7" i="2"/>
  <c r="H7" i="2"/>
  <c r="F8" i="2"/>
  <c r="G8" i="2"/>
  <c r="H8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2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J9" i="2"/>
  <c r="S9" i="2" s="1"/>
  <c r="S8" i="2"/>
  <c r="S7" i="2"/>
  <c r="S6" i="2"/>
  <c r="S5" i="2"/>
  <c r="S4" i="2"/>
  <c r="S3" i="2"/>
  <c r="S2" i="2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G2" i="3"/>
  <c r="H2" i="3"/>
  <c r="F2" i="3"/>
  <c r="F19" i="17" l="1"/>
  <c r="G19" i="17"/>
  <c r="H19" i="17"/>
  <c r="D4" i="6"/>
  <c r="H4" i="6" s="1"/>
  <c r="D3" i="6"/>
  <c r="H3" i="6" s="1"/>
  <c r="D2" i="6"/>
  <c r="H2" i="6" s="1"/>
  <c r="C2" i="6"/>
  <c r="G2" i="6" s="1"/>
  <c r="C4" i="6"/>
  <c r="G4" i="6" s="1"/>
  <c r="C3" i="6"/>
  <c r="G3" i="6" s="1"/>
  <c r="B4" i="6"/>
  <c r="F4" i="6" s="1"/>
  <c r="B3" i="6"/>
  <c r="F3" i="6" s="1"/>
  <c r="B2" i="6"/>
  <c r="F2" i="6" s="1"/>
  <c r="D4" i="5"/>
  <c r="H4" i="5" s="1"/>
  <c r="D3" i="5"/>
  <c r="H3" i="5" s="1"/>
  <c r="D2" i="5"/>
  <c r="H2" i="5" s="1"/>
  <c r="C4" i="5"/>
  <c r="G4" i="5" s="1"/>
  <c r="C3" i="5"/>
  <c r="G3" i="5" s="1"/>
  <c r="C2" i="5"/>
  <c r="G2" i="5" s="1"/>
  <c r="B4" i="5"/>
  <c r="F4" i="5" s="1"/>
  <c r="B3" i="5"/>
  <c r="F3" i="5" s="1"/>
  <c r="B2" i="5"/>
  <c r="F2" i="5" s="1"/>
  <c r="D4" i="7"/>
  <c r="H4" i="7" s="1"/>
  <c r="D3" i="7"/>
  <c r="H3" i="7" s="1"/>
  <c r="D2" i="7"/>
  <c r="H2" i="7" s="1"/>
  <c r="C4" i="7"/>
  <c r="G4" i="7" s="1"/>
  <c r="C3" i="7"/>
  <c r="G3" i="7" s="1"/>
  <c r="C2" i="7"/>
  <c r="G2" i="7" s="1"/>
  <c r="B4" i="7"/>
  <c r="F4" i="7" s="1"/>
  <c r="B3" i="7"/>
  <c r="F3" i="7" s="1"/>
  <c r="B2" i="7"/>
  <c r="F2" i="7" s="1"/>
  <c r="D24" i="3"/>
  <c r="H24" i="3" s="1"/>
  <c r="C24" i="3"/>
  <c r="G24" i="3" s="1"/>
  <c r="B24" i="3"/>
  <c r="F24" i="3" s="1"/>
  <c r="B2" i="4"/>
  <c r="F2" i="4" s="1"/>
  <c r="C2" i="4"/>
  <c r="G2" i="4" s="1"/>
  <c r="D2" i="4"/>
  <c r="H2" i="4" s="1"/>
  <c r="B3" i="4"/>
  <c r="F3" i="4" s="1"/>
  <c r="C3" i="4"/>
  <c r="G3" i="4" s="1"/>
  <c r="D3" i="4"/>
  <c r="H3" i="4" s="1"/>
  <c r="B4" i="4"/>
  <c r="F4" i="4" s="1"/>
  <c r="C4" i="4"/>
  <c r="G4" i="4" s="1"/>
  <c r="D4" i="4"/>
  <c r="H4" i="4" s="1"/>
  <c r="B9" i="2"/>
  <c r="F9" i="2" s="1"/>
  <c r="D4" i="2"/>
  <c r="H4" i="2" s="1"/>
  <c r="C4" i="2"/>
  <c r="G4" i="2" s="1"/>
  <c r="D3" i="2"/>
  <c r="H3" i="2" s="1"/>
  <c r="C3" i="2"/>
  <c r="G3" i="2" s="1"/>
  <c r="D2" i="2"/>
  <c r="H2" i="2" s="1"/>
  <c r="C2" i="2"/>
  <c r="G2" i="2" s="1"/>
  <c r="D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C9" i="1"/>
  <c r="D9" i="1" s="1"/>
</calcChain>
</file>

<file path=xl/sharedStrings.xml><?xml version="1.0" encoding="utf-8"?>
<sst xmlns="http://schemas.openxmlformats.org/spreadsheetml/2006/main" count="632" uniqueCount="60">
  <si>
    <t>time</t>
  </si>
  <si>
    <t>Trehalose</t>
  </si>
  <si>
    <t>Vessel</t>
  </si>
  <si>
    <t>Trehalose (g/L)</t>
  </si>
  <si>
    <t>mM</t>
  </si>
  <si>
    <t>Bh</t>
  </si>
  <si>
    <t>Bt</t>
  </si>
  <si>
    <t>Ri</t>
  </si>
  <si>
    <t>Glucose</t>
  </si>
  <si>
    <t>Pyruvic</t>
  </si>
  <si>
    <t>Succinic</t>
  </si>
  <si>
    <t>Lactic</t>
  </si>
  <si>
    <t>Formic</t>
  </si>
  <si>
    <t>Acetic</t>
  </si>
  <si>
    <t>Butyric</t>
  </si>
  <si>
    <t>Time</t>
  </si>
  <si>
    <t>ID</t>
  </si>
  <si>
    <t>stage</t>
  </si>
  <si>
    <t>a6v7t88</t>
  </si>
  <si>
    <t>Exp.2_BeforePerturbation</t>
  </si>
  <si>
    <t>a6v7t308</t>
  </si>
  <si>
    <t>Exp.2_AfterPerturbation</t>
  </si>
  <si>
    <t>a6v8t88</t>
  </si>
  <si>
    <t>a6v8t308</t>
  </si>
  <si>
    <t>a6v9t88</t>
  </si>
  <si>
    <t>a6v9t308</t>
  </si>
  <si>
    <t>a6v10t88</t>
  </si>
  <si>
    <t>a6v10t308</t>
  </si>
  <si>
    <t>a6v11t88</t>
  </si>
  <si>
    <t>a6v11t308</t>
  </si>
  <si>
    <t>a6v12t88</t>
  </si>
  <si>
    <t>a6v12t308</t>
  </si>
  <si>
    <t>ca7v7t252</t>
  </si>
  <si>
    <t>Exp.3_Control</t>
  </si>
  <si>
    <t>ca7v8t252</t>
  </si>
  <si>
    <t>ca7v9t252</t>
  </si>
  <si>
    <t>ca7v10t252</t>
  </si>
  <si>
    <t>ca7v11t252</t>
  </si>
  <si>
    <t>ca7v12t252</t>
  </si>
  <si>
    <t>pa7v7t96</t>
  </si>
  <si>
    <t>Exp.3_BeforePerturbation</t>
  </si>
  <si>
    <t>pa7v7t252</t>
  </si>
  <si>
    <t>Exp.3_AfterPerturbation</t>
  </si>
  <si>
    <t>pa7v8t96</t>
  </si>
  <si>
    <t>pa7v8t252</t>
  </si>
  <si>
    <t>pa7v9t96</t>
  </si>
  <si>
    <t>pa7v9t258</t>
  </si>
  <si>
    <t>pa7v10t96</t>
  </si>
  <si>
    <t>pa7v10t252</t>
  </si>
  <si>
    <t>pa7v11t96</t>
  </si>
  <si>
    <t>pa7v11t252</t>
  </si>
  <si>
    <t>pa7v12t96</t>
  </si>
  <si>
    <t>pa7v12t252</t>
  </si>
  <si>
    <t>ca7v1t252</t>
  </si>
  <si>
    <t>ca7v2t252</t>
  </si>
  <si>
    <t>ca7v3t252</t>
  </si>
  <si>
    <t>ca7v4t252</t>
  </si>
  <si>
    <t>ca7v5t252</t>
  </si>
  <si>
    <t>ca7v6t252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</si>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</sst>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Border="1"/>
    <xf numFmtId="11" fontId="0" fillId="0" borderId="0" xfId="0" applyNumberFormat="1"/>
    <xf numFmtId="11" fontId="0" fillId="0" borderId="1" xfId="0" applyNumberFormat="1" applyBorder="1"/>
    <xf numFmtId="11" fontId="0" fillId="0" borderId="0" xfId="0" applyNumberFormat="1" applyBorder="1"/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/>
    <xf numFmtId="0" fontId="0" fillId="0" borderId="7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1AD-B386-4453-974E-51B12319357A}">
  <dimension ref="A1:D40"/>
  <sheetViews>
    <sheetView workbookViewId="0">
      <selection activeCell="C1" sqref="C1:D40"/>
    </sheetView>
  </sheetViews>
  <sheetFormatPr defaultRowHeight="14.5" x14ac:dyDescent="0.35"/>
  <cols>
    <col min="3" max="3" width="12.6328125" bestFit="1" customWidth="1"/>
  </cols>
  <sheetData>
    <row r="1" spans="1:4" x14ac:dyDescent="0.35">
      <c r="A1" t="s">
        <v>2</v>
      </c>
      <c r="B1" t="s">
        <v>0</v>
      </c>
      <c r="C1" t="s">
        <v>3</v>
      </c>
      <c r="D1" t="s">
        <v>4</v>
      </c>
    </row>
    <row r="2" spans="1:4" x14ac:dyDescent="0.35">
      <c r="A2">
        <v>7</v>
      </c>
      <c r="B2">
        <v>0</v>
      </c>
      <c r="C2" s="1">
        <v>242.03087034443743</v>
      </c>
      <c r="D2">
        <f t="shared" ref="D2:D40" si="0">C2/342.3</f>
        <v>0.70707236443014143</v>
      </c>
    </row>
    <row r="3" spans="1:4" x14ac:dyDescent="0.35">
      <c r="B3">
        <v>8</v>
      </c>
      <c r="C3" s="1">
        <v>189.58110660032645</v>
      </c>
      <c r="D3">
        <f t="shared" si="0"/>
        <v>0.55384489220077837</v>
      </c>
    </row>
    <row r="4" spans="1:4" x14ac:dyDescent="0.35">
      <c r="B4">
        <v>16</v>
      </c>
      <c r="C4" s="1">
        <v>55.48667133652669</v>
      </c>
      <c r="D4">
        <f t="shared" si="0"/>
        <v>0.16209953647831343</v>
      </c>
    </row>
    <row r="5" spans="1:4" x14ac:dyDescent="0.35">
      <c r="B5">
        <v>24</v>
      </c>
      <c r="C5" s="1">
        <v>86.395847147772386</v>
      </c>
      <c r="D5">
        <f t="shared" si="0"/>
        <v>0.25239803432010627</v>
      </c>
    </row>
    <row r="6" spans="1:4" x14ac:dyDescent="0.35">
      <c r="B6">
        <v>32</v>
      </c>
      <c r="C6" s="1">
        <v>105.11044644016397</v>
      </c>
      <c r="D6">
        <f t="shared" si="0"/>
        <v>0.30707112603027742</v>
      </c>
    </row>
    <row r="7" spans="1:4" x14ac:dyDescent="0.35">
      <c r="B7">
        <v>40</v>
      </c>
      <c r="C7" s="1">
        <v>123.84909299996291</v>
      </c>
      <c r="D7">
        <f t="shared" si="0"/>
        <v>0.3618144697632571</v>
      </c>
    </row>
    <row r="8" spans="1:4" x14ac:dyDescent="0.35">
      <c r="B8">
        <v>48</v>
      </c>
      <c r="C8" s="1">
        <v>153.44909833252959</v>
      </c>
      <c r="D8">
        <f t="shared" si="0"/>
        <v>0.44828833868691087</v>
      </c>
    </row>
    <row r="9" spans="1:4" x14ac:dyDescent="0.35">
      <c r="B9">
        <v>56</v>
      </c>
      <c r="C9" s="1">
        <f>AVERAGE(C8,C10)</f>
        <v>154.67941420595764</v>
      </c>
      <c r="D9">
        <f t="shared" si="0"/>
        <v>0.45188260066011582</v>
      </c>
    </row>
    <row r="10" spans="1:4" x14ac:dyDescent="0.35">
      <c r="B10">
        <v>64</v>
      </c>
      <c r="C10" s="1">
        <v>155.9097300793857</v>
      </c>
      <c r="D10">
        <f t="shared" si="0"/>
        <v>0.45547686263332077</v>
      </c>
    </row>
    <row r="11" spans="1:4" x14ac:dyDescent="0.35">
      <c r="B11">
        <v>72</v>
      </c>
      <c r="C11" s="1">
        <v>164.44483633657308</v>
      </c>
      <c r="D11">
        <f t="shared" si="0"/>
        <v>0.48041144124035368</v>
      </c>
    </row>
    <row r="12" spans="1:4" x14ac:dyDescent="0.35">
      <c r="B12">
        <v>80</v>
      </c>
      <c r="C12" s="1">
        <v>47.880167083225139</v>
      </c>
      <c r="D12">
        <f t="shared" si="0"/>
        <v>0.13987778873276405</v>
      </c>
    </row>
    <row r="13" spans="1:4" ht="15" thickBot="1" x14ac:dyDescent="0.4">
      <c r="B13" s="5">
        <v>88</v>
      </c>
      <c r="C13" s="1">
        <v>0</v>
      </c>
      <c r="D13">
        <f t="shared" si="0"/>
        <v>0</v>
      </c>
    </row>
    <row r="14" spans="1:4" x14ac:dyDescent="0.35">
      <c r="B14">
        <v>96</v>
      </c>
      <c r="C14" s="1">
        <v>0</v>
      </c>
      <c r="D14">
        <f t="shared" si="0"/>
        <v>0</v>
      </c>
    </row>
    <row r="15" spans="1:4" x14ac:dyDescent="0.35">
      <c r="B15">
        <v>104</v>
      </c>
      <c r="C15" s="1">
        <v>0</v>
      </c>
      <c r="D15">
        <f t="shared" si="0"/>
        <v>0</v>
      </c>
    </row>
    <row r="16" spans="1:4" ht="15" thickBot="1" x14ac:dyDescent="0.4">
      <c r="B16" s="5">
        <v>112</v>
      </c>
      <c r="C16" s="1">
        <v>28.67164967007642</v>
      </c>
      <c r="D16">
        <f t="shared" si="0"/>
        <v>8.376175772736319E-2</v>
      </c>
    </row>
    <row r="17" spans="2:4" x14ac:dyDescent="0.35">
      <c r="B17">
        <v>120</v>
      </c>
      <c r="C17" s="1">
        <v>55.280690080498573</v>
      </c>
      <c r="D17">
        <f t="shared" si="0"/>
        <v>0.16149777996055673</v>
      </c>
    </row>
    <row r="18" spans="2:4" x14ac:dyDescent="0.35">
      <c r="B18">
        <v>128</v>
      </c>
      <c r="C18" s="1">
        <v>85.12547181622584</v>
      </c>
      <c r="D18">
        <f t="shared" si="0"/>
        <v>0.24868674208654934</v>
      </c>
    </row>
    <row r="19" spans="2:4" x14ac:dyDescent="0.35">
      <c r="B19">
        <v>136</v>
      </c>
      <c r="C19" s="1">
        <v>106.82554044404051</v>
      </c>
      <c r="D19">
        <f t="shared" si="0"/>
        <v>0.31208162560339031</v>
      </c>
    </row>
    <row r="20" spans="2:4" ht="15" thickBot="1" x14ac:dyDescent="0.4">
      <c r="B20" s="5">
        <v>144</v>
      </c>
      <c r="C20" s="1">
        <v>139.50517548781394</v>
      </c>
      <c r="D20">
        <f t="shared" si="0"/>
        <v>0.40755236777041759</v>
      </c>
    </row>
    <row r="21" spans="2:4" x14ac:dyDescent="0.35">
      <c r="B21" s="6">
        <v>152</v>
      </c>
      <c r="C21" s="1">
        <v>127.04722741310235</v>
      </c>
      <c r="D21">
        <f t="shared" si="0"/>
        <v>0.37115754429769893</v>
      </c>
    </row>
    <row r="22" spans="2:4" ht="15" thickBot="1" x14ac:dyDescent="0.4">
      <c r="B22" s="5">
        <v>160</v>
      </c>
      <c r="C22" s="1">
        <v>126.12882321845903</v>
      </c>
      <c r="D22">
        <f t="shared" si="0"/>
        <v>0.36847450545854232</v>
      </c>
    </row>
    <row r="23" spans="2:4" x14ac:dyDescent="0.35">
      <c r="B23">
        <v>168</v>
      </c>
      <c r="C23" s="1">
        <v>169.33943699688393</v>
      </c>
      <c r="D23">
        <f t="shared" si="0"/>
        <v>0.49471059595934541</v>
      </c>
    </row>
    <row r="24" spans="2:4" x14ac:dyDescent="0.35">
      <c r="B24">
        <v>176</v>
      </c>
      <c r="C24" s="1">
        <v>165.16886267945247</v>
      </c>
      <c r="D24">
        <f t="shared" si="0"/>
        <v>0.48252662190900519</v>
      </c>
    </row>
    <row r="25" spans="2:4" x14ac:dyDescent="0.35">
      <c r="B25">
        <v>184</v>
      </c>
      <c r="C25" s="1">
        <v>164.32379576733317</v>
      </c>
      <c r="D25">
        <f t="shared" si="0"/>
        <v>0.48005783163112231</v>
      </c>
    </row>
    <row r="26" spans="2:4" x14ac:dyDescent="0.35">
      <c r="B26">
        <v>192</v>
      </c>
      <c r="C26" s="1">
        <v>192.41610481507587</v>
      </c>
      <c r="D26">
        <f t="shared" si="0"/>
        <v>0.56212709557427942</v>
      </c>
    </row>
    <row r="27" spans="2:4" x14ac:dyDescent="0.35">
      <c r="B27">
        <v>200</v>
      </c>
      <c r="C27" s="1">
        <v>190.68813585061395</v>
      </c>
      <c r="D27">
        <f t="shared" si="0"/>
        <v>0.55707898291152191</v>
      </c>
    </row>
    <row r="28" spans="2:4" x14ac:dyDescent="0.35">
      <c r="B28">
        <v>208</v>
      </c>
      <c r="C28" s="1">
        <v>185.37266816133101</v>
      </c>
      <c r="D28">
        <f t="shared" si="0"/>
        <v>0.54155030137695293</v>
      </c>
    </row>
    <row r="29" spans="2:4" x14ac:dyDescent="0.35">
      <c r="B29">
        <v>216</v>
      </c>
      <c r="C29" s="1">
        <v>191.87696493489631</v>
      </c>
      <c r="D29">
        <f t="shared" si="0"/>
        <v>0.56055204479958021</v>
      </c>
    </row>
    <row r="30" spans="2:4" x14ac:dyDescent="0.35">
      <c r="B30">
        <v>224</v>
      </c>
      <c r="C30" s="2">
        <v>180.83188619839004</v>
      </c>
      <c r="D30">
        <f t="shared" si="0"/>
        <v>0.52828479754130886</v>
      </c>
    </row>
    <row r="31" spans="2:4" x14ac:dyDescent="0.35">
      <c r="B31">
        <v>232</v>
      </c>
      <c r="C31" s="3">
        <v>176.06441218885632</v>
      </c>
      <c r="D31">
        <f t="shared" si="0"/>
        <v>0.51435703239513975</v>
      </c>
    </row>
    <row r="32" spans="2:4" x14ac:dyDescent="0.35">
      <c r="B32">
        <v>240</v>
      </c>
      <c r="C32" s="4">
        <v>193.96357798994697</v>
      </c>
      <c r="D32">
        <f t="shared" si="0"/>
        <v>0.56664790531681852</v>
      </c>
    </row>
    <row r="33" spans="2:4" x14ac:dyDescent="0.35">
      <c r="B33">
        <v>248</v>
      </c>
      <c r="C33" s="4">
        <v>174.28737781466782</v>
      </c>
      <c r="D33">
        <f t="shared" si="0"/>
        <v>0.50916557935923989</v>
      </c>
    </row>
    <row r="34" spans="2:4" x14ac:dyDescent="0.35">
      <c r="B34">
        <v>256</v>
      </c>
      <c r="C34" s="4">
        <v>170.7095588576251</v>
      </c>
      <c r="D34">
        <f t="shared" si="0"/>
        <v>0.49871328909618784</v>
      </c>
    </row>
    <row r="35" spans="2:4" x14ac:dyDescent="0.35">
      <c r="B35">
        <v>264</v>
      </c>
      <c r="C35" s="4">
        <v>198.04075993712209</v>
      </c>
      <c r="D35">
        <f t="shared" si="0"/>
        <v>0.57855904159252725</v>
      </c>
    </row>
    <row r="36" spans="2:4" x14ac:dyDescent="0.35">
      <c r="B36">
        <v>272</v>
      </c>
      <c r="C36" s="4">
        <v>132.55263880902919</v>
      </c>
      <c r="D36">
        <f t="shared" si="0"/>
        <v>0.38724113002929939</v>
      </c>
    </row>
    <row r="37" spans="2:4" x14ac:dyDescent="0.35">
      <c r="B37">
        <v>280</v>
      </c>
      <c r="C37" s="4">
        <v>175.89640735708721</v>
      </c>
      <c r="D37">
        <f t="shared" si="0"/>
        <v>0.51386622073352972</v>
      </c>
    </row>
    <row r="38" spans="2:4" x14ac:dyDescent="0.35">
      <c r="B38">
        <v>288</v>
      </c>
      <c r="C38" s="4">
        <v>193.53813190915162</v>
      </c>
      <c r="D38">
        <f t="shared" si="0"/>
        <v>0.56540500119530124</v>
      </c>
    </row>
    <row r="39" spans="2:4" x14ac:dyDescent="0.35">
      <c r="B39">
        <v>296</v>
      </c>
      <c r="C39" s="4">
        <v>175.51653443446972</v>
      </c>
      <c r="D39">
        <f t="shared" si="0"/>
        <v>0.51275645467271314</v>
      </c>
    </row>
    <row r="40" spans="2:4" x14ac:dyDescent="0.35">
      <c r="B40">
        <v>308</v>
      </c>
      <c r="C40" s="4">
        <v>175.00440516377935</v>
      </c>
      <c r="D40">
        <f t="shared" si="0"/>
        <v>0.5112603130697615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F91A-0406-422F-9B57-45A5B1256F76}">
  <dimension ref="A1:Z23"/>
  <sheetViews>
    <sheetView workbookViewId="0">
      <selection activeCell="S2" sqref="S2:Z23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 s="6">
        <v>9632538.1993060205</v>
      </c>
      <c r="C2" s="6">
        <v>1628250.62397273</v>
      </c>
      <c r="D2" s="14">
        <v>2504718.468239957</v>
      </c>
      <c r="F2">
        <f t="shared" ref="F2:F23" si="0">B2/100000000</f>
        <v>9.6325381993060205E-2</v>
      </c>
      <c r="G2">
        <f t="shared" ref="G2:G23" si="1">C2/100000000</f>
        <v>1.6282506239727299E-2</v>
      </c>
      <c r="H2">
        <f t="shared" ref="H2:H23" si="2">D2/100000000</f>
        <v>2.5047184682399571E-2</v>
      </c>
      <c r="J2" s="16">
        <v>272.87691392773678</v>
      </c>
      <c r="K2" s="16">
        <v>1911.7499035527655</v>
      </c>
      <c r="L2" s="16">
        <v>994.96736204199033</v>
      </c>
      <c r="M2" s="16">
        <v>75.363640731100716</v>
      </c>
      <c r="N2" s="16">
        <v>28.262450399462953</v>
      </c>
      <c r="O2" s="16">
        <v>53.213007318721608</v>
      </c>
      <c r="P2" s="16">
        <v>139.38227592561952</v>
      </c>
      <c r="Q2" s="17">
        <v>50.363153962466974</v>
      </c>
      <c r="S2">
        <f t="shared" ref="S2:S23" si="3">J2/342.296</f>
        <v>0.79719574265471049</v>
      </c>
      <c r="T2">
        <f t="shared" ref="T2:T23" si="4">K2/180.156</f>
        <v>10.611636046275258</v>
      </c>
      <c r="U2">
        <f t="shared" ref="U2:U23" si="5">L2/88.06</f>
        <v>11.29874360710868</v>
      </c>
      <c r="V2">
        <f t="shared" ref="V2:V23" si="6">M2/118.09</f>
        <v>0.63818816776272935</v>
      </c>
      <c r="W2">
        <f t="shared" ref="W2:W23" si="7">N2/90.08</f>
        <v>0.31374833924803458</v>
      </c>
      <c r="X2">
        <f t="shared" ref="X2:X23" si="8">O2/46.025</f>
        <v>1.156176150325293</v>
      </c>
      <c r="Y2">
        <f t="shared" ref="Y2:Y23" si="9">P2/60.052</f>
        <v>2.3210263759012109</v>
      </c>
      <c r="Z2">
        <f t="shared" ref="Z2:Z23" si="10">Q2/88.11</f>
        <v>0.57159407516135485</v>
      </c>
    </row>
    <row r="3" spans="1:26" x14ac:dyDescent="0.35">
      <c r="A3" s="12">
        <v>12</v>
      </c>
      <c r="B3" s="6">
        <v>35660938.721124798</v>
      </c>
      <c r="C3" s="6">
        <v>1060098448.72341</v>
      </c>
      <c r="D3" s="14">
        <v>529337473.11562592</v>
      </c>
      <c r="F3">
        <f t="shared" si="0"/>
        <v>0.35660938721124796</v>
      </c>
      <c r="G3">
        <f t="shared" si="1"/>
        <v>10.600984487234101</v>
      </c>
      <c r="H3">
        <f t="shared" si="2"/>
        <v>5.2933747311562591</v>
      </c>
      <c r="J3" s="16">
        <v>229.66914032069593</v>
      </c>
      <c r="K3" s="16">
        <v>41.236628221118437</v>
      </c>
      <c r="L3" s="16">
        <v>152.72910773244752</v>
      </c>
      <c r="M3" s="16">
        <v>616.21192987558766</v>
      </c>
      <c r="N3" s="16">
        <v>182.68968258979609</v>
      </c>
      <c r="O3" s="16">
        <v>116.88756820314042</v>
      </c>
      <c r="P3" s="16">
        <v>722.13162502757552</v>
      </c>
      <c r="Q3" s="17">
        <v>453.21420245557687</v>
      </c>
      <c r="S3">
        <f t="shared" si="3"/>
        <v>0.67096647439846191</v>
      </c>
      <c r="T3">
        <f t="shared" si="4"/>
        <v>0.22889400420257131</v>
      </c>
      <c r="U3">
        <f t="shared" si="5"/>
        <v>1.7343755136548662</v>
      </c>
      <c r="V3">
        <f t="shared" si="6"/>
        <v>5.2181550501785727</v>
      </c>
      <c r="W3">
        <f t="shared" si="7"/>
        <v>2.0280826220004009</v>
      </c>
      <c r="X3">
        <f t="shared" si="8"/>
        <v>2.53965384471788</v>
      </c>
      <c r="Y3">
        <f t="shared" si="9"/>
        <v>12.02510532584386</v>
      </c>
      <c r="Z3">
        <f t="shared" si="10"/>
        <v>5.1437317268820433</v>
      </c>
    </row>
    <row r="4" spans="1:26" x14ac:dyDescent="0.35">
      <c r="A4" s="12">
        <v>24</v>
      </c>
      <c r="B4" s="6">
        <v>7564363.8660679003</v>
      </c>
      <c r="C4" s="6">
        <v>1912082076.2453101</v>
      </c>
      <c r="D4" s="14">
        <v>968343635.46594203</v>
      </c>
      <c r="F4">
        <f t="shared" si="0"/>
        <v>7.5643638660678997E-2</v>
      </c>
      <c r="G4">
        <f t="shared" si="1"/>
        <v>19.1208207624531</v>
      </c>
      <c r="H4">
        <f t="shared" si="2"/>
        <v>9.6834363546594204</v>
      </c>
      <c r="J4" s="16">
        <v>214.73990985643803</v>
      </c>
      <c r="K4" s="16">
        <v>10.094331628884193</v>
      </c>
      <c r="L4" s="16">
        <v>0</v>
      </c>
      <c r="M4" s="16">
        <v>524.62668128828534</v>
      </c>
      <c r="N4" s="16">
        <v>92.135490056629365</v>
      </c>
      <c r="O4" s="16">
        <v>89.615715037403703</v>
      </c>
      <c r="P4" s="16">
        <v>377.72357457349801</v>
      </c>
      <c r="Q4" s="17">
        <v>1145.4353759778273</v>
      </c>
      <c r="S4">
        <f t="shared" si="3"/>
        <v>0.62735150237349557</v>
      </c>
      <c r="T4">
        <f t="shared" si="4"/>
        <v>5.6031059908546996E-2</v>
      </c>
      <c r="U4">
        <f t="shared" si="5"/>
        <v>0</v>
      </c>
      <c r="V4">
        <f t="shared" si="6"/>
        <v>4.4426004004427586</v>
      </c>
      <c r="W4">
        <f t="shared" si="7"/>
        <v>1.0228184953000596</v>
      </c>
      <c r="X4">
        <f t="shared" si="8"/>
        <v>1.9471095065161044</v>
      </c>
      <c r="Y4">
        <f t="shared" si="9"/>
        <v>6.289941626815061</v>
      </c>
      <c r="Z4">
        <f t="shared" si="10"/>
        <v>13.000061014389143</v>
      </c>
    </row>
    <row r="5" spans="1:26" x14ac:dyDescent="0.35">
      <c r="A5" s="12">
        <v>36</v>
      </c>
      <c r="B5" s="6">
        <v>0</v>
      </c>
      <c r="C5" s="6">
        <v>4577132343.66572</v>
      </c>
      <c r="D5" s="14">
        <v>6887432.1904105302</v>
      </c>
      <c r="F5">
        <f t="shared" si="0"/>
        <v>0</v>
      </c>
      <c r="G5">
        <f t="shared" si="1"/>
        <v>45.771323436657198</v>
      </c>
      <c r="H5">
        <f t="shared" si="2"/>
        <v>6.8874321904105307E-2</v>
      </c>
      <c r="J5" s="16">
        <v>22.192351114158662</v>
      </c>
      <c r="K5" s="16">
        <v>12.544793507018728</v>
      </c>
      <c r="L5" s="16">
        <v>0</v>
      </c>
      <c r="M5" s="16">
        <v>550.11834310745996</v>
      </c>
      <c r="N5" s="16">
        <v>198.41488065961238</v>
      </c>
      <c r="O5" s="16">
        <v>69.759231919995557</v>
      </c>
      <c r="P5" s="16">
        <v>543.50308386646077</v>
      </c>
      <c r="Q5" s="17">
        <v>793.94248950940266</v>
      </c>
      <c r="S5">
        <f t="shared" si="3"/>
        <v>6.4833802072354521E-2</v>
      </c>
      <c r="T5">
        <f t="shared" si="4"/>
        <v>6.9632948705670245E-2</v>
      </c>
      <c r="U5">
        <f t="shared" si="5"/>
        <v>0</v>
      </c>
      <c r="V5">
        <f t="shared" si="6"/>
        <v>4.6584667889530014</v>
      </c>
      <c r="W5">
        <f t="shared" si="7"/>
        <v>2.2026518723313986</v>
      </c>
      <c r="X5">
        <f t="shared" si="8"/>
        <v>1.5156813019010442</v>
      </c>
      <c r="Y5">
        <f t="shared" si="9"/>
        <v>9.0505409289692391</v>
      </c>
      <c r="Z5">
        <f t="shared" si="10"/>
        <v>9.0108102316354852</v>
      </c>
    </row>
    <row r="6" spans="1:26" x14ac:dyDescent="0.35">
      <c r="A6" s="12">
        <v>48</v>
      </c>
      <c r="B6" s="6">
        <v>0</v>
      </c>
      <c r="C6" s="6">
        <v>2543338430.3847299</v>
      </c>
      <c r="D6" s="14">
        <v>76593717.683149904</v>
      </c>
      <c r="F6">
        <f t="shared" si="0"/>
        <v>0</v>
      </c>
      <c r="G6">
        <f t="shared" si="1"/>
        <v>25.433384303847298</v>
      </c>
      <c r="H6">
        <f t="shared" si="2"/>
        <v>0.76593717683149909</v>
      </c>
      <c r="J6" s="16">
        <v>23.979152200147457</v>
      </c>
      <c r="K6" s="16">
        <v>6.5445288251192437</v>
      </c>
      <c r="L6" s="16">
        <v>0</v>
      </c>
      <c r="M6" s="16">
        <v>569.05535489576903</v>
      </c>
      <c r="N6" s="16">
        <v>454.70424121979102</v>
      </c>
      <c r="O6" s="16">
        <v>125.19776210374283</v>
      </c>
      <c r="P6" s="16">
        <v>621.71127013015655</v>
      </c>
      <c r="Q6" s="17">
        <v>899.79350683831524</v>
      </c>
      <c r="S6">
        <f t="shared" si="3"/>
        <v>7.0053848716162201E-2</v>
      </c>
      <c r="T6">
        <f t="shared" si="4"/>
        <v>3.6327010064162411E-2</v>
      </c>
      <c r="U6">
        <f t="shared" si="5"/>
        <v>0</v>
      </c>
      <c r="V6">
        <f t="shared" si="6"/>
        <v>4.8188276305848845</v>
      </c>
      <c r="W6">
        <f t="shared" si="7"/>
        <v>5.0477824291717477</v>
      </c>
      <c r="X6">
        <f t="shared" si="8"/>
        <v>2.7202121043724681</v>
      </c>
      <c r="Y6">
        <f t="shared" si="9"/>
        <v>10.352882004432102</v>
      </c>
      <c r="Z6">
        <f t="shared" si="10"/>
        <v>10.212161012805756</v>
      </c>
    </row>
    <row r="7" spans="1:26" x14ac:dyDescent="0.35">
      <c r="A7" s="12">
        <v>60</v>
      </c>
      <c r="B7" s="6">
        <v>143671989.20793399</v>
      </c>
      <c r="C7" s="6">
        <v>2582651982.78053</v>
      </c>
      <c r="D7" s="14">
        <v>473166925.75596726</v>
      </c>
      <c r="F7">
        <f t="shared" si="0"/>
        <v>1.4367198920793398</v>
      </c>
      <c r="G7">
        <f t="shared" si="1"/>
        <v>25.826519827805299</v>
      </c>
      <c r="H7">
        <f t="shared" si="2"/>
        <v>4.7316692575596724</v>
      </c>
      <c r="J7" s="16">
        <v>35.320675636198388</v>
      </c>
      <c r="K7" s="16">
        <v>8.6148401263787573</v>
      </c>
      <c r="L7" s="16">
        <v>0</v>
      </c>
      <c r="M7" s="16">
        <v>443.76016489386961</v>
      </c>
      <c r="N7" s="16">
        <v>431.14726789939647</v>
      </c>
      <c r="O7" s="16">
        <v>84.302601672057079</v>
      </c>
      <c r="P7" s="16">
        <v>517.25011949408042</v>
      </c>
      <c r="Q7" s="17">
        <v>913.83811777961978</v>
      </c>
      <c r="S7">
        <f t="shared" si="3"/>
        <v>0.10318752084803325</v>
      </c>
      <c r="T7">
        <f t="shared" si="4"/>
        <v>4.7818779981675642E-2</v>
      </c>
      <c r="U7">
        <f t="shared" si="5"/>
        <v>0</v>
      </c>
      <c r="V7">
        <f t="shared" si="6"/>
        <v>3.7578132347689865</v>
      </c>
      <c r="W7">
        <f t="shared" si="7"/>
        <v>4.7862707360057337</v>
      </c>
      <c r="X7">
        <f t="shared" si="8"/>
        <v>1.831669781033288</v>
      </c>
      <c r="Y7">
        <f t="shared" si="9"/>
        <v>8.613370403884641</v>
      </c>
      <c r="Z7">
        <f t="shared" si="10"/>
        <v>10.371559616157301</v>
      </c>
    </row>
    <row r="8" spans="1:26" x14ac:dyDescent="0.35">
      <c r="A8" s="12">
        <v>72</v>
      </c>
      <c r="B8" s="6">
        <v>1009159439.7822</v>
      </c>
      <c r="C8" s="6">
        <v>1205587636.83231</v>
      </c>
      <c r="D8" s="14">
        <v>458271970.70628798</v>
      </c>
      <c r="F8">
        <f t="shared" si="0"/>
        <v>10.091594397822</v>
      </c>
      <c r="G8">
        <f t="shared" si="1"/>
        <v>12.0558763683231</v>
      </c>
      <c r="H8">
        <f t="shared" si="2"/>
        <v>4.5827197070628802</v>
      </c>
      <c r="J8" s="16">
        <v>9.2764869891169273</v>
      </c>
      <c r="K8" s="16">
        <v>5.2900854366319754</v>
      </c>
      <c r="L8" s="16">
        <v>0</v>
      </c>
      <c r="M8" s="16">
        <v>379.01676539721734</v>
      </c>
      <c r="N8" s="16">
        <v>275.74643823279183</v>
      </c>
      <c r="O8" s="16">
        <v>41.376526855372305</v>
      </c>
      <c r="P8" s="16">
        <v>1062.4631176924772</v>
      </c>
      <c r="Q8" s="17">
        <v>1136.0356065119411</v>
      </c>
      <c r="S8">
        <f t="shared" si="3"/>
        <v>2.710077532053231E-2</v>
      </c>
      <c r="T8">
        <f t="shared" si="4"/>
        <v>2.9363914810675056E-2</v>
      </c>
      <c r="U8">
        <f t="shared" si="5"/>
        <v>0</v>
      </c>
      <c r="V8">
        <f t="shared" si="6"/>
        <v>3.209558518055867</v>
      </c>
      <c r="W8">
        <f t="shared" si="7"/>
        <v>3.061128310754794</v>
      </c>
      <c r="X8">
        <f t="shared" si="8"/>
        <v>0.89900112667837706</v>
      </c>
      <c r="Y8">
        <f t="shared" si="9"/>
        <v>17.692385227677299</v>
      </c>
      <c r="Z8">
        <f t="shared" si="10"/>
        <v>12.893378805038488</v>
      </c>
    </row>
    <row r="9" spans="1:26" x14ac:dyDescent="0.35">
      <c r="A9" s="12">
        <v>84</v>
      </c>
      <c r="B9" s="6">
        <v>515238446.48516101</v>
      </c>
      <c r="C9" s="6">
        <v>1439468239.3652699</v>
      </c>
      <c r="D9" s="14">
        <v>883892776.94247198</v>
      </c>
      <c r="F9">
        <f t="shared" si="0"/>
        <v>5.1523844648516102</v>
      </c>
      <c r="G9">
        <f t="shared" si="1"/>
        <v>14.394682393652699</v>
      </c>
      <c r="H9">
        <f t="shared" si="2"/>
        <v>8.8389277694247195</v>
      </c>
      <c r="J9" s="16">
        <v>7.3024234233281247</v>
      </c>
      <c r="K9" s="16">
        <v>5.2345019808672797</v>
      </c>
      <c r="L9" s="16">
        <v>0</v>
      </c>
      <c r="M9" s="16">
        <v>274.84990087373569</v>
      </c>
      <c r="N9" s="16">
        <v>168.88433478783932</v>
      </c>
      <c r="O9" s="16">
        <v>39.629665241395912</v>
      </c>
      <c r="P9" s="16">
        <v>977.25303790719897</v>
      </c>
      <c r="Q9" s="17">
        <v>1147.5313908459825</v>
      </c>
      <c r="S9">
        <f t="shared" si="3"/>
        <v>2.1333651060275682E-2</v>
      </c>
      <c r="T9">
        <f t="shared" si="4"/>
        <v>2.9055385226510799E-2</v>
      </c>
      <c r="U9">
        <f t="shared" si="5"/>
        <v>0</v>
      </c>
      <c r="V9">
        <f t="shared" si="6"/>
        <v>2.3274612657611624</v>
      </c>
      <c r="W9">
        <f t="shared" si="7"/>
        <v>1.8748260966678434</v>
      </c>
      <c r="X9">
        <f t="shared" si="8"/>
        <v>0.86104650171419694</v>
      </c>
      <c r="Y9">
        <f t="shared" si="9"/>
        <v>16.273446977739276</v>
      </c>
      <c r="Z9">
        <f t="shared" si="10"/>
        <v>13.023849629394876</v>
      </c>
    </row>
    <row r="10" spans="1:26" x14ac:dyDescent="0.35">
      <c r="A10" s="12">
        <v>96</v>
      </c>
      <c r="B10" s="6">
        <v>501094703.10893703</v>
      </c>
      <c r="C10" s="6">
        <v>998907476.05374205</v>
      </c>
      <c r="D10" s="14">
        <v>728761931.77118397</v>
      </c>
      <c r="F10">
        <f t="shared" si="0"/>
        <v>5.01094703108937</v>
      </c>
      <c r="G10">
        <f t="shared" si="1"/>
        <v>9.9890747605374202</v>
      </c>
      <c r="H10">
        <f t="shared" si="2"/>
        <v>7.2876193177118394</v>
      </c>
      <c r="J10" s="16">
        <v>8.9452393221148494</v>
      </c>
      <c r="K10" s="16">
        <v>4.3295432469947919</v>
      </c>
      <c r="L10" s="16">
        <v>0</v>
      </c>
      <c r="M10" s="16">
        <v>288.63926572368109</v>
      </c>
      <c r="N10" s="16">
        <v>157.78752318015049</v>
      </c>
      <c r="O10" s="16">
        <v>47.213440724990122</v>
      </c>
      <c r="P10" s="16">
        <v>1029.6480899330832</v>
      </c>
      <c r="Q10" s="17">
        <v>1408.2903240428948</v>
      </c>
      <c r="S10">
        <f t="shared" si="3"/>
        <v>2.6133052452014777E-2</v>
      </c>
      <c r="T10">
        <f t="shared" si="4"/>
        <v>2.4032190140737982E-2</v>
      </c>
      <c r="U10">
        <f t="shared" si="5"/>
        <v>0</v>
      </c>
      <c r="V10">
        <f t="shared" si="6"/>
        <v>2.4442312280775771</v>
      </c>
      <c r="W10">
        <f t="shared" si="7"/>
        <v>1.7516376907210311</v>
      </c>
      <c r="X10">
        <f t="shared" si="8"/>
        <v>1.025821634437591</v>
      </c>
      <c r="Y10">
        <f t="shared" si="9"/>
        <v>17.145941682759663</v>
      </c>
      <c r="Z10">
        <f t="shared" si="10"/>
        <v>15.983319986867492</v>
      </c>
    </row>
    <row r="11" spans="1:26" x14ac:dyDescent="0.35">
      <c r="A11" s="12">
        <v>108</v>
      </c>
      <c r="B11" s="6">
        <v>892585005.26685405</v>
      </c>
      <c r="C11" s="6">
        <v>1167370000.04389</v>
      </c>
      <c r="D11" s="14">
        <v>841139183.63764</v>
      </c>
      <c r="F11">
        <f t="shared" si="0"/>
        <v>8.9258500526685403</v>
      </c>
      <c r="G11">
        <f t="shared" si="1"/>
        <v>11.673700000438901</v>
      </c>
      <c r="H11">
        <f t="shared" si="2"/>
        <v>8.4113918363763993</v>
      </c>
      <c r="J11" s="16">
        <v>7.4845122809880085</v>
      </c>
      <c r="K11" s="16">
        <v>4.4152266482613198</v>
      </c>
      <c r="L11" s="16">
        <v>0</v>
      </c>
      <c r="M11" s="16">
        <v>218.01076365805594</v>
      </c>
      <c r="N11" s="16">
        <v>103.07642761478745</v>
      </c>
      <c r="O11" s="16">
        <v>41.057745647034857</v>
      </c>
      <c r="P11" s="16">
        <v>986.03366975512904</v>
      </c>
      <c r="Q11" s="17">
        <v>1280.1536678236544</v>
      </c>
      <c r="S11">
        <f t="shared" si="3"/>
        <v>2.1865614208135674E-2</v>
      </c>
      <c r="T11">
        <f t="shared" si="4"/>
        <v>2.4507796844186813E-2</v>
      </c>
      <c r="U11">
        <f t="shared" si="5"/>
        <v>0</v>
      </c>
      <c r="V11">
        <f t="shared" si="6"/>
        <v>1.8461407710903204</v>
      </c>
      <c r="W11">
        <f t="shared" si="7"/>
        <v>1.1442765054927559</v>
      </c>
      <c r="X11">
        <f t="shared" si="8"/>
        <v>0.89207486468299524</v>
      </c>
      <c r="Y11">
        <f t="shared" si="9"/>
        <v>16.41966412034785</v>
      </c>
      <c r="Z11">
        <f t="shared" si="10"/>
        <v>14.529039471384115</v>
      </c>
    </row>
    <row r="12" spans="1:26" x14ac:dyDescent="0.35">
      <c r="A12" s="12">
        <v>120</v>
      </c>
      <c r="B12" s="6">
        <v>318501148.97862899</v>
      </c>
      <c r="C12" s="6">
        <v>1211511953.4135001</v>
      </c>
      <c r="D12" s="14">
        <v>591034912.54271626</v>
      </c>
      <c r="F12">
        <f t="shared" si="0"/>
        <v>3.18501148978629</v>
      </c>
      <c r="G12">
        <f t="shared" si="1"/>
        <v>12.115119534135001</v>
      </c>
      <c r="H12">
        <f t="shared" si="2"/>
        <v>5.910349125427163</v>
      </c>
      <c r="J12" s="16">
        <v>6.6719185082376562</v>
      </c>
      <c r="K12" s="16">
        <v>3.712649986409708</v>
      </c>
      <c r="L12" s="16">
        <v>0</v>
      </c>
      <c r="M12" s="16">
        <v>232.77145089391709</v>
      </c>
      <c r="N12" s="16">
        <v>91.680268042299204</v>
      </c>
      <c r="O12" s="16">
        <v>47.676719621827473</v>
      </c>
      <c r="P12" s="16">
        <v>1010.5038743657622</v>
      </c>
      <c r="Q12" s="17">
        <v>1465.4252253535719</v>
      </c>
      <c r="S12">
        <f t="shared" si="3"/>
        <v>1.9491663671902845E-2</v>
      </c>
      <c r="T12">
        <f t="shared" si="4"/>
        <v>2.060797301455243E-2</v>
      </c>
      <c r="U12">
        <f t="shared" si="5"/>
        <v>0</v>
      </c>
      <c r="V12">
        <f t="shared" si="6"/>
        <v>1.9711360055374467</v>
      </c>
      <c r="W12">
        <f t="shared" si="7"/>
        <v>1.0177649649455951</v>
      </c>
      <c r="X12">
        <f t="shared" si="8"/>
        <v>1.0358874442548067</v>
      </c>
      <c r="Y12">
        <f t="shared" si="9"/>
        <v>16.827147711412813</v>
      </c>
      <c r="Z12">
        <f t="shared" si="10"/>
        <v>16.631769666934193</v>
      </c>
    </row>
    <row r="13" spans="1:26" x14ac:dyDescent="0.35">
      <c r="A13" s="12">
        <v>132</v>
      </c>
      <c r="B13" s="6">
        <v>360685439.17659098</v>
      </c>
      <c r="C13" s="6">
        <v>789512034.20928299</v>
      </c>
      <c r="D13" s="14">
        <v>574327591.92501819</v>
      </c>
      <c r="F13">
        <f t="shared" si="0"/>
        <v>3.6068543917659097</v>
      </c>
      <c r="G13">
        <f t="shared" si="1"/>
        <v>7.89512034209283</v>
      </c>
      <c r="H13">
        <f t="shared" si="2"/>
        <v>5.7432759192501823</v>
      </c>
      <c r="J13" s="16">
        <v>6.200871646424166</v>
      </c>
      <c r="K13" s="16">
        <v>3.0167119921861301</v>
      </c>
      <c r="L13" s="16">
        <v>0</v>
      </c>
      <c r="M13" s="16">
        <v>199.10452478750179</v>
      </c>
      <c r="N13" s="16">
        <v>64.819069163254724</v>
      </c>
      <c r="O13" s="16">
        <v>42.356995219607938</v>
      </c>
      <c r="P13" s="16">
        <v>872.83422724097352</v>
      </c>
      <c r="Q13" s="17">
        <v>1412.3944464590995</v>
      </c>
      <c r="S13">
        <f t="shared" si="3"/>
        <v>1.8115524710847236E-2</v>
      </c>
      <c r="T13">
        <f t="shared" si="4"/>
        <v>1.6744998735463319E-2</v>
      </c>
      <c r="U13">
        <f t="shared" si="5"/>
        <v>0</v>
      </c>
      <c r="V13">
        <f t="shared" si="6"/>
        <v>1.686040518142957</v>
      </c>
      <c r="W13">
        <f t="shared" si="7"/>
        <v>0.71957225980522566</v>
      </c>
      <c r="X13">
        <f t="shared" si="8"/>
        <v>0.92030407864438757</v>
      </c>
      <c r="Y13">
        <f t="shared" si="9"/>
        <v>14.534640432308224</v>
      </c>
      <c r="Z13">
        <f t="shared" si="10"/>
        <v>16.029899517184198</v>
      </c>
    </row>
    <row r="14" spans="1:26" x14ac:dyDescent="0.35">
      <c r="A14" s="12">
        <v>144</v>
      </c>
      <c r="B14" s="6">
        <v>296780259.97275299</v>
      </c>
      <c r="C14" s="6">
        <v>934436141.95480597</v>
      </c>
      <c r="D14" s="14">
        <v>984381435.14192092</v>
      </c>
      <c r="F14">
        <f t="shared" si="0"/>
        <v>2.9678025997275297</v>
      </c>
      <c r="G14">
        <f t="shared" si="1"/>
        <v>9.3443614195480595</v>
      </c>
      <c r="H14">
        <f t="shared" si="2"/>
        <v>9.8438143514192085</v>
      </c>
      <c r="J14" s="16">
        <v>8.058817848216604</v>
      </c>
      <c r="K14" s="16">
        <v>0</v>
      </c>
      <c r="L14" s="16">
        <v>0</v>
      </c>
      <c r="M14" s="16">
        <v>225.39283234009213</v>
      </c>
      <c r="N14" s="16">
        <v>76.707277279464549</v>
      </c>
      <c r="O14" s="16">
        <v>47.669148996086804</v>
      </c>
      <c r="P14" s="16">
        <v>914.60407245018007</v>
      </c>
      <c r="Q14" s="17">
        <v>1546.8741905403306</v>
      </c>
      <c r="S14">
        <f t="shared" si="3"/>
        <v>2.3543418118285357E-2</v>
      </c>
      <c r="T14">
        <f t="shared" si="4"/>
        <v>0</v>
      </c>
      <c r="U14">
        <f t="shared" si="5"/>
        <v>0</v>
      </c>
      <c r="V14">
        <f t="shared" si="6"/>
        <v>1.9086529963594896</v>
      </c>
      <c r="W14">
        <f t="shared" si="7"/>
        <v>0.85154615097096531</v>
      </c>
      <c r="X14">
        <f t="shared" si="8"/>
        <v>1.0357229548307834</v>
      </c>
      <c r="Y14">
        <f t="shared" si="9"/>
        <v>15.230201699363553</v>
      </c>
      <c r="Z14">
        <f t="shared" si="10"/>
        <v>17.556170588359215</v>
      </c>
    </row>
    <row r="15" spans="1:26" x14ac:dyDescent="0.35">
      <c r="A15" s="12">
        <v>156</v>
      </c>
      <c r="B15" s="6">
        <v>332815233.96361899</v>
      </c>
      <c r="C15" s="6">
        <v>794748322.76208699</v>
      </c>
      <c r="D15" s="14">
        <v>544233400.84968913</v>
      </c>
      <c r="F15">
        <f t="shared" si="0"/>
        <v>3.3281523396361901</v>
      </c>
      <c r="G15">
        <f t="shared" si="1"/>
        <v>7.9474832276208698</v>
      </c>
      <c r="H15">
        <f t="shared" si="2"/>
        <v>5.442334008496891</v>
      </c>
      <c r="J15" s="16">
        <v>0</v>
      </c>
      <c r="K15" s="16">
        <v>6.2069866226041635</v>
      </c>
      <c r="L15" s="16">
        <v>0</v>
      </c>
      <c r="M15" s="16">
        <v>214.87949407023126</v>
      </c>
      <c r="N15" s="16">
        <v>94.03841216800042</v>
      </c>
      <c r="O15" s="16">
        <v>38.279130706998075</v>
      </c>
      <c r="P15" s="16">
        <v>868.22342175895278</v>
      </c>
      <c r="Q15" s="17">
        <v>1408.5818914158422</v>
      </c>
      <c r="S15">
        <f t="shared" si="3"/>
        <v>0</v>
      </c>
      <c r="T15">
        <f t="shared" si="4"/>
        <v>3.4453399401652811E-2</v>
      </c>
      <c r="U15">
        <f t="shared" si="5"/>
        <v>0</v>
      </c>
      <c r="V15">
        <f t="shared" si="6"/>
        <v>1.8196248121791112</v>
      </c>
      <c r="W15">
        <f t="shared" si="7"/>
        <v>1.0439432967140367</v>
      </c>
      <c r="X15">
        <f t="shared" si="8"/>
        <v>0.83170300286796472</v>
      </c>
      <c r="Y15">
        <f t="shared" si="9"/>
        <v>14.457860217127703</v>
      </c>
      <c r="Z15">
        <f t="shared" si="10"/>
        <v>15.98662911605768</v>
      </c>
    </row>
    <row r="16" spans="1:26" x14ac:dyDescent="0.35">
      <c r="A16" s="12">
        <v>168</v>
      </c>
      <c r="B16" s="6">
        <v>570484932.46657503</v>
      </c>
      <c r="C16" s="6">
        <v>1323430422.4628899</v>
      </c>
      <c r="D16" s="14">
        <v>844754007.34741795</v>
      </c>
      <c r="F16">
        <f t="shared" si="0"/>
        <v>5.7048493246657506</v>
      </c>
      <c r="G16">
        <f t="shared" si="1"/>
        <v>13.234304224628898</v>
      </c>
      <c r="H16">
        <f t="shared" si="2"/>
        <v>8.4475400734741797</v>
      </c>
      <c r="J16" s="16">
        <v>0</v>
      </c>
      <c r="K16" s="16">
        <v>4.9521061219608162</v>
      </c>
      <c r="L16" s="16">
        <v>0</v>
      </c>
      <c r="M16" s="16">
        <v>240.01803712189562</v>
      </c>
      <c r="N16" s="16">
        <v>126.91023341331454</v>
      </c>
      <c r="O16" s="16">
        <v>43.400815737334582</v>
      </c>
      <c r="P16" s="16">
        <v>974.93749540407373</v>
      </c>
      <c r="Q16" s="17">
        <v>1457.1213023882299</v>
      </c>
      <c r="S16">
        <f t="shared" si="3"/>
        <v>0</v>
      </c>
      <c r="T16">
        <f t="shared" si="4"/>
        <v>2.748787785009001E-2</v>
      </c>
      <c r="U16">
        <f t="shared" si="5"/>
        <v>0</v>
      </c>
      <c r="V16">
        <f t="shared" si="6"/>
        <v>2.0325009494613906</v>
      </c>
      <c r="W16">
        <f t="shared" si="7"/>
        <v>1.4088613833627281</v>
      </c>
      <c r="X16">
        <f t="shared" si="8"/>
        <v>0.94298350325550429</v>
      </c>
      <c r="Y16">
        <f t="shared" si="9"/>
        <v>16.234888020450171</v>
      </c>
      <c r="Z16">
        <f t="shared" si="10"/>
        <v>16.537524712157868</v>
      </c>
    </row>
    <row r="17" spans="1:26" x14ac:dyDescent="0.35">
      <c r="A17" s="12">
        <v>180</v>
      </c>
      <c r="B17" s="6">
        <v>471448873.29342502</v>
      </c>
      <c r="C17" s="6">
        <v>1006486045.7207201</v>
      </c>
      <c r="D17" s="14">
        <v>576185677.81819367</v>
      </c>
      <c r="F17">
        <f t="shared" si="0"/>
        <v>4.7144887329342504</v>
      </c>
      <c r="G17">
        <f t="shared" si="1"/>
        <v>10.064860457207201</v>
      </c>
      <c r="H17">
        <f t="shared" si="2"/>
        <v>5.7618567781819365</v>
      </c>
      <c r="J17" s="16">
        <v>0</v>
      </c>
      <c r="K17" s="16">
        <v>6.3544047308190565</v>
      </c>
      <c r="L17" s="16">
        <v>0</v>
      </c>
      <c r="M17" s="16">
        <v>234.37804204853032</v>
      </c>
      <c r="N17" s="16">
        <v>128.08833963656184</v>
      </c>
      <c r="O17" s="16">
        <v>35.205020260344654</v>
      </c>
      <c r="P17" s="16">
        <v>953.75952505698945</v>
      </c>
      <c r="Q17" s="17">
        <v>1334.5001424649017</v>
      </c>
      <c r="S17">
        <f t="shared" si="3"/>
        <v>0</v>
      </c>
      <c r="T17">
        <f t="shared" si="4"/>
        <v>3.5271679715463577E-2</v>
      </c>
      <c r="U17">
        <f t="shared" si="5"/>
        <v>0</v>
      </c>
      <c r="V17">
        <f t="shared" si="6"/>
        <v>1.9847408082693734</v>
      </c>
      <c r="W17">
        <f t="shared" si="7"/>
        <v>1.4219398272264858</v>
      </c>
      <c r="X17">
        <f t="shared" si="8"/>
        <v>0.76491081499934066</v>
      </c>
      <c r="Y17">
        <f t="shared" si="9"/>
        <v>15.882227487127647</v>
      </c>
      <c r="Z17">
        <f t="shared" si="10"/>
        <v>15.145842043637519</v>
      </c>
    </row>
    <row r="18" spans="1:26" x14ac:dyDescent="0.35">
      <c r="A18" s="12">
        <v>192</v>
      </c>
      <c r="B18" s="6">
        <v>441150881.314156</v>
      </c>
      <c r="C18" s="6">
        <v>931631324.55626202</v>
      </c>
      <c r="D18" s="14">
        <v>651862542.29476368</v>
      </c>
      <c r="F18">
        <f t="shared" si="0"/>
        <v>4.4115088131415598</v>
      </c>
      <c r="G18">
        <f t="shared" si="1"/>
        <v>9.3163132455626201</v>
      </c>
      <c r="H18">
        <f t="shared" si="2"/>
        <v>6.518625422947637</v>
      </c>
      <c r="J18" s="16">
        <v>0</v>
      </c>
      <c r="K18" s="16">
        <v>5.347675926468848</v>
      </c>
      <c r="L18" s="16">
        <v>0</v>
      </c>
      <c r="M18" s="16">
        <v>237.74004359774918</v>
      </c>
      <c r="N18" s="16">
        <v>111.85408178355888</v>
      </c>
      <c r="O18" s="16">
        <v>41.592839403207087</v>
      </c>
      <c r="P18" s="16">
        <v>1071.7495312155304</v>
      </c>
      <c r="Q18" s="17">
        <v>1404.1845827073512</v>
      </c>
      <c r="S18">
        <f t="shared" si="3"/>
        <v>0</v>
      </c>
      <c r="T18">
        <f t="shared" si="4"/>
        <v>2.9683584928999578E-2</v>
      </c>
      <c r="U18">
        <f t="shared" si="5"/>
        <v>0</v>
      </c>
      <c r="V18">
        <f t="shared" si="6"/>
        <v>2.01321063254932</v>
      </c>
      <c r="W18">
        <f t="shared" si="7"/>
        <v>1.2417193803681048</v>
      </c>
      <c r="X18">
        <f t="shared" si="8"/>
        <v>0.90370101908108824</v>
      </c>
      <c r="Y18">
        <f t="shared" si="9"/>
        <v>17.847024765462105</v>
      </c>
      <c r="Z18">
        <f t="shared" si="10"/>
        <v>15.936722082707425</v>
      </c>
    </row>
    <row r="19" spans="1:26" x14ac:dyDescent="0.35">
      <c r="A19" s="12">
        <v>204</v>
      </c>
      <c r="B19" s="6">
        <v>851665210.44757295</v>
      </c>
      <c r="C19" s="6">
        <v>1266414501.28882</v>
      </c>
      <c r="D19" s="14">
        <v>453540891.18012828</v>
      </c>
      <c r="F19">
        <f t="shared" si="0"/>
        <v>8.51665210447573</v>
      </c>
      <c r="G19">
        <f t="shared" si="1"/>
        <v>12.6641450128882</v>
      </c>
      <c r="H19">
        <f t="shared" si="2"/>
        <v>4.5354089118012828</v>
      </c>
      <c r="J19" s="16">
        <v>0</v>
      </c>
      <c r="K19" s="16">
        <v>6.8855242564795009</v>
      </c>
      <c r="L19" s="16">
        <v>0</v>
      </c>
      <c r="M19" s="16">
        <v>219.37295218196496</v>
      </c>
      <c r="N19" s="16">
        <v>121.53181537965597</v>
      </c>
      <c r="O19" s="16">
        <v>34.913312477625666</v>
      </c>
      <c r="P19" s="16">
        <v>1083.7238721597175</v>
      </c>
      <c r="Q19" s="17">
        <v>1242.9186039734757</v>
      </c>
      <c r="S19">
        <f t="shared" si="3"/>
        <v>0</v>
      </c>
      <c r="T19">
        <f t="shared" si="4"/>
        <v>3.8219788719107334E-2</v>
      </c>
      <c r="U19">
        <f t="shared" si="5"/>
        <v>0</v>
      </c>
      <c r="V19">
        <f t="shared" si="6"/>
        <v>1.8576759436189767</v>
      </c>
      <c r="W19">
        <f t="shared" si="7"/>
        <v>1.3491542559908523</v>
      </c>
      <c r="X19">
        <f t="shared" si="8"/>
        <v>0.75857278604292599</v>
      </c>
      <c r="Y19">
        <f t="shared" si="9"/>
        <v>18.04642430160057</v>
      </c>
      <c r="Z19">
        <f t="shared" si="10"/>
        <v>14.106441992662305</v>
      </c>
    </row>
    <row r="20" spans="1:26" x14ac:dyDescent="0.35">
      <c r="A20" s="12">
        <v>216</v>
      </c>
      <c r="B20" s="6">
        <v>981084913.70568299</v>
      </c>
      <c r="C20" s="6">
        <v>767488102.46059799</v>
      </c>
      <c r="D20" s="14">
        <v>337739460.13712931</v>
      </c>
      <c r="F20">
        <f t="shared" si="0"/>
        <v>9.8108491370568292</v>
      </c>
      <c r="G20">
        <f t="shared" si="1"/>
        <v>7.6748810246059795</v>
      </c>
      <c r="H20">
        <f t="shared" si="2"/>
        <v>3.377394601371293</v>
      </c>
      <c r="J20" s="16">
        <v>0</v>
      </c>
      <c r="K20" s="16">
        <v>6.2077884943655084</v>
      </c>
      <c r="L20" s="16">
        <v>0</v>
      </c>
      <c r="M20" s="16">
        <v>245.25206710907449</v>
      </c>
      <c r="N20" s="16">
        <v>157.73491088519927</v>
      </c>
      <c r="O20" s="16">
        <v>37.865967423742099</v>
      </c>
      <c r="P20" s="16">
        <v>1305.5301630634603</v>
      </c>
      <c r="Q20" s="17">
        <v>1302.8468696575662</v>
      </c>
      <c r="S20">
        <f t="shared" si="3"/>
        <v>0</v>
      </c>
      <c r="T20">
        <f t="shared" si="4"/>
        <v>3.4457850387250542E-2</v>
      </c>
      <c r="U20">
        <f t="shared" si="5"/>
        <v>0</v>
      </c>
      <c r="V20">
        <f t="shared" si="6"/>
        <v>2.0768233305874713</v>
      </c>
      <c r="W20">
        <f t="shared" si="7"/>
        <v>1.7510536288321412</v>
      </c>
      <c r="X20">
        <f t="shared" si="8"/>
        <v>0.82272607112964913</v>
      </c>
      <c r="Y20">
        <f t="shared" si="9"/>
        <v>21.739994722298349</v>
      </c>
      <c r="Z20">
        <f t="shared" si="10"/>
        <v>14.78659482076457</v>
      </c>
    </row>
    <row r="21" spans="1:26" x14ac:dyDescent="0.35">
      <c r="A21" s="12">
        <v>228</v>
      </c>
      <c r="B21" s="6">
        <v>987180086.25819099</v>
      </c>
      <c r="C21" s="6">
        <v>656015603.83320498</v>
      </c>
      <c r="D21" s="14">
        <v>653815493.17584658</v>
      </c>
      <c r="F21">
        <f t="shared" si="0"/>
        <v>9.8718008625819103</v>
      </c>
      <c r="G21">
        <f t="shared" si="1"/>
        <v>6.5601560383320496</v>
      </c>
      <c r="H21">
        <f t="shared" si="2"/>
        <v>6.5381549317584655</v>
      </c>
      <c r="J21" s="16">
        <v>0</v>
      </c>
      <c r="K21" s="16">
        <v>6.8904840452436167</v>
      </c>
      <c r="L21" s="16">
        <v>0</v>
      </c>
      <c r="M21" s="16">
        <v>214.70056967923452</v>
      </c>
      <c r="N21" s="16">
        <v>172.53480345891049</v>
      </c>
      <c r="O21" s="16">
        <v>31.45635982711584</v>
      </c>
      <c r="P21" s="16">
        <v>1280.6651683947348</v>
      </c>
      <c r="Q21" s="17">
        <v>1115.2188131378541</v>
      </c>
      <c r="S21">
        <f t="shared" si="3"/>
        <v>0</v>
      </c>
      <c r="T21">
        <f t="shared" si="4"/>
        <v>3.8247319241344259E-2</v>
      </c>
      <c r="U21">
        <f t="shared" si="5"/>
        <v>0</v>
      </c>
      <c r="V21">
        <f t="shared" si="6"/>
        <v>1.8181096594058304</v>
      </c>
      <c r="W21">
        <f t="shared" si="7"/>
        <v>1.9153508376877275</v>
      </c>
      <c r="X21">
        <f t="shared" si="8"/>
        <v>0.68346246229474938</v>
      </c>
      <c r="Y21">
        <f t="shared" si="9"/>
        <v>21.325936994516997</v>
      </c>
      <c r="Z21">
        <f t="shared" si="10"/>
        <v>12.657119658811192</v>
      </c>
    </row>
    <row r="22" spans="1:26" x14ac:dyDescent="0.35">
      <c r="A22" s="12">
        <v>240</v>
      </c>
      <c r="B22" s="6">
        <v>918913586.25390005</v>
      </c>
      <c r="C22" s="6">
        <v>805151993.33914196</v>
      </c>
      <c r="D22" s="14">
        <v>374582703.02268028</v>
      </c>
      <c r="F22">
        <f t="shared" si="0"/>
        <v>9.1891358625390005</v>
      </c>
      <c r="G22">
        <f t="shared" si="1"/>
        <v>8.05151993339142</v>
      </c>
      <c r="H22">
        <f t="shared" si="2"/>
        <v>3.7458270302268026</v>
      </c>
      <c r="J22" s="16">
        <v>0</v>
      </c>
      <c r="K22" s="16">
        <v>3.8274576440461368</v>
      </c>
      <c r="L22" s="16">
        <v>0</v>
      </c>
      <c r="M22" s="16">
        <v>229.22308677406335</v>
      </c>
      <c r="N22" s="16">
        <v>214.11214207853669</v>
      </c>
      <c r="O22" s="16">
        <v>34.180005755604384</v>
      </c>
      <c r="P22" s="16">
        <v>1378.135915324656</v>
      </c>
      <c r="Q22" s="17">
        <v>1150.0877454281717</v>
      </c>
      <c r="S22">
        <f t="shared" si="3"/>
        <v>0</v>
      </c>
      <c r="T22">
        <f t="shared" si="4"/>
        <v>2.1245241035803063E-2</v>
      </c>
      <c r="U22">
        <f t="shared" si="5"/>
        <v>0</v>
      </c>
      <c r="V22">
        <f t="shared" si="6"/>
        <v>1.9410880411047788</v>
      </c>
      <c r="W22">
        <f t="shared" si="7"/>
        <v>2.3769109911027608</v>
      </c>
      <c r="X22">
        <f t="shared" si="8"/>
        <v>0.7426399946899378</v>
      </c>
      <c r="Y22">
        <f t="shared" si="9"/>
        <v>22.949042751692801</v>
      </c>
      <c r="Z22">
        <f t="shared" si="10"/>
        <v>13.052862846761681</v>
      </c>
    </row>
    <row r="23" spans="1:26" ht="15" thickBot="1" x14ac:dyDescent="0.4">
      <c r="A23" s="13">
        <v>252</v>
      </c>
      <c r="B23" s="5">
        <v>1052377894.53045</v>
      </c>
      <c r="C23" s="5">
        <v>866284972.56820595</v>
      </c>
      <c r="D23" s="15">
        <v>501432609.75518638</v>
      </c>
      <c r="F23">
        <f t="shared" si="0"/>
        <v>10.5237789453045</v>
      </c>
      <c r="G23">
        <f t="shared" si="1"/>
        <v>8.6628497256820598</v>
      </c>
      <c r="H23">
        <f t="shared" si="2"/>
        <v>5.014326097551864</v>
      </c>
      <c r="J23" s="18">
        <v>0</v>
      </c>
      <c r="K23" s="18">
        <v>4.0928926094292519</v>
      </c>
      <c r="L23" s="18">
        <v>0</v>
      </c>
      <c r="M23" s="18">
        <v>216.2777790968232</v>
      </c>
      <c r="N23" s="18">
        <v>198.81135262409273</v>
      </c>
      <c r="O23" s="18">
        <v>28.23134318138332</v>
      </c>
      <c r="P23" s="18">
        <v>1226.7733381130965</v>
      </c>
      <c r="Q23" s="19">
        <v>1076.0574781122104</v>
      </c>
      <c r="S23">
        <f t="shared" si="3"/>
        <v>0</v>
      </c>
      <c r="T23">
        <f t="shared" si="4"/>
        <v>2.2718602818830636E-2</v>
      </c>
      <c r="U23">
        <f t="shared" si="5"/>
        <v>0</v>
      </c>
      <c r="V23">
        <f t="shared" si="6"/>
        <v>1.8314656541351781</v>
      </c>
      <c r="W23">
        <f t="shared" si="7"/>
        <v>2.2070532040862871</v>
      </c>
      <c r="X23">
        <f t="shared" si="8"/>
        <v>0.61339148683070766</v>
      </c>
      <c r="Y23">
        <f t="shared" si="9"/>
        <v>20.428517586643185</v>
      </c>
      <c r="Z23">
        <f t="shared" si="10"/>
        <v>12.212660062560554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46-9588-4D8D-AB8A-F19D07D820C3}">
  <dimension ref="A1:Z23"/>
  <sheetViews>
    <sheetView workbookViewId="0">
      <selection activeCell="S2" sqref="S2:Z23"/>
    </sheetView>
  </sheetViews>
  <sheetFormatPr defaultRowHeight="14.5" x14ac:dyDescent="0.35"/>
  <cols>
    <col min="2" max="2" width="11.81640625" bestFit="1" customWidth="1"/>
    <col min="3" max="3" width="10.81640625" bestFit="1" customWidth="1"/>
    <col min="4" max="4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8800145.8677743394</v>
      </c>
      <c r="C2">
        <v>1531412.9725074</v>
      </c>
      <c r="D2">
        <v>2225969.0945547367</v>
      </c>
      <c r="F2">
        <f t="shared" ref="F2:F23" si="0">B2/100000000</f>
        <v>8.8001458677743394E-2</v>
      </c>
      <c r="G2">
        <f t="shared" ref="G2:G23" si="1">C2/100000000</f>
        <v>1.5314129725074E-2</v>
      </c>
      <c r="H2">
        <f t="shared" ref="H2:H23" si="2">D2/100000000</f>
        <v>2.2259690945547368E-2</v>
      </c>
      <c r="J2">
        <v>269.28137288088436</v>
      </c>
      <c r="K2">
        <v>1929.2296496335005</v>
      </c>
      <c r="L2">
        <v>990.01228784773559</v>
      </c>
      <c r="M2">
        <v>75.001456102497741</v>
      </c>
      <c r="N2">
        <v>27.741364355409033</v>
      </c>
      <c r="O2">
        <v>52.783593711423563</v>
      </c>
      <c r="P2">
        <v>138.63858325979851</v>
      </c>
      <c r="Q2">
        <v>56.77983182665907</v>
      </c>
      <c r="S2">
        <f t="shared" ref="S2:S23" si="3">J2/342.296</f>
        <v>0.78669155608270147</v>
      </c>
      <c r="T2">
        <f t="shared" ref="T2:T23" si="4">K2/180.156</f>
        <v>10.708661657860413</v>
      </c>
      <c r="U2">
        <f t="shared" ref="U2:U23" si="5">L2/88.06</f>
        <v>11.242474311239333</v>
      </c>
      <c r="V2">
        <f t="shared" ref="V2:V23" si="6">M2/118.09</f>
        <v>0.63512114575745393</v>
      </c>
      <c r="W2">
        <f t="shared" ref="W2:W23" si="7">N2/90.08</f>
        <v>0.30796363627230278</v>
      </c>
      <c r="X2">
        <f t="shared" ref="X2:X23" si="8">O2/46.025</f>
        <v>1.1468461425621632</v>
      </c>
      <c r="Y2">
        <f t="shared" ref="Y2:Y23" si="9">P2/60.052</f>
        <v>2.3086422310630539</v>
      </c>
      <c r="Z2">
        <f t="shared" ref="Z2:Z23" si="10">Q2/88.11</f>
        <v>0.6444198368704922</v>
      </c>
    </row>
    <row r="3" spans="1:26" x14ac:dyDescent="0.35">
      <c r="A3" s="12">
        <v>12</v>
      </c>
      <c r="B3">
        <v>50990730.013810001</v>
      </c>
      <c r="C3">
        <v>1231758678.0727301</v>
      </c>
      <c r="D3">
        <v>625683353.79264474</v>
      </c>
      <c r="F3">
        <f t="shared" si="0"/>
        <v>0.50990730013810004</v>
      </c>
      <c r="G3">
        <f t="shared" si="1"/>
        <v>12.3175867807273</v>
      </c>
      <c r="H3">
        <f t="shared" si="2"/>
        <v>6.2568335379264477</v>
      </c>
      <c r="J3">
        <v>227.76676164818045</v>
      </c>
      <c r="K3">
        <v>43.195068778934171</v>
      </c>
      <c r="L3">
        <v>156.56490016058623</v>
      </c>
      <c r="M3">
        <v>613.12031821311552</v>
      </c>
      <c r="N3">
        <v>194.27734842341744</v>
      </c>
      <c r="O3">
        <v>116.58885156404305</v>
      </c>
      <c r="P3">
        <v>716.72055390102207</v>
      </c>
      <c r="Q3">
        <v>453.76799428845254</v>
      </c>
      <c r="S3">
        <f t="shared" si="3"/>
        <v>0.66540877383370078</v>
      </c>
      <c r="T3">
        <f t="shared" si="4"/>
        <v>0.23976480816033977</v>
      </c>
      <c r="U3">
        <f t="shared" si="5"/>
        <v>1.7779343647579631</v>
      </c>
      <c r="V3">
        <f t="shared" si="6"/>
        <v>5.1919749192405416</v>
      </c>
      <c r="W3">
        <f t="shared" si="7"/>
        <v>2.1567201201533908</v>
      </c>
      <c r="X3">
        <f t="shared" si="8"/>
        <v>2.5331635320813266</v>
      </c>
      <c r="Y3">
        <f t="shared" si="9"/>
        <v>11.934998899304304</v>
      </c>
      <c r="Z3">
        <f t="shared" si="10"/>
        <v>5.150016959351408</v>
      </c>
    </row>
    <row r="4" spans="1:26" x14ac:dyDescent="0.35">
      <c r="A4" s="12">
        <v>24</v>
      </c>
      <c r="B4">
        <v>7168621.2984651998</v>
      </c>
      <c r="C4">
        <v>1879421341.22295</v>
      </c>
      <c r="D4">
        <v>841436837.74429297</v>
      </c>
      <c r="F4">
        <f t="shared" si="0"/>
        <v>7.1686212984651998E-2</v>
      </c>
      <c r="G4">
        <f t="shared" si="1"/>
        <v>18.794213412229499</v>
      </c>
      <c r="H4">
        <f t="shared" si="2"/>
        <v>8.4143683774429299</v>
      </c>
      <c r="J4">
        <v>204.61201809826761</v>
      </c>
      <c r="K4">
        <v>17.09653100942991</v>
      </c>
      <c r="L4">
        <v>0</v>
      </c>
      <c r="M4">
        <v>526.47646938363641</v>
      </c>
      <c r="N4">
        <v>96.422478182410345</v>
      </c>
      <c r="O4">
        <v>84.129094503012041</v>
      </c>
      <c r="P4">
        <v>368.4875438910949</v>
      </c>
      <c r="Q4">
        <v>1117.8284301662954</v>
      </c>
      <c r="S4">
        <f t="shared" si="3"/>
        <v>0.5977633922051897</v>
      </c>
      <c r="T4">
        <f t="shared" si="4"/>
        <v>9.489848247868464E-2</v>
      </c>
      <c r="U4">
        <f t="shared" si="5"/>
        <v>0</v>
      </c>
      <c r="V4">
        <f t="shared" si="6"/>
        <v>4.4582646234536067</v>
      </c>
      <c r="W4">
        <f t="shared" si="7"/>
        <v>1.0704093936768466</v>
      </c>
      <c r="X4">
        <f t="shared" si="8"/>
        <v>1.8278999348834772</v>
      </c>
      <c r="Y4">
        <f t="shared" si="9"/>
        <v>6.1361410759191184</v>
      </c>
      <c r="Z4">
        <f t="shared" si="10"/>
        <v>12.686737375624736</v>
      </c>
    </row>
    <row r="5" spans="1:26" x14ac:dyDescent="0.35">
      <c r="A5" s="12">
        <v>36</v>
      </c>
      <c r="B5">
        <v>0</v>
      </c>
      <c r="C5">
        <v>3431784534.8338699</v>
      </c>
      <c r="D5">
        <v>4288240.68660885</v>
      </c>
      <c r="F5">
        <f t="shared" si="0"/>
        <v>0</v>
      </c>
      <c r="G5">
        <f t="shared" si="1"/>
        <v>34.3178453483387</v>
      </c>
      <c r="H5">
        <f t="shared" si="2"/>
        <v>4.2882406866088497E-2</v>
      </c>
      <c r="J5">
        <v>23.614347763336053</v>
      </c>
      <c r="K5">
        <v>13.100294986058991</v>
      </c>
      <c r="L5">
        <v>0</v>
      </c>
      <c r="M5">
        <v>557.07951469680415</v>
      </c>
      <c r="N5">
        <v>219.09685065668785</v>
      </c>
      <c r="O5">
        <v>68.805448805982124</v>
      </c>
      <c r="P5">
        <v>548.06258732259721</v>
      </c>
      <c r="Q5">
        <v>790.93348508003942</v>
      </c>
      <c r="S5">
        <f t="shared" si="3"/>
        <v>6.8988091486129124E-2</v>
      </c>
      <c r="T5">
        <f t="shared" si="4"/>
        <v>7.2716395712932078E-2</v>
      </c>
      <c r="U5">
        <f t="shared" si="5"/>
        <v>0</v>
      </c>
      <c r="V5">
        <f t="shared" si="6"/>
        <v>4.7174148081700746</v>
      </c>
      <c r="W5">
        <f t="shared" si="7"/>
        <v>2.4322474540040835</v>
      </c>
      <c r="X5">
        <f t="shared" si="8"/>
        <v>1.494958148962132</v>
      </c>
      <c r="Y5">
        <f t="shared" si="9"/>
        <v>9.1264668507726174</v>
      </c>
      <c r="Z5">
        <f t="shared" si="10"/>
        <v>8.9766596876635951</v>
      </c>
    </row>
    <row r="6" spans="1:26" x14ac:dyDescent="0.35">
      <c r="A6" s="12">
        <v>48</v>
      </c>
      <c r="B6">
        <v>0</v>
      </c>
      <c r="C6">
        <v>2505958252.0443101</v>
      </c>
      <c r="D6">
        <v>76816616.754197404</v>
      </c>
      <c r="F6">
        <f t="shared" si="0"/>
        <v>0</v>
      </c>
      <c r="G6">
        <f t="shared" si="1"/>
        <v>25.059582520443101</v>
      </c>
      <c r="H6">
        <f t="shared" si="2"/>
        <v>0.76816616754197409</v>
      </c>
      <c r="J6">
        <v>26.588753471964612</v>
      </c>
      <c r="K6">
        <v>12.785331060612704</v>
      </c>
      <c r="L6">
        <v>0</v>
      </c>
      <c r="M6">
        <v>562.47232477800469</v>
      </c>
      <c r="N6">
        <v>445.00592381623375</v>
      </c>
      <c r="O6">
        <v>122.82217689919513</v>
      </c>
      <c r="P6">
        <v>603.72430877270381</v>
      </c>
      <c r="Q6">
        <v>874.24364088483651</v>
      </c>
      <c r="S6">
        <f t="shared" si="3"/>
        <v>7.767766340233194E-2</v>
      </c>
      <c r="T6">
        <f t="shared" si="4"/>
        <v>7.0968111306937892E-2</v>
      </c>
      <c r="U6">
        <f t="shared" si="5"/>
        <v>0</v>
      </c>
      <c r="V6">
        <f t="shared" si="6"/>
        <v>4.763081757794942</v>
      </c>
      <c r="W6">
        <f t="shared" si="7"/>
        <v>4.9401190476935364</v>
      </c>
      <c r="X6">
        <f t="shared" si="8"/>
        <v>2.6685969994393295</v>
      </c>
      <c r="Y6">
        <f t="shared" si="9"/>
        <v>10.053358901830144</v>
      </c>
      <c r="Z6">
        <f t="shared" si="10"/>
        <v>9.9221840981141352</v>
      </c>
    </row>
    <row r="7" spans="1:26" x14ac:dyDescent="0.35">
      <c r="A7" s="12">
        <v>60</v>
      </c>
      <c r="B7">
        <v>558993234.667678</v>
      </c>
      <c r="C7">
        <v>1704403254.4567299</v>
      </c>
      <c r="D7">
        <v>412887748.03787088</v>
      </c>
      <c r="F7">
        <f t="shared" si="0"/>
        <v>5.5899323466767799</v>
      </c>
      <c r="G7">
        <f t="shared" si="1"/>
        <v>17.044032544567298</v>
      </c>
      <c r="H7">
        <f t="shared" si="2"/>
        <v>4.1288774803787085</v>
      </c>
      <c r="J7">
        <v>9.5552222781884115</v>
      </c>
      <c r="K7">
        <v>4.1257038490392537</v>
      </c>
      <c r="L7">
        <v>0</v>
      </c>
      <c r="M7">
        <v>435.49562390189465</v>
      </c>
      <c r="N7">
        <v>412.49061162364075</v>
      </c>
      <c r="O7">
        <v>36.793421926692425</v>
      </c>
      <c r="P7">
        <v>607.06014688580035</v>
      </c>
      <c r="Q7">
        <v>902.52535227684814</v>
      </c>
      <c r="S7">
        <f t="shared" si="3"/>
        <v>2.7915086002139704E-2</v>
      </c>
      <c r="T7">
        <f t="shared" si="4"/>
        <v>2.2900729640085556E-2</v>
      </c>
      <c r="U7">
        <f t="shared" si="5"/>
        <v>0</v>
      </c>
      <c r="V7">
        <f t="shared" si="6"/>
        <v>3.6878281302556917</v>
      </c>
      <c r="W7">
        <f t="shared" si="7"/>
        <v>4.5791586547917493</v>
      </c>
      <c r="X7">
        <f t="shared" si="8"/>
        <v>0.79942252964024829</v>
      </c>
      <c r="Y7">
        <f t="shared" si="9"/>
        <v>10.108908061110377</v>
      </c>
      <c r="Z7">
        <f t="shared" si="10"/>
        <v>10.243165954793419</v>
      </c>
    </row>
    <row r="8" spans="1:26" x14ac:dyDescent="0.35">
      <c r="A8" s="12">
        <v>72</v>
      </c>
      <c r="B8">
        <v>1308094614.5836</v>
      </c>
      <c r="C8">
        <v>1422253325.7304699</v>
      </c>
      <c r="D8">
        <v>580796509.61359048</v>
      </c>
      <c r="F8">
        <f t="shared" si="0"/>
        <v>13.080946145836</v>
      </c>
      <c r="G8">
        <f t="shared" si="1"/>
        <v>14.222533257304699</v>
      </c>
      <c r="H8">
        <f t="shared" si="2"/>
        <v>5.8079650961359048</v>
      </c>
      <c r="J8">
        <v>9.0711080015742667</v>
      </c>
      <c r="K8">
        <v>5.6719095408508835</v>
      </c>
      <c r="L8">
        <v>0</v>
      </c>
      <c r="M8">
        <v>371.87696620209886</v>
      </c>
      <c r="N8">
        <v>254.99156292372319</v>
      </c>
      <c r="O8">
        <v>40.534798646429984</v>
      </c>
      <c r="P8">
        <v>1103.6180279799985</v>
      </c>
      <c r="Q8">
        <v>1135.5697624721545</v>
      </c>
      <c r="S8">
        <f t="shared" si="3"/>
        <v>2.6500771266898437E-2</v>
      </c>
      <c r="T8">
        <f t="shared" si="4"/>
        <v>3.1483323013670836E-2</v>
      </c>
      <c r="U8">
        <f t="shared" si="5"/>
        <v>0</v>
      </c>
      <c r="V8">
        <f t="shared" si="6"/>
        <v>3.1490978592776599</v>
      </c>
      <c r="W8">
        <f t="shared" si="7"/>
        <v>2.8307233894729484</v>
      </c>
      <c r="X8">
        <f t="shared" si="8"/>
        <v>0.88071262675567596</v>
      </c>
      <c r="Y8">
        <f t="shared" si="9"/>
        <v>18.377706454073113</v>
      </c>
      <c r="Z8">
        <f t="shared" si="10"/>
        <v>12.88809173160997</v>
      </c>
    </row>
    <row r="9" spans="1:26" x14ac:dyDescent="0.35">
      <c r="A9" s="12">
        <v>84</v>
      </c>
      <c r="B9">
        <v>343280428.407655</v>
      </c>
      <c r="C9">
        <v>1830744814.1475899</v>
      </c>
      <c r="D9">
        <v>1171349807.4112301</v>
      </c>
      <c r="F9">
        <f t="shared" si="0"/>
        <v>3.4328042840765498</v>
      </c>
      <c r="G9">
        <f t="shared" si="1"/>
        <v>18.307448141475898</v>
      </c>
      <c r="H9">
        <f t="shared" si="2"/>
        <v>11.713498074112302</v>
      </c>
      <c r="J9">
        <v>8.4612255745260967</v>
      </c>
      <c r="K9">
        <v>5.1450720874579137</v>
      </c>
      <c r="L9">
        <v>0</v>
      </c>
      <c r="M9">
        <v>299.03125593570445</v>
      </c>
      <c r="N9">
        <v>207.9292108114216</v>
      </c>
      <c r="O9">
        <v>42.40246719459806</v>
      </c>
      <c r="P9">
        <v>947.20458535554076</v>
      </c>
      <c r="Q9">
        <v>1191.7834986789619</v>
      </c>
      <c r="S9">
        <f t="shared" si="3"/>
        <v>2.4719031407104075E-2</v>
      </c>
      <c r="T9">
        <f t="shared" si="4"/>
        <v>2.8558982700869876E-2</v>
      </c>
      <c r="U9">
        <f t="shared" si="5"/>
        <v>0</v>
      </c>
      <c r="V9">
        <f t="shared" si="6"/>
        <v>2.5322318226412435</v>
      </c>
      <c r="W9">
        <f t="shared" si="7"/>
        <v>2.3082727665566343</v>
      </c>
      <c r="X9">
        <f t="shared" si="8"/>
        <v>0.92129206289186449</v>
      </c>
      <c r="Y9">
        <f t="shared" si="9"/>
        <v>15.773073092578779</v>
      </c>
      <c r="Z9">
        <f t="shared" si="10"/>
        <v>13.526086694801521</v>
      </c>
    </row>
    <row r="10" spans="1:26" x14ac:dyDescent="0.35">
      <c r="A10" s="12">
        <v>96</v>
      </c>
      <c r="B10">
        <v>773767690.34961498</v>
      </c>
      <c r="C10">
        <v>1442659066.4832101</v>
      </c>
      <c r="D10">
        <v>1001101328.819813</v>
      </c>
      <c r="F10">
        <f t="shared" si="0"/>
        <v>7.7376769034961494</v>
      </c>
      <c r="G10">
        <f t="shared" si="1"/>
        <v>14.426590664832101</v>
      </c>
      <c r="H10">
        <f t="shared" si="2"/>
        <v>10.01101328819813</v>
      </c>
      <c r="J10">
        <v>7.1738391016827725</v>
      </c>
      <c r="K10">
        <v>4.4013229711009014</v>
      </c>
      <c r="L10">
        <v>0</v>
      </c>
      <c r="M10">
        <v>280.52730943420863</v>
      </c>
      <c r="N10">
        <v>146.24400556323613</v>
      </c>
      <c r="O10">
        <v>45.285554358828755</v>
      </c>
      <c r="P10">
        <v>966.19719280829463</v>
      </c>
      <c r="Q10">
        <v>1392.248452313112</v>
      </c>
      <c r="S10">
        <f t="shared" si="3"/>
        <v>2.0957998637678419E-2</v>
      </c>
      <c r="T10">
        <f t="shared" si="4"/>
        <v>2.4430621078958797E-2</v>
      </c>
      <c r="U10">
        <f t="shared" si="5"/>
        <v>0</v>
      </c>
      <c r="V10">
        <f t="shared" si="6"/>
        <v>2.3755382287594937</v>
      </c>
      <c r="W10">
        <f t="shared" si="7"/>
        <v>1.6234902926646995</v>
      </c>
      <c r="X10">
        <f t="shared" si="8"/>
        <v>0.98393382637324833</v>
      </c>
      <c r="Y10">
        <f t="shared" si="9"/>
        <v>16.089342450014897</v>
      </c>
      <c r="Z10">
        <f t="shared" si="10"/>
        <v>15.801253572955533</v>
      </c>
    </row>
    <row r="11" spans="1:26" x14ac:dyDescent="0.35">
      <c r="A11" s="12">
        <v>108</v>
      </c>
      <c r="B11">
        <v>1151387847.1761301</v>
      </c>
      <c r="C11">
        <v>1520342223.07967</v>
      </c>
      <c r="D11">
        <v>1045494182.889737</v>
      </c>
      <c r="F11">
        <f t="shared" si="0"/>
        <v>11.5138784717613</v>
      </c>
      <c r="G11">
        <f t="shared" si="1"/>
        <v>15.203422230796699</v>
      </c>
      <c r="H11">
        <f t="shared" si="2"/>
        <v>10.45494182889737</v>
      </c>
      <c r="J11">
        <v>7.8062092377443708</v>
      </c>
      <c r="K11">
        <v>4.1653718842337266</v>
      </c>
      <c r="L11">
        <v>0</v>
      </c>
      <c r="M11">
        <v>221.3562379801985</v>
      </c>
      <c r="N11">
        <v>106.27682541607955</v>
      </c>
      <c r="O11">
        <v>40.434278095990514</v>
      </c>
      <c r="P11">
        <v>974.59877564526801</v>
      </c>
      <c r="Q11">
        <v>1310.0889434284827</v>
      </c>
      <c r="S11">
        <f t="shared" si="3"/>
        <v>2.2805435172319779E-2</v>
      </c>
      <c r="T11">
        <f t="shared" si="4"/>
        <v>2.3120916784529665E-2</v>
      </c>
      <c r="U11">
        <f t="shared" si="5"/>
        <v>0</v>
      </c>
      <c r="V11">
        <f t="shared" si="6"/>
        <v>1.8744706408688161</v>
      </c>
      <c r="W11">
        <f t="shared" si="7"/>
        <v>1.179804900267313</v>
      </c>
      <c r="X11">
        <f t="shared" si="8"/>
        <v>0.87852858437784931</v>
      </c>
      <c r="Y11">
        <f t="shared" si="9"/>
        <v>16.229247579518884</v>
      </c>
      <c r="Z11">
        <f t="shared" si="10"/>
        <v>14.868788371677253</v>
      </c>
    </row>
    <row r="12" spans="1:26" x14ac:dyDescent="0.35">
      <c r="A12" s="12">
        <v>120</v>
      </c>
      <c r="B12">
        <v>320353129.680978</v>
      </c>
      <c r="C12">
        <v>820391011.15517199</v>
      </c>
      <c r="D12">
        <v>701693583.38415003</v>
      </c>
      <c r="F12">
        <f t="shared" si="0"/>
        <v>3.2035312968097802</v>
      </c>
      <c r="G12">
        <f t="shared" si="1"/>
        <v>8.2039101115517195</v>
      </c>
      <c r="H12">
        <f t="shared" si="2"/>
        <v>7.0169358338415</v>
      </c>
      <c r="J12">
        <v>8.0198506243740031</v>
      </c>
      <c r="K12">
        <v>3.3711465887681715</v>
      </c>
      <c r="L12">
        <v>0</v>
      </c>
      <c r="M12">
        <v>235.30412323709578</v>
      </c>
      <c r="N12">
        <v>90.224799686943342</v>
      </c>
      <c r="O12">
        <v>47.69842368963559</v>
      </c>
      <c r="P12">
        <v>971.5863758364585</v>
      </c>
      <c r="Q12">
        <v>1444.9342394964513</v>
      </c>
      <c r="S12">
        <f t="shared" si="3"/>
        <v>2.3429577396095785E-2</v>
      </c>
      <c r="T12">
        <f t="shared" si="4"/>
        <v>1.8712374768357264E-2</v>
      </c>
      <c r="U12">
        <f t="shared" si="5"/>
        <v>0</v>
      </c>
      <c r="V12">
        <f t="shared" si="6"/>
        <v>1.992582972623387</v>
      </c>
      <c r="W12">
        <f t="shared" si="7"/>
        <v>1.0016074565602058</v>
      </c>
      <c r="X12">
        <f t="shared" si="8"/>
        <v>1.0363590155271176</v>
      </c>
      <c r="Y12">
        <f t="shared" si="9"/>
        <v>16.179084390802281</v>
      </c>
      <c r="Z12">
        <f t="shared" si="10"/>
        <v>16.399208256684272</v>
      </c>
    </row>
    <row r="13" spans="1:26" x14ac:dyDescent="0.35">
      <c r="A13" s="12">
        <v>132</v>
      </c>
      <c r="B13">
        <v>331012648.24651802</v>
      </c>
      <c r="C13">
        <v>862622021.53980899</v>
      </c>
      <c r="D13">
        <v>551985267.43419719</v>
      </c>
      <c r="F13">
        <f t="shared" si="0"/>
        <v>3.3101264824651802</v>
      </c>
      <c r="G13">
        <f t="shared" si="1"/>
        <v>8.6262202153980905</v>
      </c>
      <c r="H13">
        <f t="shared" si="2"/>
        <v>5.5198526743419718</v>
      </c>
      <c r="J13">
        <v>5.9543993820018919</v>
      </c>
      <c r="K13">
        <v>3.1922364976611548</v>
      </c>
      <c r="L13">
        <v>0</v>
      </c>
      <c r="M13">
        <v>209.73283023291705</v>
      </c>
      <c r="N13">
        <v>65.103701055818462</v>
      </c>
      <c r="O13">
        <v>43.912016212904895</v>
      </c>
      <c r="P13">
        <v>859.01956255974699</v>
      </c>
      <c r="Q13">
        <v>1382.8292558151581</v>
      </c>
      <c r="S13">
        <f t="shared" si="3"/>
        <v>1.7395468781411096E-2</v>
      </c>
      <c r="T13">
        <f t="shared" si="4"/>
        <v>1.7719290490803275E-2</v>
      </c>
      <c r="U13">
        <f t="shared" si="5"/>
        <v>0</v>
      </c>
      <c r="V13">
        <f t="shared" si="6"/>
        <v>1.7760422578788808</v>
      </c>
      <c r="W13">
        <f t="shared" si="7"/>
        <v>0.7227320277066881</v>
      </c>
      <c r="X13">
        <f t="shared" si="8"/>
        <v>0.9540905206497533</v>
      </c>
      <c r="Y13">
        <f t="shared" si="9"/>
        <v>14.304595393321572</v>
      </c>
      <c r="Z13">
        <f t="shared" si="10"/>
        <v>15.694350877484487</v>
      </c>
    </row>
    <row r="14" spans="1:26" x14ac:dyDescent="0.35">
      <c r="A14" s="12">
        <v>144</v>
      </c>
      <c r="B14">
        <v>215279555.94888201</v>
      </c>
      <c r="C14">
        <v>960688508.68706</v>
      </c>
      <c r="D14">
        <v>697587666.1638</v>
      </c>
      <c r="F14">
        <f t="shared" si="0"/>
        <v>2.15279555948882</v>
      </c>
      <c r="G14">
        <f t="shared" si="1"/>
        <v>9.6068850868705997</v>
      </c>
      <c r="H14">
        <f t="shared" si="2"/>
        <v>6.9758766616379999</v>
      </c>
      <c r="J14">
        <v>6.2117740645113049</v>
      </c>
      <c r="K14">
        <v>6.9330615948481835</v>
      </c>
      <c r="L14">
        <v>0</v>
      </c>
      <c r="M14">
        <v>239.76614066432404</v>
      </c>
      <c r="N14">
        <v>0</v>
      </c>
      <c r="O14">
        <v>48.371915235223682</v>
      </c>
      <c r="P14">
        <v>872.87220108096176</v>
      </c>
      <c r="Q14">
        <v>1518.2353455421437</v>
      </c>
      <c r="S14">
        <f t="shared" si="3"/>
        <v>1.814737555949034E-2</v>
      </c>
      <c r="T14">
        <f t="shared" si="4"/>
        <v>3.8483656358090673E-2</v>
      </c>
      <c r="U14">
        <f t="shared" si="5"/>
        <v>0</v>
      </c>
      <c r="V14">
        <f t="shared" si="6"/>
        <v>2.0303678606514017</v>
      </c>
      <c r="W14">
        <f t="shared" si="7"/>
        <v>0</v>
      </c>
      <c r="X14">
        <f t="shared" si="8"/>
        <v>1.0509921832748219</v>
      </c>
      <c r="Y14">
        <f t="shared" si="9"/>
        <v>14.535272781605304</v>
      </c>
      <c r="Z14">
        <f t="shared" si="10"/>
        <v>17.231135461833432</v>
      </c>
    </row>
    <row r="15" spans="1:26" x14ac:dyDescent="0.35">
      <c r="A15" s="12">
        <v>156</v>
      </c>
      <c r="B15">
        <v>343432189.29777497</v>
      </c>
      <c r="C15">
        <v>948378443.49230504</v>
      </c>
      <c r="D15">
        <v>567635766.80592775</v>
      </c>
      <c r="F15">
        <f t="shared" si="0"/>
        <v>3.4343218929777497</v>
      </c>
      <c r="G15">
        <f t="shared" si="1"/>
        <v>9.4837844349230505</v>
      </c>
      <c r="H15">
        <f t="shared" si="2"/>
        <v>5.6763576680592776</v>
      </c>
      <c r="J15">
        <v>0</v>
      </c>
      <c r="K15">
        <v>7.0216378137823101</v>
      </c>
      <c r="L15">
        <v>0</v>
      </c>
      <c r="M15">
        <v>227.44257947908258</v>
      </c>
      <c r="N15">
        <v>86.05895692646159</v>
      </c>
      <c r="O15">
        <v>37.72606515328733</v>
      </c>
      <c r="P15">
        <v>859.85711265534223</v>
      </c>
      <c r="Q15">
        <v>1403.2603416567372</v>
      </c>
      <c r="S15">
        <f t="shared" si="3"/>
        <v>0</v>
      </c>
      <c r="T15">
        <f t="shared" si="4"/>
        <v>3.8975320354483395E-2</v>
      </c>
      <c r="U15">
        <f t="shared" si="5"/>
        <v>0</v>
      </c>
      <c r="V15">
        <f t="shared" si="6"/>
        <v>1.9260104960545565</v>
      </c>
      <c r="W15">
        <f t="shared" si="7"/>
        <v>0.95536142236302835</v>
      </c>
      <c r="X15">
        <f t="shared" si="8"/>
        <v>0.81968636943590067</v>
      </c>
      <c r="Y15">
        <f t="shared" si="9"/>
        <v>14.318542474111474</v>
      </c>
      <c r="Z15">
        <f t="shared" si="10"/>
        <v>15.926232455529874</v>
      </c>
    </row>
    <row r="16" spans="1:26" x14ac:dyDescent="0.35">
      <c r="A16" s="12">
        <v>168</v>
      </c>
      <c r="B16">
        <v>433861953.88489699</v>
      </c>
      <c r="C16">
        <v>1042633230.1365401</v>
      </c>
      <c r="D16">
        <v>594402247.99574935</v>
      </c>
      <c r="F16">
        <f t="shared" si="0"/>
        <v>4.3386195388489703</v>
      </c>
      <c r="G16">
        <f t="shared" si="1"/>
        <v>10.426332301365401</v>
      </c>
      <c r="H16">
        <f t="shared" si="2"/>
        <v>5.9440224799574937</v>
      </c>
      <c r="J16">
        <v>0</v>
      </c>
      <c r="K16">
        <v>7.1009276470381932</v>
      </c>
      <c r="L16">
        <v>0</v>
      </c>
      <c r="M16">
        <v>254.7902804323567</v>
      </c>
      <c r="N16">
        <v>116.11630079693191</v>
      </c>
      <c r="O16">
        <v>41.578792758122653</v>
      </c>
      <c r="P16">
        <v>1035.739415582028</v>
      </c>
      <c r="Q16">
        <v>1423.5740558462414</v>
      </c>
      <c r="S16">
        <f t="shared" si="3"/>
        <v>0</v>
      </c>
      <c r="T16">
        <f t="shared" si="4"/>
        <v>3.9415437992840613E-2</v>
      </c>
      <c r="U16">
        <f t="shared" si="5"/>
        <v>0</v>
      </c>
      <c r="V16">
        <f t="shared" si="6"/>
        <v>2.157594042106501</v>
      </c>
      <c r="W16">
        <f t="shared" si="7"/>
        <v>1.289035310800754</v>
      </c>
      <c r="X16">
        <f t="shared" si="8"/>
        <v>0.90339582309880839</v>
      </c>
      <c r="Y16">
        <f t="shared" si="9"/>
        <v>17.247375867282155</v>
      </c>
      <c r="Z16">
        <f t="shared" si="10"/>
        <v>16.156781929931238</v>
      </c>
    </row>
    <row r="17" spans="1:26" x14ac:dyDescent="0.35">
      <c r="A17" s="12">
        <v>180</v>
      </c>
      <c r="B17">
        <f>AVERAGE(B16,B18)</f>
        <v>462254464.30096853</v>
      </c>
      <c r="C17">
        <f>AVERAGE(C16,C18)</f>
        <v>1203472737.725095</v>
      </c>
      <c r="D17">
        <f>AVERAGE(D18)</f>
        <v>696912871.85074902</v>
      </c>
      <c r="F17">
        <f t="shared" si="0"/>
        <v>4.622544643009685</v>
      </c>
      <c r="G17">
        <f t="shared" si="1"/>
        <v>12.034727377250951</v>
      </c>
      <c r="H17">
        <f t="shared" si="2"/>
        <v>6.9691287185074904</v>
      </c>
      <c r="J17">
        <v>0</v>
      </c>
      <c r="K17">
        <v>7.8767413589305759</v>
      </c>
      <c r="L17">
        <v>0</v>
      </c>
      <c r="M17">
        <v>269.82707067049716</v>
      </c>
      <c r="N17">
        <v>139.01011618323452</v>
      </c>
      <c r="O17">
        <v>33.281842630511797</v>
      </c>
      <c r="P17">
        <v>950.56702239135222</v>
      </c>
      <c r="Q17">
        <v>1255.2912759674662</v>
      </c>
      <c r="S17">
        <f t="shared" si="3"/>
        <v>0</v>
      </c>
      <c r="T17">
        <f t="shared" si="4"/>
        <v>4.3721782005209792E-2</v>
      </c>
      <c r="U17">
        <f t="shared" si="5"/>
        <v>0</v>
      </c>
      <c r="V17">
        <f t="shared" si="6"/>
        <v>2.2849273492293771</v>
      </c>
      <c r="W17">
        <f t="shared" si="7"/>
        <v>1.5431851263680563</v>
      </c>
      <c r="X17">
        <f t="shared" si="8"/>
        <v>0.72312531516592715</v>
      </c>
      <c r="Y17">
        <f t="shared" si="9"/>
        <v>15.829065183363623</v>
      </c>
      <c r="Z17">
        <f t="shared" si="10"/>
        <v>14.246865009277791</v>
      </c>
    </row>
    <row r="18" spans="1:26" x14ac:dyDescent="0.35">
      <c r="A18" s="12">
        <v>192</v>
      </c>
      <c r="B18">
        <v>490646974.71704</v>
      </c>
      <c r="C18">
        <v>1364312245.3136499</v>
      </c>
      <c r="D18">
        <v>696912871.85074902</v>
      </c>
      <c r="F18">
        <f t="shared" si="0"/>
        <v>4.9064697471703997</v>
      </c>
      <c r="G18">
        <f t="shared" si="1"/>
        <v>13.643122453136499</v>
      </c>
      <c r="H18">
        <f t="shared" si="2"/>
        <v>6.9691287185074904</v>
      </c>
      <c r="J18">
        <v>0</v>
      </c>
      <c r="K18">
        <v>5.7845693124079371</v>
      </c>
      <c r="L18">
        <v>0</v>
      </c>
      <c r="M18">
        <v>326.22468422052327</v>
      </c>
      <c r="N18">
        <v>159.98410207242176</v>
      </c>
      <c r="O18">
        <v>39.599288708368306</v>
      </c>
      <c r="P18">
        <v>1070.4075207735862</v>
      </c>
      <c r="Q18">
        <v>1303.6120518831269</v>
      </c>
      <c r="S18">
        <f t="shared" si="3"/>
        <v>0</v>
      </c>
      <c r="T18">
        <f t="shared" si="4"/>
        <v>3.2108668667199192E-2</v>
      </c>
      <c r="U18">
        <f t="shared" si="5"/>
        <v>0</v>
      </c>
      <c r="V18">
        <f t="shared" si="6"/>
        <v>2.7625089696038891</v>
      </c>
      <c r="W18">
        <f t="shared" si="7"/>
        <v>1.7760224475180035</v>
      </c>
      <c r="X18">
        <f t="shared" si="8"/>
        <v>0.86038650099659553</v>
      </c>
      <c r="Y18">
        <f t="shared" si="9"/>
        <v>17.824677292572872</v>
      </c>
      <c r="Z18">
        <f t="shared" si="10"/>
        <v>14.795279217831427</v>
      </c>
    </row>
    <row r="19" spans="1:26" x14ac:dyDescent="0.35">
      <c r="A19" s="12">
        <v>204</v>
      </c>
      <c r="B19">
        <v>556810228.71196401</v>
      </c>
      <c r="C19">
        <v>1275259882.4677401</v>
      </c>
      <c r="D19">
        <v>665796759.64831901</v>
      </c>
      <c r="F19">
        <f t="shared" si="0"/>
        <v>5.5681022871196397</v>
      </c>
      <c r="G19">
        <f t="shared" si="1"/>
        <v>12.752598824677401</v>
      </c>
      <c r="H19">
        <f t="shared" si="2"/>
        <v>6.6579675964831901</v>
      </c>
      <c r="J19">
        <v>0</v>
      </c>
      <c r="K19">
        <v>7.7032844667344724</v>
      </c>
      <c r="L19">
        <v>0</v>
      </c>
      <c r="M19">
        <v>312.94970380834798</v>
      </c>
      <c r="N19">
        <v>164.79537493685694</v>
      </c>
      <c r="O19">
        <v>31.896784596120135</v>
      </c>
      <c r="P19">
        <v>1043.0856588719757</v>
      </c>
      <c r="Q19">
        <v>1176.4565417292649</v>
      </c>
      <c r="S19">
        <f t="shared" si="3"/>
        <v>0</v>
      </c>
      <c r="T19">
        <f t="shared" si="4"/>
        <v>4.2758967043753593E-2</v>
      </c>
      <c r="U19">
        <f t="shared" si="5"/>
        <v>0</v>
      </c>
      <c r="V19">
        <f t="shared" si="6"/>
        <v>2.6500948751659581</v>
      </c>
      <c r="W19">
        <f t="shared" si="7"/>
        <v>1.8294335583576482</v>
      </c>
      <c r="X19">
        <f t="shared" si="8"/>
        <v>0.69303171311504908</v>
      </c>
      <c r="Y19">
        <f t="shared" si="9"/>
        <v>17.369707234929322</v>
      </c>
      <c r="Z19">
        <f t="shared" si="10"/>
        <v>13.352134170119907</v>
      </c>
    </row>
    <row r="20" spans="1:26" x14ac:dyDescent="0.35">
      <c r="A20" s="12">
        <v>216</v>
      </c>
      <c r="B20">
        <f>AVERAGE(B19,B21)</f>
        <v>632824086.98899448</v>
      </c>
      <c r="C20">
        <f t="shared" ref="C20:D20" si="11">AVERAGE(C19,C21)</f>
        <v>1219004575.1063399</v>
      </c>
      <c r="D20">
        <f t="shared" si="11"/>
        <v>521381263.26261276</v>
      </c>
      <c r="F20">
        <f t="shared" si="0"/>
        <v>6.3282408698899451</v>
      </c>
      <c r="G20">
        <f t="shared" si="1"/>
        <v>12.190045751063399</v>
      </c>
      <c r="H20">
        <f t="shared" si="2"/>
        <v>5.2138126326261274</v>
      </c>
      <c r="J20">
        <v>0</v>
      </c>
      <c r="K20">
        <v>5.99709572579832</v>
      </c>
      <c r="L20">
        <v>0</v>
      </c>
      <c r="M20">
        <v>356.04291811102144</v>
      </c>
      <c r="N20">
        <v>183.79946345013693</v>
      </c>
      <c r="O20">
        <v>34.948359170544883</v>
      </c>
      <c r="P20">
        <v>1203.3765120597102</v>
      </c>
      <c r="Q20">
        <v>1194.2291191783661</v>
      </c>
      <c r="S20">
        <f t="shared" si="3"/>
        <v>0</v>
      </c>
      <c r="T20">
        <f t="shared" si="4"/>
        <v>3.3288348574559382E-2</v>
      </c>
      <c r="U20">
        <f t="shared" si="5"/>
        <v>0</v>
      </c>
      <c r="V20">
        <f t="shared" si="6"/>
        <v>3.0150132789484414</v>
      </c>
      <c r="W20">
        <f t="shared" si="7"/>
        <v>2.0404025693842911</v>
      </c>
      <c r="X20">
        <f t="shared" si="8"/>
        <v>0.75933425682878619</v>
      </c>
      <c r="Y20">
        <f t="shared" si="9"/>
        <v>20.038908147267538</v>
      </c>
      <c r="Z20">
        <f t="shared" si="10"/>
        <v>13.553843141282103</v>
      </c>
    </row>
    <row r="21" spans="1:26" x14ac:dyDescent="0.35">
      <c r="A21" s="12">
        <v>228</v>
      </c>
      <c r="B21">
        <v>708837945.26602495</v>
      </c>
      <c r="C21">
        <v>1162749267.74494</v>
      </c>
      <c r="D21">
        <v>376965766.87690651</v>
      </c>
      <c r="F21">
        <f t="shared" si="0"/>
        <v>7.0883794526602495</v>
      </c>
      <c r="G21">
        <f t="shared" si="1"/>
        <v>11.6274926774494</v>
      </c>
      <c r="H21">
        <f t="shared" si="2"/>
        <v>3.7696576687690651</v>
      </c>
      <c r="J21">
        <v>0</v>
      </c>
      <c r="K21">
        <v>7.1528472381293184</v>
      </c>
      <c r="L21">
        <v>0</v>
      </c>
      <c r="M21">
        <v>329.56967626667932</v>
      </c>
      <c r="N21">
        <v>214.03558111557174</v>
      </c>
      <c r="O21">
        <v>28.416049572264466</v>
      </c>
      <c r="P21">
        <v>1195.3913201338332</v>
      </c>
      <c r="Q21">
        <v>1032.2639291819924</v>
      </c>
      <c r="S21">
        <f t="shared" si="3"/>
        <v>0</v>
      </c>
      <c r="T21">
        <f t="shared" si="4"/>
        <v>3.970363039881724E-2</v>
      </c>
      <c r="U21">
        <f t="shared" si="5"/>
        <v>0</v>
      </c>
      <c r="V21">
        <f t="shared" si="6"/>
        <v>2.7908347554126456</v>
      </c>
      <c r="W21">
        <f t="shared" si="7"/>
        <v>2.3760610692225992</v>
      </c>
      <c r="X21">
        <f t="shared" si="8"/>
        <v>0.61740466208070544</v>
      </c>
      <c r="Y21">
        <f t="shared" si="9"/>
        <v>19.905936856954526</v>
      </c>
      <c r="Z21">
        <f t="shared" si="10"/>
        <v>11.715627388287281</v>
      </c>
    </row>
    <row r="22" spans="1:26" x14ac:dyDescent="0.35">
      <c r="A22" s="12">
        <v>240</v>
      </c>
      <c r="B22">
        <v>566242170.76554406</v>
      </c>
      <c r="C22">
        <v>1209961818.5143099</v>
      </c>
      <c r="D22">
        <v>250379191.15483242</v>
      </c>
      <c r="F22">
        <f t="shared" si="0"/>
        <v>5.6624217076554402</v>
      </c>
      <c r="G22">
        <f t="shared" si="1"/>
        <v>12.099618185143099</v>
      </c>
      <c r="H22">
        <f t="shared" si="2"/>
        <v>2.503791911548324</v>
      </c>
      <c r="J22">
        <v>0</v>
      </c>
      <c r="K22">
        <v>6.3376459106920526</v>
      </c>
      <c r="L22">
        <v>0</v>
      </c>
      <c r="M22">
        <v>321.63768311648226</v>
      </c>
      <c r="N22">
        <v>225.11106116901072</v>
      </c>
      <c r="O22">
        <v>30.9928422385752</v>
      </c>
      <c r="P22">
        <v>1341.2150020222075</v>
      </c>
      <c r="Q22">
        <v>1099.6580842356111</v>
      </c>
      <c r="S22">
        <f t="shared" si="3"/>
        <v>0</v>
      </c>
      <c r="T22">
        <f t="shared" si="4"/>
        <v>3.5178655779946562E-2</v>
      </c>
      <c r="U22">
        <f t="shared" si="5"/>
        <v>0</v>
      </c>
      <c r="V22">
        <f t="shared" si="6"/>
        <v>2.7236657051103585</v>
      </c>
      <c r="W22">
        <f t="shared" si="7"/>
        <v>2.4990126683948795</v>
      </c>
      <c r="X22">
        <f t="shared" si="8"/>
        <v>0.67339146634601199</v>
      </c>
      <c r="Y22">
        <f t="shared" si="9"/>
        <v>22.334227036938113</v>
      </c>
      <c r="Z22">
        <f t="shared" si="10"/>
        <v>12.480513951147556</v>
      </c>
    </row>
    <row r="23" spans="1:26" ht="15" thickBot="1" x14ac:dyDescent="0.4">
      <c r="A23" s="13">
        <v>252</v>
      </c>
      <c r="B23">
        <v>1004647741.85516</v>
      </c>
      <c r="C23">
        <v>1018434075.6381</v>
      </c>
      <c r="D23">
        <v>313659981.94646168</v>
      </c>
      <c r="F23">
        <f t="shared" si="0"/>
        <v>10.0464774185516</v>
      </c>
      <c r="G23">
        <f t="shared" si="1"/>
        <v>10.184340756381001</v>
      </c>
      <c r="H23">
        <f t="shared" si="2"/>
        <v>3.136599819464617</v>
      </c>
      <c r="J23">
        <v>0</v>
      </c>
      <c r="K23">
        <v>6.2465844458558379</v>
      </c>
      <c r="L23">
        <v>0</v>
      </c>
      <c r="M23">
        <v>290.4813188541716</v>
      </c>
      <c r="N23">
        <v>213.89265762502328</v>
      </c>
      <c r="O23">
        <v>25.497621569783231</v>
      </c>
      <c r="P23">
        <v>1292.2495450033089</v>
      </c>
      <c r="Q23">
        <v>1056.5687652178417</v>
      </c>
      <c r="S23">
        <f t="shared" si="3"/>
        <v>0</v>
      </c>
      <c r="T23">
        <f t="shared" si="4"/>
        <v>3.4673196817512811E-2</v>
      </c>
      <c r="U23">
        <f t="shared" si="5"/>
        <v>0</v>
      </c>
      <c r="V23">
        <f t="shared" si="6"/>
        <v>2.4598299504968382</v>
      </c>
      <c r="W23">
        <f t="shared" si="7"/>
        <v>2.374474440775125</v>
      </c>
      <c r="X23">
        <f t="shared" si="8"/>
        <v>0.55399503682310114</v>
      </c>
      <c r="Y23">
        <f t="shared" si="9"/>
        <v>21.518842753002545</v>
      </c>
      <c r="Z23">
        <f t="shared" si="10"/>
        <v>11.991473898738414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C971-74EA-43EF-ABFB-E5E9DE8CCC9F}">
  <dimension ref="A1:Z23"/>
  <sheetViews>
    <sheetView workbookViewId="0">
      <selection activeCell="S2" sqref="S2:Z23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10480184.728080099</v>
      </c>
      <c r="C2">
        <v>1834461.34082394</v>
      </c>
      <c r="D2">
        <v>2666011.9045116059</v>
      </c>
      <c r="F2">
        <f t="shared" ref="F2:F16" si="0">B2/100000000</f>
        <v>0.104801847280801</v>
      </c>
      <c r="G2">
        <f t="shared" ref="G2:G16" si="1">C2/100000000</f>
        <v>1.83446134082394E-2</v>
      </c>
      <c r="H2">
        <f t="shared" ref="H2:H16" si="2">D2/100000000</f>
        <v>2.666011904511606E-2</v>
      </c>
      <c r="J2">
        <v>266.72211763178393</v>
      </c>
      <c r="K2">
        <v>1907.4571248202574</v>
      </c>
      <c r="L2">
        <v>985.87854303663914</v>
      </c>
      <c r="M2">
        <v>74.376022981563708</v>
      </c>
      <c r="N2">
        <v>27.616893074701565</v>
      </c>
      <c r="O2">
        <v>53.101506949930865</v>
      </c>
      <c r="P2">
        <v>136.71729941080227</v>
      </c>
      <c r="Q2">
        <v>50.943733851279596</v>
      </c>
      <c r="S2">
        <f t="shared" ref="S2:S23" si="3">J2/342.296</f>
        <v>0.77921482468911096</v>
      </c>
      <c r="T2">
        <f t="shared" ref="T2:T23" si="4">K2/180.156</f>
        <v>10.587807926576174</v>
      </c>
      <c r="U2">
        <f t="shared" ref="U2:U23" si="5">L2/88.06</f>
        <v>11.195531944545072</v>
      </c>
      <c r="V2">
        <f t="shared" ref="V2:V23" si="6">M2/118.09</f>
        <v>0.62982490457755702</v>
      </c>
      <c r="W2">
        <f t="shared" ref="W2:W23" si="7">N2/90.08</f>
        <v>0.3065818502964206</v>
      </c>
      <c r="X2">
        <f t="shared" ref="X2:X23" si="8">O2/46.025</f>
        <v>1.1537535458974659</v>
      </c>
      <c r="Y2">
        <f t="shared" ref="Y2:Y23" si="9">P2/60.052</f>
        <v>2.2766485614268013</v>
      </c>
      <c r="Z2">
        <f t="shared" ref="Z2:Z23" si="10">Q2/88.11</f>
        <v>0.57818333732016336</v>
      </c>
    </row>
    <row r="3" spans="1:26" x14ac:dyDescent="0.35">
      <c r="A3" s="12">
        <v>12</v>
      </c>
      <c r="B3">
        <v>29505732.756064299</v>
      </c>
      <c r="C3">
        <v>1075433087.0055201</v>
      </c>
      <c r="D3">
        <v>597745448.07543993</v>
      </c>
      <c r="F3">
        <f t="shared" si="0"/>
        <v>0.29505732756064301</v>
      </c>
      <c r="G3">
        <f t="shared" si="1"/>
        <v>10.754330870055201</v>
      </c>
      <c r="H3">
        <f t="shared" si="2"/>
        <v>5.9774544807543997</v>
      </c>
      <c r="J3">
        <v>226.08688721853323</v>
      </c>
      <c r="K3">
        <v>8.8854455163543822</v>
      </c>
      <c r="L3">
        <v>125.79834278621871</v>
      </c>
      <c r="M3">
        <v>582.99450353767986</v>
      </c>
      <c r="N3">
        <v>184.68026762688433</v>
      </c>
      <c r="O3">
        <v>112.556456615396</v>
      </c>
      <c r="P3">
        <v>731.67828287006398</v>
      </c>
      <c r="Q3">
        <v>482.08860021758278</v>
      </c>
      <c r="S3">
        <f t="shared" si="3"/>
        <v>0.66050110786726468</v>
      </c>
      <c r="T3">
        <f t="shared" si="4"/>
        <v>4.9320841472692452E-2</v>
      </c>
      <c r="U3">
        <f t="shared" si="5"/>
        <v>1.4285526094278753</v>
      </c>
      <c r="V3">
        <f t="shared" si="6"/>
        <v>4.9368659796568704</v>
      </c>
      <c r="W3">
        <f t="shared" si="7"/>
        <v>2.0501805908845951</v>
      </c>
      <c r="X3">
        <f t="shared" si="8"/>
        <v>2.4455503881672134</v>
      </c>
      <c r="Y3">
        <f t="shared" si="9"/>
        <v>12.184078513123026</v>
      </c>
      <c r="Z3">
        <f t="shared" si="10"/>
        <v>5.4714402476175552</v>
      </c>
    </row>
    <row r="4" spans="1:26" x14ac:dyDescent="0.35">
      <c r="A4" s="12">
        <v>24</v>
      </c>
      <c r="B4">
        <v>11363065.105063699</v>
      </c>
      <c r="C4">
        <v>1947394261.1092</v>
      </c>
      <c r="D4">
        <v>879919190.95188892</v>
      </c>
      <c r="F4">
        <f t="shared" si="0"/>
        <v>0.11363065105063699</v>
      </c>
      <c r="G4">
        <f t="shared" si="1"/>
        <v>19.473942611091999</v>
      </c>
      <c r="H4">
        <f t="shared" si="2"/>
        <v>8.7991919095188891</v>
      </c>
      <c r="J4">
        <v>206.74530560244094</v>
      </c>
      <c r="K4">
        <v>18.39260579878038</v>
      </c>
      <c r="L4">
        <v>0</v>
      </c>
      <c r="M4">
        <v>520.39296589344224</v>
      </c>
      <c r="N4">
        <v>95.013235118177221</v>
      </c>
      <c r="O4">
        <v>84.966502151022112</v>
      </c>
      <c r="P4">
        <v>376.74958291969995</v>
      </c>
      <c r="Q4">
        <v>1128.6463729731129</v>
      </c>
      <c r="S4">
        <f t="shared" si="3"/>
        <v>0.60399568093825506</v>
      </c>
      <c r="T4">
        <f t="shared" si="4"/>
        <v>0.1020926630186082</v>
      </c>
      <c r="U4">
        <f t="shared" si="5"/>
        <v>0</v>
      </c>
      <c r="V4">
        <f t="shared" si="6"/>
        <v>4.4067488008590248</v>
      </c>
      <c r="W4">
        <f t="shared" si="7"/>
        <v>1.0547650434966387</v>
      </c>
      <c r="X4">
        <f t="shared" si="8"/>
        <v>1.8460945605871182</v>
      </c>
      <c r="Y4">
        <f t="shared" si="9"/>
        <v>6.2737224891710506</v>
      </c>
      <c r="Z4">
        <f t="shared" si="10"/>
        <v>12.809515071763851</v>
      </c>
    </row>
    <row r="5" spans="1:26" x14ac:dyDescent="0.35">
      <c r="A5" s="12">
        <v>36</v>
      </c>
      <c r="B5">
        <v>0</v>
      </c>
      <c r="C5">
        <v>4634968385.3997297</v>
      </c>
      <c r="D5">
        <v>7639153.7362691499</v>
      </c>
      <c r="F5">
        <f t="shared" si="0"/>
        <v>0</v>
      </c>
      <c r="G5">
        <f t="shared" si="1"/>
        <v>46.349683853997298</v>
      </c>
      <c r="H5">
        <f t="shared" si="2"/>
        <v>7.6391537362691497E-2</v>
      </c>
      <c r="J5">
        <v>26.378676790235374</v>
      </c>
      <c r="K5">
        <v>11.267930246455565</v>
      </c>
      <c r="L5">
        <v>0</v>
      </c>
      <c r="M5">
        <v>552.18793775820313</v>
      </c>
      <c r="N5">
        <v>188.2489099513466</v>
      </c>
      <c r="O5">
        <v>68.85757039428205</v>
      </c>
      <c r="P5">
        <v>556.7249889697772</v>
      </c>
      <c r="Q5">
        <v>788.12061272859137</v>
      </c>
      <c r="S5">
        <f t="shared" si="3"/>
        <v>7.7063935278926354E-2</v>
      </c>
      <c r="T5">
        <f t="shared" si="4"/>
        <v>6.2545406461375505E-2</v>
      </c>
      <c r="U5">
        <f t="shared" si="5"/>
        <v>0</v>
      </c>
      <c r="V5">
        <f t="shared" si="6"/>
        <v>4.6759923597104169</v>
      </c>
      <c r="W5">
        <f t="shared" si="7"/>
        <v>2.0897969577192117</v>
      </c>
      <c r="X5">
        <f t="shared" si="8"/>
        <v>1.4960906114998815</v>
      </c>
      <c r="Y5">
        <f t="shared" si="9"/>
        <v>9.2707151963261367</v>
      </c>
      <c r="Z5">
        <f t="shared" si="10"/>
        <v>8.944735134815474</v>
      </c>
    </row>
    <row r="6" spans="1:26" x14ac:dyDescent="0.35">
      <c r="A6" s="12">
        <v>48</v>
      </c>
      <c r="B6">
        <v>0</v>
      </c>
      <c r="C6">
        <v>3208526262.2828999</v>
      </c>
      <c r="D6">
        <v>214291023.91662487</v>
      </c>
      <c r="F6">
        <f t="shared" si="0"/>
        <v>0</v>
      </c>
      <c r="G6">
        <f t="shared" si="1"/>
        <v>32.085262622828999</v>
      </c>
      <c r="H6">
        <f t="shared" si="2"/>
        <v>2.1429102391662487</v>
      </c>
      <c r="J6">
        <v>32.515368804948622</v>
      </c>
      <c r="K6">
        <v>10.416246536667485</v>
      </c>
      <c r="L6">
        <v>0</v>
      </c>
      <c r="M6">
        <v>543.20551041122565</v>
      </c>
      <c r="N6">
        <v>405.62721000717835</v>
      </c>
      <c r="O6">
        <v>90.423428473113759</v>
      </c>
      <c r="P6">
        <v>602.01577321861896</v>
      </c>
      <c r="Q6">
        <v>892.01524698233436</v>
      </c>
      <c r="S6">
        <f t="shared" si="3"/>
        <v>9.4991962526435075E-2</v>
      </c>
      <c r="T6">
        <f t="shared" si="4"/>
        <v>5.7817927444367576E-2</v>
      </c>
      <c r="U6">
        <f t="shared" si="5"/>
        <v>0</v>
      </c>
      <c r="V6">
        <f t="shared" si="6"/>
        <v>4.5999281091644137</v>
      </c>
      <c r="W6">
        <f t="shared" si="7"/>
        <v>4.5029663633123711</v>
      </c>
      <c r="X6">
        <f t="shared" si="8"/>
        <v>1.9646589565043728</v>
      </c>
      <c r="Y6">
        <f t="shared" si="9"/>
        <v>10.024907966739143</v>
      </c>
      <c r="Z6">
        <f t="shared" si="10"/>
        <v>10.123882044970314</v>
      </c>
    </row>
    <row r="7" spans="1:26" x14ac:dyDescent="0.35">
      <c r="A7" s="12">
        <v>60</v>
      </c>
      <c r="B7">
        <v>98991382.464138806</v>
      </c>
      <c r="C7">
        <v>2482368975.9813199</v>
      </c>
      <c r="D7">
        <v>679313997.73898292</v>
      </c>
      <c r="F7">
        <f t="shared" si="0"/>
        <v>0.98991382464138811</v>
      </c>
      <c r="G7">
        <f t="shared" si="1"/>
        <v>24.823689759813199</v>
      </c>
      <c r="H7">
        <f t="shared" si="2"/>
        <v>6.7931399773898296</v>
      </c>
      <c r="J7">
        <v>44.91385079130653</v>
      </c>
      <c r="K7">
        <v>8.889022900464262</v>
      </c>
      <c r="L7">
        <v>0</v>
      </c>
      <c r="M7">
        <v>435.29674070468684</v>
      </c>
      <c r="N7">
        <v>382.50168658442561</v>
      </c>
      <c r="O7">
        <v>67.397283485890284</v>
      </c>
      <c r="P7">
        <v>490.11640332009705</v>
      </c>
      <c r="Q7">
        <v>948.2901783401544</v>
      </c>
      <c r="S7">
        <f t="shared" si="3"/>
        <v>0.13121348421046852</v>
      </c>
      <c r="T7">
        <f t="shared" si="4"/>
        <v>4.9340698619331366E-2</v>
      </c>
      <c r="U7">
        <f t="shared" si="5"/>
        <v>0</v>
      </c>
      <c r="V7">
        <f t="shared" si="6"/>
        <v>3.6861439639655078</v>
      </c>
      <c r="W7">
        <f t="shared" si="7"/>
        <v>4.2462443004487742</v>
      </c>
      <c r="X7">
        <f t="shared" si="8"/>
        <v>1.4643624874718151</v>
      </c>
      <c r="Y7">
        <f t="shared" si="9"/>
        <v>8.1615333930609655</v>
      </c>
      <c r="Z7">
        <f t="shared" si="10"/>
        <v>10.76257153944109</v>
      </c>
    </row>
    <row r="8" spans="1:26" x14ac:dyDescent="0.35">
      <c r="A8" s="12">
        <v>72</v>
      </c>
      <c r="B8">
        <v>1109803886.17853</v>
      </c>
      <c r="C8">
        <v>1258606511.78631</v>
      </c>
      <c r="D8">
        <v>662579792.42147577</v>
      </c>
      <c r="F8">
        <f t="shared" si="0"/>
        <v>11.0980388617853</v>
      </c>
      <c r="G8">
        <f t="shared" si="1"/>
        <v>12.5860651178631</v>
      </c>
      <c r="H8">
        <f t="shared" si="2"/>
        <v>6.6257979242147576</v>
      </c>
      <c r="J8">
        <v>7.519304380442696</v>
      </c>
      <c r="K8">
        <v>4.9020330193409585</v>
      </c>
      <c r="L8">
        <v>0</v>
      </c>
      <c r="M8">
        <v>368.65621586969939</v>
      </c>
      <c r="N8">
        <v>244.22774788636909</v>
      </c>
      <c r="O8">
        <v>42.677343595694254</v>
      </c>
      <c r="P8">
        <v>965.92970990514004</v>
      </c>
      <c r="Q8">
        <v>1138.6879630109308</v>
      </c>
      <c r="S8">
        <f t="shared" si="3"/>
        <v>2.1967257521100732E-2</v>
      </c>
      <c r="T8">
        <f t="shared" si="4"/>
        <v>2.7209934830596586E-2</v>
      </c>
      <c r="U8">
        <f t="shared" si="5"/>
        <v>0</v>
      </c>
      <c r="V8">
        <f t="shared" si="6"/>
        <v>3.1218241669040512</v>
      </c>
      <c r="W8">
        <f t="shared" si="7"/>
        <v>2.7112316594845591</v>
      </c>
      <c r="X8">
        <f t="shared" si="8"/>
        <v>0.92726439099824565</v>
      </c>
      <c r="Y8">
        <f t="shared" si="9"/>
        <v>16.084888261925332</v>
      </c>
      <c r="Z8">
        <f t="shared" si="10"/>
        <v>12.923481591316886</v>
      </c>
    </row>
    <row r="9" spans="1:26" x14ac:dyDescent="0.35">
      <c r="A9" s="12">
        <v>84</v>
      </c>
      <c r="B9">
        <v>389063814.978957</v>
      </c>
      <c r="C9">
        <v>1318642867.54918</v>
      </c>
      <c r="D9">
        <v>786797720.31039393</v>
      </c>
      <c r="F9">
        <f t="shared" si="0"/>
        <v>3.8906381497895701</v>
      </c>
      <c r="G9">
        <f t="shared" si="1"/>
        <v>13.186428675491801</v>
      </c>
      <c r="H9">
        <f t="shared" si="2"/>
        <v>7.8679772031039397</v>
      </c>
      <c r="J9">
        <v>5.5724515765269693</v>
      </c>
      <c r="K9">
        <v>8.2078137877897799</v>
      </c>
      <c r="L9">
        <v>0</v>
      </c>
      <c r="M9">
        <v>194.71653672420342</v>
      </c>
      <c r="N9">
        <v>75.465867020710931</v>
      </c>
      <c r="O9">
        <v>41.812339329140329</v>
      </c>
      <c r="P9">
        <v>904.04671299360245</v>
      </c>
      <c r="Q9">
        <v>970.1741633424856</v>
      </c>
      <c r="S9">
        <f t="shared" si="3"/>
        <v>1.6279628089510161E-2</v>
      </c>
      <c r="T9">
        <f t="shared" si="4"/>
        <v>4.5559480604530404E-2</v>
      </c>
      <c r="U9">
        <f t="shared" si="5"/>
        <v>0</v>
      </c>
      <c r="V9">
        <f t="shared" si="6"/>
        <v>1.6488825194699248</v>
      </c>
      <c r="W9">
        <f t="shared" si="7"/>
        <v>0.83776495360469505</v>
      </c>
      <c r="X9">
        <f t="shared" si="8"/>
        <v>0.90847016467442321</v>
      </c>
      <c r="Y9">
        <f t="shared" si="9"/>
        <v>15.054398071564686</v>
      </c>
      <c r="Z9">
        <f t="shared" si="10"/>
        <v>11.010942723215136</v>
      </c>
    </row>
    <row r="10" spans="1:26" x14ac:dyDescent="0.35">
      <c r="A10" s="12">
        <v>96</v>
      </c>
      <c r="B10">
        <v>690062160.87428105</v>
      </c>
      <c r="C10">
        <v>1449622268.59196</v>
      </c>
      <c r="D10">
        <v>742604502.76191199</v>
      </c>
      <c r="F10">
        <f t="shared" si="0"/>
        <v>6.9006216087428101</v>
      </c>
      <c r="G10">
        <f t="shared" si="1"/>
        <v>14.4962226859196</v>
      </c>
      <c r="H10">
        <f t="shared" si="2"/>
        <v>7.4260450276191197</v>
      </c>
      <c r="J10">
        <v>7.8276943735045634</v>
      </c>
      <c r="K10">
        <v>4.6916112517481059</v>
      </c>
      <c r="L10">
        <v>0</v>
      </c>
      <c r="M10">
        <v>271.20061122916564</v>
      </c>
      <c r="N10">
        <v>139.69496915959908</v>
      </c>
      <c r="O10">
        <v>46.952384332411611</v>
      </c>
      <c r="P10">
        <v>1026.6958967571145</v>
      </c>
      <c r="Q10">
        <v>1363.9677122727037</v>
      </c>
      <c r="S10">
        <f t="shared" si="3"/>
        <v>2.2868202881437597E-2</v>
      </c>
      <c r="T10">
        <f t="shared" si="4"/>
        <v>2.6041937275184317E-2</v>
      </c>
      <c r="U10">
        <f t="shared" si="5"/>
        <v>0</v>
      </c>
      <c r="V10">
        <f t="shared" si="6"/>
        <v>2.2965586521226662</v>
      </c>
      <c r="W10">
        <f t="shared" si="7"/>
        <v>1.5507878459102917</v>
      </c>
      <c r="X10">
        <f t="shared" si="8"/>
        <v>1.0201495781078025</v>
      </c>
      <c r="Y10">
        <f t="shared" si="9"/>
        <v>17.096781069025418</v>
      </c>
      <c r="Z10">
        <f t="shared" si="10"/>
        <v>15.480282740582268</v>
      </c>
    </row>
    <row r="11" spans="1:26" x14ac:dyDescent="0.35">
      <c r="A11" s="12">
        <v>108</v>
      </c>
      <c r="B11">
        <v>714567047.22351301</v>
      </c>
      <c r="C11">
        <v>1309771958.4688699</v>
      </c>
      <c r="D11">
        <v>953023691.072258</v>
      </c>
      <c r="F11">
        <f t="shared" si="0"/>
        <v>7.1456704722351301</v>
      </c>
      <c r="G11">
        <f t="shared" si="1"/>
        <v>13.097719584688699</v>
      </c>
      <c r="H11">
        <f t="shared" si="2"/>
        <v>9.5302369107225804</v>
      </c>
      <c r="J11">
        <v>6.576488840300061</v>
      </c>
      <c r="K11">
        <v>4.2059736526430926</v>
      </c>
      <c r="L11">
        <v>0</v>
      </c>
      <c r="M11">
        <v>201.82430166437152</v>
      </c>
      <c r="N11">
        <v>97.871112962938341</v>
      </c>
      <c r="O11">
        <v>42.567207868358679</v>
      </c>
      <c r="P11">
        <v>904.1085282006029</v>
      </c>
      <c r="Q11">
        <v>1352.2745816712429</v>
      </c>
      <c r="S11">
        <f t="shared" si="3"/>
        <v>1.9212870849498857E-2</v>
      </c>
      <c r="T11">
        <f t="shared" si="4"/>
        <v>2.3346286843863608E-2</v>
      </c>
      <c r="U11">
        <f t="shared" si="5"/>
        <v>0</v>
      </c>
      <c r="V11">
        <f t="shared" si="6"/>
        <v>1.7090719084119868</v>
      </c>
      <c r="W11">
        <f t="shared" si="7"/>
        <v>1.0864910408851947</v>
      </c>
      <c r="X11">
        <f t="shared" si="8"/>
        <v>0.92487143657487625</v>
      </c>
      <c r="Y11">
        <f t="shared" si="9"/>
        <v>15.055427432901533</v>
      </c>
      <c r="Z11">
        <f t="shared" si="10"/>
        <v>15.347572144719589</v>
      </c>
    </row>
    <row r="12" spans="1:26" x14ac:dyDescent="0.35">
      <c r="A12" s="12">
        <v>120</v>
      </c>
      <c r="B12">
        <v>315707525.25373399</v>
      </c>
      <c r="C12">
        <v>937148526.00775599</v>
      </c>
      <c r="D12">
        <v>911986718.67519593</v>
      </c>
      <c r="F12">
        <f t="shared" si="0"/>
        <v>3.1570752525373398</v>
      </c>
      <c r="G12">
        <f t="shared" si="1"/>
        <v>9.3714852600775593</v>
      </c>
      <c r="H12">
        <f t="shared" si="2"/>
        <v>9.119867186751959</v>
      </c>
      <c r="J12">
        <v>6.7274100774207533</v>
      </c>
      <c r="K12">
        <v>3.310255067315786</v>
      </c>
      <c r="L12">
        <v>0</v>
      </c>
      <c r="M12">
        <v>215.39339623201482</v>
      </c>
      <c r="N12">
        <v>85.415899880028178</v>
      </c>
      <c r="O12">
        <v>49.491104466534168</v>
      </c>
      <c r="P12">
        <v>965.73668100595626</v>
      </c>
      <c r="Q12">
        <v>1488.041690410817</v>
      </c>
      <c r="S12">
        <f t="shared" si="3"/>
        <v>1.9653779411447265E-2</v>
      </c>
      <c r="T12">
        <f t="shared" si="4"/>
        <v>1.8374381465595294E-2</v>
      </c>
      <c r="U12">
        <f t="shared" si="5"/>
        <v>0</v>
      </c>
      <c r="V12">
        <f t="shared" si="6"/>
        <v>1.8239765960878551</v>
      </c>
      <c r="W12">
        <f t="shared" si="7"/>
        <v>0.94822268960954903</v>
      </c>
      <c r="X12">
        <f t="shared" si="8"/>
        <v>1.0753091682028064</v>
      </c>
      <c r="Y12">
        <f t="shared" si="9"/>
        <v>16.08167389938647</v>
      </c>
      <c r="Z12">
        <f t="shared" si="10"/>
        <v>16.88845409613911</v>
      </c>
    </row>
    <row r="13" spans="1:26" x14ac:dyDescent="0.35">
      <c r="A13" s="12">
        <v>132</v>
      </c>
      <c r="B13">
        <v>285650220.69188601</v>
      </c>
      <c r="C13">
        <v>826620525.50089002</v>
      </c>
      <c r="D13">
        <v>553234950.19989395</v>
      </c>
      <c r="F13">
        <f t="shared" si="0"/>
        <v>2.8565022069188601</v>
      </c>
      <c r="G13">
        <f t="shared" si="1"/>
        <v>8.2662052550089005</v>
      </c>
      <c r="H13">
        <f t="shared" si="2"/>
        <v>5.5323495019989393</v>
      </c>
      <c r="J13">
        <v>3.9858141952635218</v>
      </c>
      <c r="K13">
        <v>2.4550898726567705</v>
      </c>
      <c r="L13">
        <v>0</v>
      </c>
      <c r="M13">
        <v>198.54365636426232</v>
      </c>
      <c r="N13">
        <v>85.970717612594058</v>
      </c>
      <c r="O13">
        <v>42.919237143245113</v>
      </c>
      <c r="P13">
        <v>876.15363491800861</v>
      </c>
      <c r="Q13">
        <v>1393.6994897166244</v>
      </c>
      <c r="S13">
        <f t="shared" si="3"/>
        <v>1.1644349321241037E-2</v>
      </c>
      <c r="T13">
        <f t="shared" si="4"/>
        <v>1.3627577614160896E-2</v>
      </c>
      <c r="U13">
        <f t="shared" si="5"/>
        <v>0</v>
      </c>
      <c r="V13">
        <f t="shared" si="6"/>
        <v>1.6812910184119088</v>
      </c>
      <c r="W13">
        <f t="shared" si="7"/>
        <v>0.954381856267696</v>
      </c>
      <c r="X13">
        <f t="shared" si="8"/>
        <v>0.93252009002162117</v>
      </c>
      <c r="Y13">
        <f t="shared" si="9"/>
        <v>14.589915988110448</v>
      </c>
      <c r="Z13">
        <f t="shared" si="10"/>
        <v>15.817722048764322</v>
      </c>
    </row>
    <row r="14" spans="1:26" x14ac:dyDescent="0.35">
      <c r="A14" s="12">
        <v>144</v>
      </c>
      <c r="B14">
        <v>288886619.57451499</v>
      </c>
      <c r="C14">
        <v>900274261.96848905</v>
      </c>
      <c r="D14">
        <v>674000290.00303495</v>
      </c>
      <c r="F14">
        <f t="shared" si="0"/>
        <v>2.88886619574515</v>
      </c>
      <c r="G14">
        <f t="shared" si="1"/>
        <v>9.0027426196848896</v>
      </c>
      <c r="H14">
        <f t="shared" si="2"/>
        <v>6.7400029000303494</v>
      </c>
      <c r="J14">
        <v>5.6331887683683739</v>
      </c>
      <c r="K14">
        <v>6.7429601909929247</v>
      </c>
      <c r="L14">
        <v>0</v>
      </c>
      <c r="M14">
        <v>210.99845226506483</v>
      </c>
      <c r="N14">
        <v>103.33034996211417</v>
      </c>
      <c r="O14">
        <v>46.850851150503651</v>
      </c>
      <c r="P14">
        <v>946.15326724391491</v>
      </c>
      <c r="Q14">
        <v>1472.722342382013</v>
      </c>
      <c r="S14">
        <f t="shared" si="3"/>
        <v>1.6457068643420822E-2</v>
      </c>
      <c r="T14">
        <f t="shared" si="4"/>
        <v>3.7428451958263532E-2</v>
      </c>
      <c r="U14">
        <f t="shared" si="5"/>
        <v>0</v>
      </c>
      <c r="V14">
        <f t="shared" si="6"/>
        <v>1.7867596940051218</v>
      </c>
      <c r="W14">
        <f t="shared" si="7"/>
        <v>1.1470953592597044</v>
      </c>
      <c r="X14">
        <f t="shared" si="8"/>
        <v>1.0179435339598839</v>
      </c>
      <c r="Y14">
        <f t="shared" si="9"/>
        <v>15.755566296608189</v>
      </c>
      <c r="Z14">
        <f t="shared" si="10"/>
        <v>16.714587928521315</v>
      </c>
    </row>
    <row r="15" spans="1:26" x14ac:dyDescent="0.35">
      <c r="A15" s="12">
        <v>156</v>
      </c>
      <c r="B15">
        <v>361718743.703309</v>
      </c>
      <c r="C15">
        <v>675392930.82669604</v>
      </c>
      <c r="D15">
        <v>714495476.99609101</v>
      </c>
      <c r="F15">
        <f t="shared" si="0"/>
        <v>3.6171874370330901</v>
      </c>
      <c r="G15">
        <f t="shared" si="1"/>
        <v>6.7539293082669607</v>
      </c>
      <c r="H15">
        <f t="shared" si="2"/>
        <v>7.1449547699609104</v>
      </c>
      <c r="J15">
        <v>0</v>
      </c>
      <c r="K15">
        <v>7.8794830496725181</v>
      </c>
      <c r="L15">
        <v>0</v>
      </c>
      <c r="M15">
        <v>200.11307516976115</v>
      </c>
      <c r="N15">
        <v>119.82131344216096</v>
      </c>
      <c r="O15">
        <v>36.651815059932353</v>
      </c>
      <c r="P15">
        <v>880.25854382675186</v>
      </c>
      <c r="Q15">
        <v>1334.6570157488472</v>
      </c>
      <c r="S15">
        <f t="shared" si="3"/>
        <v>0</v>
      </c>
      <c r="T15">
        <f t="shared" si="4"/>
        <v>4.373700043114033E-2</v>
      </c>
      <c r="U15">
        <f t="shared" si="5"/>
        <v>0</v>
      </c>
      <c r="V15">
        <f t="shared" si="6"/>
        <v>1.694581041322391</v>
      </c>
      <c r="W15">
        <f t="shared" si="7"/>
        <v>1.3301655577504548</v>
      </c>
      <c r="X15">
        <f t="shared" si="8"/>
        <v>0.79634579163351127</v>
      </c>
      <c r="Y15">
        <f t="shared" si="9"/>
        <v>14.658271894803701</v>
      </c>
      <c r="Z15">
        <f t="shared" si="10"/>
        <v>15.147622469059668</v>
      </c>
    </row>
    <row r="16" spans="1:26" x14ac:dyDescent="0.35">
      <c r="A16" s="12">
        <v>168</v>
      </c>
      <c r="B16">
        <v>338258015.38844401</v>
      </c>
      <c r="C16">
        <v>774567349.38546801</v>
      </c>
      <c r="D16">
        <v>523293850.9767372</v>
      </c>
      <c r="F16">
        <f t="shared" si="0"/>
        <v>3.3825801538844402</v>
      </c>
      <c r="G16">
        <f t="shared" si="1"/>
        <v>7.7456734938546798</v>
      </c>
      <c r="H16">
        <f t="shared" si="2"/>
        <v>5.2329385097673722</v>
      </c>
      <c r="J16">
        <v>0</v>
      </c>
      <c r="K16">
        <v>7.6177449143263596</v>
      </c>
      <c r="L16">
        <v>0</v>
      </c>
      <c r="M16">
        <v>243.17035991143928</v>
      </c>
      <c r="N16">
        <v>132.13549836492703</v>
      </c>
      <c r="O16">
        <v>41.611954027688618</v>
      </c>
      <c r="P16">
        <v>963.09913642547235</v>
      </c>
      <c r="Q16">
        <v>1382.458361394602</v>
      </c>
      <c r="S16">
        <f t="shared" si="3"/>
        <v>0</v>
      </c>
      <c r="T16">
        <f t="shared" si="4"/>
        <v>4.2284158808623414E-2</v>
      </c>
      <c r="U16">
        <f t="shared" si="5"/>
        <v>0</v>
      </c>
      <c r="V16">
        <f t="shared" si="6"/>
        <v>2.0591951893592961</v>
      </c>
      <c r="W16">
        <f t="shared" si="7"/>
        <v>1.4668683211026536</v>
      </c>
      <c r="X16">
        <f t="shared" si="8"/>
        <v>0.90411632868416336</v>
      </c>
      <c r="Y16">
        <f t="shared" si="9"/>
        <v>16.037752887921673</v>
      </c>
      <c r="Z16">
        <f t="shared" si="10"/>
        <v>15.69014142996938</v>
      </c>
    </row>
    <row r="17" spans="1:26" x14ac:dyDescent="0.35">
      <c r="A17" s="12">
        <v>180</v>
      </c>
      <c r="B17">
        <v>727561997.421013</v>
      </c>
      <c r="C17">
        <v>1226881306.26141</v>
      </c>
      <c r="D17">
        <v>497167364.90435928</v>
      </c>
      <c r="F17">
        <f t="shared" ref="F17:H23" si="11">B17/100000000</f>
        <v>7.2756199742101302</v>
      </c>
      <c r="G17">
        <f t="shared" si="11"/>
        <v>12.2688130626141</v>
      </c>
      <c r="H17">
        <f t="shared" si="11"/>
        <v>4.9716736490435931</v>
      </c>
      <c r="J17">
        <v>0</v>
      </c>
      <c r="K17">
        <v>8.6647008806838102</v>
      </c>
      <c r="L17">
        <v>0</v>
      </c>
      <c r="M17">
        <v>250.69234427679376</v>
      </c>
      <c r="N17">
        <v>137.89656543282908</v>
      </c>
      <c r="O17">
        <v>34.029683025133316</v>
      </c>
      <c r="P17">
        <v>990.443116221781</v>
      </c>
      <c r="Q17">
        <v>1236.8357573952235</v>
      </c>
      <c r="S17">
        <f t="shared" si="3"/>
        <v>0</v>
      </c>
      <c r="T17">
        <f t="shared" si="4"/>
        <v>4.8095544309841524E-2</v>
      </c>
      <c r="U17">
        <f t="shared" si="5"/>
        <v>0</v>
      </c>
      <c r="V17">
        <f t="shared" si="6"/>
        <v>2.1228922370801402</v>
      </c>
      <c r="W17">
        <f t="shared" si="7"/>
        <v>1.5308233285171968</v>
      </c>
      <c r="X17">
        <f t="shared" si="8"/>
        <v>0.73937388430490636</v>
      </c>
      <c r="Y17">
        <f t="shared" si="9"/>
        <v>16.493091257939469</v>
      </c>
      <c r="Z17">
        <f t="shared" si="10"/>
        <v>14.037405032291721</v>
      </c>
    </row>
    <row r="18" spans="1:26" x14ac:dyDescent="0.35">
      <c r="A18" s="12">
        <v>192</v>
      </c>
      <c r="B18">
        <v>489025394.22872299</v>
      </c>
      <c r="C18">
        <v>951170584.66871405</v>
      </c>
      <c r="D18">
        <v>263404406.60443369</v>
      </c>
      <c r="F18">
        <f t="shared" si="11"/>
        <v>4.89025394228723</v>
      </c>
      <c r="G18">
        <f t="shared" si="11"/>
        <v>9.5117058466871409</v>
      </c>
      <c r="H18">
        <f t="shared" si="11"/>
        <v>2.6340440660443369</v>
      </c>
      <c r="J18">
        <v>0</v>
      </c>
      <c r="K18">
        <v>6.1359458363838426</v>
      </c>
      <c r="L18">
        <v>0</v>
      </c>
      <c r="M18">
        <v>270.87104978868894</v>
      </c>
      <c r="N18">
        <v>150.08706057413661</v>
      </c>
      <c r="O18">
        <v>36.8045247074363</v>
      </c>
      <c r="P18">
        <v>1218.3961136848297</v>
      </c>
      <c r="Q18">
        <v>1294.9293017924674</v>
      </c>
      <c r="S18">
        <f t="shared" si="3"/>
        <v>0</v>
      </c>
      <c r="T18">
        <f t="shared" si="4"/>
        <v>3.4059070119140313E-2</v>
      </c>
      <c r="U18">
        <f t="shared" si="5"/>
        <v>0</v>
      </c>
      <c r="V18">
        <f t="shared" si="6"/>
        <v>2.2937678871088911</v>
      </c>
      <c r="W18">
        <f t="shared" si="7"/>
        <v>1.6661529815068452</v>
      </c>
      <c r="X18">
        <f t="shared" si="8"/>
        <v>0.79966376333375999</v>
      </c>
      <c r="Y18">
        <f t="shared" si="9"/>
        <v>20.289018079078627</v>
      </c>
      <c r="Z18">
        <f t="shared" si="10"/>
        <v>14.696734783707495</v>
      </c>
    </row>
    <row r="19" spans="1:26" x14ac:dyDescent="0.35">
      <c r="A19" s="12">
        <v>204</v>
      </c>
      <c r="B19">
        <v>878824070.749892</v>
      </c>
      <c r="C19">
        <v>738346790.53389502</v>
      </c>
      <c r="D19">
        <v>858202295.09285104</v>
      </c>
      <c r="F19">
        <f t="shared" si="11"/>
        <v>8.7882407074989199</v>
      </c>
      <c r="G19">
        <f t="shared" si="11"/>
        <v>7.38346790533895</v>
      </c>
      <c r="H19">
        <f t="shared" si="11"/>
        <v>8.5820229509285113</v>
      </c>
      <c r="J19">
        <v>0</v>
      </c>
      <c r="K19">
        <v>7.6111167356775855</v>
      </c>
      <c r="L19">
        <v>0</v>
      </c>
      <c r="M19">
        <v>238.65926162804502</v>
      </c>
      <c r="N19">
        <v>154.97169570693643</v>
      </c>
      <c r="O19">
        <v>32.669538135893987</v>
      </c>
      <c r="P19">
        <v>1181.7555518788145</v>
      </c>
      <c r="Q19">
        <v>1148.9522354038231</v>
      </c>
      <c r="S19">
        <f t="shared" si="3"/>
        <v>0</v>
      </c>
      <c r="T19">
        <f t="shared" si="4"/>
        <v>4.2247367479726378E-2</v>
      </c>
      <c r="U19">
        <f t="shared" si="5"/>
        <v>0</v>
      </c>
      <c r="V19">
        <f t="shared" si="6"/>
        <v>2.020994678872428</v>
      </c>
      <c r="W19">
        <f t="shared" si="7"/>
        <v>1.7203785047395252</v>
      </c>
      <c r="X19">
        <f t="shared" si="8"/>
        <v>0.70982157818346525</v>
      </c>
      <c r="Y19">
        <f t="shared" si="9"/>
        <v>19.678870843249424</v>
      </c>
      <c r="Z19">
        <f t="shared" si="10"/>
        <v>13.039975433024891</v>
      </c>
    </row>
    <row r="20" spans="1:26" x14ac:dyDescent="0.35">
      <c r="A20" s="12">
        <v>216</v>
      </c>
      <c r="B20">
        <v>615733199.90087295</v>
      </c>
      <c r="C20">
        <v>1245954239.7994101</v>
      </c>
      <c r="D20">
        <v>424099624.46002603</v>
      </c>
      <c r="F20">
        <f t="shared" si="11"/>
        <v>6.1573319990087292</v>
      </c>
      <c r="G20">
        <f t="shared" si="11"/>
        <v>12.459542397994101</v>
      </c>
      <c r="H20">
        <f t="shared" si="11"/>
        <v>4.24099624460026</v>
      </c>
      <c r="J20">
        <v>0</v>
      </c>
      <c r="K20">
        <v>6.4024147154368185</v>
      </c>
      <c r="L20">
        <v>0</v>
      </c>
      <c r="M20">
        <v>261.22178314497364</v>
      </c>
      <c r="N20">
        <v>165.8863790444793</v>
      </c>
      <c r="O20">
        <v>36.295489334386723</v>
      </c>
      <c r="P20">
        <v>1259.6953360541215</v>
      </c>
      <c r="Q20">
        <v>1235.055755582034</v>
      </c>
      <c r="S20">
        <f t="shared" si="3"/>
        <v>0</v>
      </c>
      <c r="T20">
        <f t="shared" si="4"/>
        <v>3.553817089320821E-2</v>
      </c>
      <c r="U20">
        <f t="shared" si="5"/>
        <v>0</v>
      </c>
      <c r="V20">
        <f t="shared" si="6"/>
        <v>2.2120567630195076</v>
      </c>
      <c r="W20">
        <f t="shared" si="7"/>
        <v>1.8415450604404895</v>
      </c>
      <c r="X20">
        <f t="shared" si="8"/>
        <v>0.78860378781937479</v>
      </c>
      <c r="Y20">
        <f t="shared" si="9"/>
        <v>20.976742424134443</v>
      </c>
      <c r="Z20">
        <f t="shared" si="10"/>
        <v>14.017202991510997</v>
      </c>
    </row>
    <row r="21" spans="1:26" x14ac:dyDescent="0.35">
      <c r="A21" s="12">
        <v>228</v>
      </c>
      <c r="B21">
        <v>859766984.660604</v>
      </c>
      <c r="C21">
        <v>1176901674.90997</v>
      </c>
      <c r="D21">
        <v>616778272.80367708</v>
      </c>
      <c r="F21">
        <f t="shared" si="11"/>
        <v>8.5976698466060402</v>
      </c>
      <c r="G21">
        <f t="shared" si="11"/>
        <v>11.7690167490997</v>
      </c>
      <c r="H21">
        <f t="shared" si="11"/>
        <v>6.1677827280367712</v>
      </c>
      <c r="J21">
        <v>0</v>
      </c>
      <c r="K21">
        <v>10.723378405518973</v>
      </c>
      <c r="L21">
        <v>0</v>
      </c>
      <c r="M21">
        <v>260.9625041549931</v>
      </c>
      <c r="N21">
        <v>178.34942789062293</v>
      </c>
      <c r="O21">
        <v>33.762779891337892</v>
      </c>
      <c r="P21">
        <v>1148.6768328553569</v>
      </c>
      <c r="Q21">
        <v>1134.1415518313215</v>
      </c>
      <c r="S21">
        <f t="shared" si="3"/>
        <v>0</v>
      </c>
      <c r="T21">
        <f t="shared" si="4"/>
        <v>5.9522738102083597E-2</v>
      </c>
      <c r="U21">
        <f t="shared" si="5"/>
        <v>0</v>
      </c>
      <c r="V21">
        <f t="shared" si="6"/>
        <v>2.2098611580573553</v>
      </c>
      <c r="W21">
        <f t="shared" si="7"/>
        <v>1.9799003984305388</v>
      </c>
      <c r="X21">
        <f t="shared" si="8"/>
        <v>0.73357479394541869</v>
      </c>
      <c r="Y21">
        <f t="shared" si="9"/>
        <v>19.128036249506376</v>
      </c>
      <c r="Z21">
        <f t="shared" si="10"/>
        <v>12.87188232699264</v>
      </c>
    </row>
    <row r="22" spans="1:26" x14ac:dyDescent="0.35">
      <c r="A22" s="12">
        <v>240</v>
      </c>
      <c r="B22">
        <v>752013661.16872704</v>
      </c>
      <c r="C22">
        <v>1054508253.1858701</v>
      </c>
      <c r="D22">
        <v>567323985.68749738</v>
      </c>
      <c r="F22">
        <f t="shared" si="11"/>
        <v>7.5201366116872705</v>
      </c>
      <c r="G22">
        <f t="shared" si="11"/>
        <v>10.5450825318587</v>
      </c>
      <c r="H22">
        <f t="shared" si="11"/>
        <v>5.6732398568749733</v>
      </c>
      <c r="J22">
        <v>0</v>
      </c>
      <c r="K22">
        <v>7.8019468025001757</v>
      </c>
      <c r="L22">
        <v>0</v>
      </c>
      <c r="M22">
        <v>261.70418897502253</v>
      </c>
      <c r="N22">
        <v>186.53133557546593</v>
      </c>
      <c r="O22">
        <v>35.743626883301644</v>
      </c>
      <c r="P22">
        <v>1192.3414635267297</v>
      </c>
      <c r="Q22">
        <v>1147.6579093923224</v>
      </c>
      <c r="S22">
        <f t="shared" si="3"/>
        <v>0</v>
      </c>
      <c r="T22">
        <f t="shared" si="4"/>
        <v>4.3306616501810516E-2</v>
      </c>
      <c r="U22">
        <f t="shared" si="5"/>
        <v>0</v>
      </c>
      <c r="V22">
        <f t="shared" si="6"/>
        <v>2.2161418322891229</v>
      </c>
      <c r="W22">
        <f t="shared" si="7"/>
        <v>2.0707297466192931</v>
      </c>
      <c r="X22">
        <f t="shared" si="8"/>
        <v>0.77661329458558703</v>
      </c>
      <c r="Y22">
        <f t="shared" si="9"/>
        <v>19.8551499288405</v>
      </c>
      <c r="Z22">
        <f t="shared" si="10"/>
        <v>13.025285545253915</v>
      </c>
    </row>
    <row r="23" spans="1:26" ht="15" thickBot="1" x14ac:dyDescent="0.4">
      <c r="A23" s="13">
        <v>252</v>
      </c>
      <c r="B23">
        <v>1112835594.13099</v>
      </c>
      <c r="C23">
        <v>954562574.76720202</v>
      </c>
      <c r="D23">
        <v>345747617.903602</v>
      </c>
      <c r="F23">
        <f t="shared" si="11"/>
        <v>11.1283559413099</v>
      </c>
      <c r="G23">
        <f t="shared" si="11"/>
        <v>9.5456257476720197</v>
      </c>
      <c r="H23">
        <f t="shared" si="11"/>
        <v>3.45747617903602</v>
      </c>
      <c r="J23">
        <v>0</v>
      </c>
      <c r="K23">
        <v>6.2032970706344477</v>
      </c>
      <c r="L23">
        <v>0</v>
      </c>
      <c r="M23">
        <v>246.66559947647087</v>
      </c>
      <c r="N23">
        <v>175.944404195358</v>
      </c>
      <c r="O23">
        <v>29.497831714923215</v>
      </c>
      <c r="P23">
        <v>1175.5623115670269</v>
      </c>
      <c r="Q23">
        <v>1060.2821614515879</v>
      </c>
      <c r="S23">
        <f t="shared" si="3"/>
        <v>0</v>
      </c>
      <c r="T23">
        <f t="shared" si="4"/>
        <v>3.443291963983685E-2</v>
      </c>
      <c r="U23">
        <f t="shared" si="5"/>
        <v>0</v>
      </c>
      <c r="V23">
        <f t="shared" si="6"/>
        <v>2.088793288817604</v>
      </c>
      <c r="W23">
        <f t="shared" si="7"/>
        <v>1.953201645152731</v>
      </c>
      <c r="X23">
        <f t="shared" si="8"/>
        <v>0.64090889114444793</v>
      </c>
      <c r="Y23">
        <f t="shared" si="9"/>
        <v>19.575739551838854</v>
      </c>
      <c r="Z23">
        <f t="shared" si="10"/>
        <v>12.033618901958777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0E9F-C3F7-4007-959C-FE356E20F13A}">
  <dimension ref="A1:Z23"/>
  <sheetViews>
    <sheetView workbookViewId="0">
      <selection activeCell="S2" sqref="S2:Z23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10814637.218638999</v>
      </c>
      <c r="C2">
        <v>1790430.3454142299</v>
      </c>
      <c r="D2">
        <v>2616773.019766028</v>
      </c>
      <c r="F2">
        <f t="shared" ref="F2:F23" si="0">B2/100000000</f>
        <v>0.10814637218638999</v>
      </c>
      <c r="G2">
        <f t="shared" ref="G2:G23" si="1">C2/100000000</f>
        <v>1.79043034541423E-2</v>
      </c>
      <c r="H2">
        <f t="shared" ref="H2:H23" si="2">D2/100000000</f>
        <v>2.6167730197660281E-2</v>
      </c>
      <c r="J2">
        <v>267.69215208480171</v>
      </c>
      <c r="K2">
        <v>1964.4526181040228</v>
      </c>
      <c r="L2">
        <v>993.69432994732892</v>
      </c>
      <c r="M2">
        <v>74.675752869913097</v>
      </c>
      <c r="N2">
        <v>28.03022309440885</v>
      </c>
      <c r="O2">
        <v>53.942092331930176</v>
      </c>
      <c r="P2">
        <v>138.53514619641149</v>
      </c>
      <c r="Q2">
        <v>50.433465653007303</v>
      </c>
      <c r="S2">
        <f t="shared" ref="S2:S23" si="3">J2/342.296</f>
        <v>0.78204873000210839</v>
      </c>
      <c r="T2">
        <f t="shared" ref="T2:T23" si="4">K2/180.156</f>
        <v>10.904175370812089</v>
      </c>
      <c r="U2">
        <f t="shared" ref="U2:U23" si="5">L2/88.06</f>
        <v>11.284287189953769</v>
      </c>
      <c r="V2">
        <f t="shared" ref="V2:V23" si="6">M2/118.09</f>
        <v>0.63236305250159286</v>
      </c>
      <c r="W2">
        <f t="shared" ref="W2:W23" si="7">N2/90.08</f>
        <v>0.31117032742460982</v>
      </c>
      <c r="X2">
        <f t="shared" ref="X2:X23" si="8">O2/46.025</f>
        <v>1.1720172152510631</v>
      </c>
      <c r="Y2">
        <f t="shared" ref="Y2:Y23" si="9">P2/60.052</f>
        <v>2.3069197728037616</v>
      </c>
      <c r="Z2">
        <f t="shared" ref="Z2:Z23" si="10">Q2/88.11</f>
        <v>0.57239207414603677</v>
      </c>
    </row>
    <row r="3" spans="1:26" x14ac:dyDescent="0.35">
      <c r="A3" s="12">
        <v>12</v>
      </c>
      <c r="B3">
        <v>25446741.992925201</v>
      </c>
      <c r="C3">
        <v>705965327.86086702</v>
      </c>
      <c r="D3">
        <v>706190367.07577097</v>
      </c>
      <c r="F3">
        <f t="shared" si="0"/>
        <v>0.25446741992925198</v>
      </c>
      <c r="G3">
        <f t="shared" si="1"/>
        <v>7.0596532786086703</v>
      </c>
      <c r="H3">
        <f t="shared" si="2"/>
        <v>7.0619036707577099</v>
      </c>
      <c r="J3">
        <v>233.14669832974738</v>
      </c>
      <c r="K3">
        <v>6.077315867296277</v>
      </c>
      <c r="L3">
        <v>79.26525553708214</v>
      </c>
      <c r="M3">
        <v>546.54571679566925</v>
      </c>
      <c r="N3">
        <v>192.210825545689</v>
      </c>
      <c r="O3">
        <v>111.11019706387023</v>
      </c>
      <c r="P3">
        <v>743.85725742701663</v>
      </c>
      <c r="Q3">
        <v>552.86698473035278</v>
      </c>
      <c r="S3">
        <f t="shared" si="3"/>
        <v>0.68112597964845456</v>
      </c>
      <c r="T3">
        <f t="shared" si="4"/>
        <v>3.3733630116655991E-2</v>
      </c>
      <c r="U3">
        <f t="shared" si="5"/>
        <v>0.90012781668274067</v>
      </c>
      <c r="V3">
        <f t="shared" si="6"/>
        <v>4.6282133694272947</v>
      </c>
      <c r="W3">
        <f t="shared" si="7"/>
        <v>2.1337791468215919</v>
      </c>
      <c r="X3">
        <f t="shared" si="8"/>
        <v>2.4141270410400919</v>
      </c>
      <c r="Y3">
        <f t="shared" si="9"/>
        <v>12.386885656214892</v>
      </c>
      <c r="Z3">
        <f t="shared" si="10"/>
        <v>6.2747359519958321</v>
      </c>
    </row>
    <row r="4" spans="1:26" x14ac:dyDescent="0.35">
      <c r="A4" s="12">
        <v>24</v>
      </c>
      <c r="B4">
        <v>9928846.0001480095</v>
      </c>
      <c r="C4">
        <v>2048501454.3032601</v>
      </c>
      <c r="D4">
        <v>987167991.71168506</v>
      </c>
      <c r="F4">
        <f t="shared" si="0"/>
        <v>9.9288460001480089E-2</v>
      </c>
      <c r="G4">
        <f t="shared" si="1"/>
        <v>20.485014543032602</v>
      </c>
      <c r="H4">
        <f t="shared" si="2"/>
        <v>9.8716799171168503</v>
      </c>
      <c r="J4">
        <v>203.95057696052973</v>
      </c>
      <c r="K4">
        <v>17.545214436178235</v>
      </c>
      <c r="L4">
        <v>0</v>
      </c>
      <c r="M4">
        <v>494.78986122322999</v>
      </c>
      <c r="N4">
        <v>94.105148568978805</v>
      </c>
      <c r="O4">
        <v>84.381008280046416</v>
      </c>
      <c r="P4">
        <v>378.29476202294285</v>
      </c>
      <c r="Q4">
        <v>1185.3914385069679</v>
      </c>
      <c r="S4">
        <f t="shared" si="3"/>
        <v>0.59583102624783735</v>
      </c>
      <c r="T4">
        <f t="shared" si="4"/>
        <v>9.7389009725894413E-2</v>
      </c>
      <c r="U4">
        <f t="shared" si="5"/>
        <v>0</v>
      </c>
      <c r="V4">
        <f t="shared" si="6"/>
        <v>4.1899387011874838</v>
      </c>
      <c r="W4">
        <f t="shared" si="7"/>
        <v>1.0446841537408837</v>
      </c>
      <c r="X4">
        <f t="shared" si="8"/>
        <v>1.8333733466604327</v>
      </c>
      <c r="Y4">
        <f t="shared" si="9"/>
        <v>6.2994531742979891</v>
      </c>
      <c r="Z4">
        <f t="shared" si="10"/>
        <v>13.453540330348064</v>
      </c>
    </row>
    <row r="5" spans="1:26" x14ac:dyDescent="0.35">
      <c r="A5" s="12">
        <v>36</v>
      </c>
      <c r="B5">
        <v>3361889.6561911399</v>
      </c>
      <c r="C5">
        <v>2255731905.3140802</v>
      </c>
      <c r="D5">
        <v>290723410.26871997</v>
      </c>
      <c r="F5">
        <f t="shared" si="0"/>
        <v>3.3618896561911402E-2</v>
      </c>
      <c r="G5">
        <f t="shared" si="1"/>
        <v>22.557319053140802</v>
      </c>
      <c r="H5">
        <f t="shared" si="2"/>
        <v>2.9072341026871995</v>
      </c>
      <c r="J5">
        <v>130.04669473606114</v>
      </c>
      <c r="K5">
        <v>20.286172233937151</v>
      </c>
      <c r="L5">
        <v>0</v>
      </c>
      <c r="M5">
        <v>424.072471983475</v>
      </c>
      <c r="N5">
        <v>135.46797732831735</v>
      </c>
      <c r="O5">
        <v>63.386144153972445</v>
      </c>
      <c r="P5">
        <v>534.12745192661225</v>
      </c>
      <c r="Q5">
        <v>914.3627285914107</v>
      </c>
      <c r="S5">
        <f t="shared" si="3"/>
        <v>0.37992466968957028</v>
      </c>
      <c r="T5">
        <f t="shared" si="4"/>
        <v>0.11260336727023885</v>
      </c>
      <c r="U5">
        <f t="shared" si="5"/>
        <v>0</v>
      </c>
      <c r="V5">
        <f t="shared" si="6"/>
        <v>3.591095537162122</v>
      </c>
      <c r="W5">
        <f t="shared" si="7"/>
        <v>1.5038629809981943</v>
      </c>
      <c r="X5">
        <f t="shared" si="8"/>
        <v>1.3772111711889723</v>
      </c>
      <c r="Y5">
        <f t="shared" si="9"/>
        <v>8.8944157051657271</v>
      </c>
      <c r="Z5">
        <f t="shared" si="10"/>
        <v>10.377513660099996</v>
      </c>
    </row>
    <row r="6" spans="1:26" x14ac:dyDescent="0.35">
      <c r="A6" s="12">
        <v>48</v>
      </c>
      <c r="B6">
        <v>49668481.666110501</v>
      </c>
      <c r="C6">
        <v>1947169128.21208</v>
      </c>
      <c r="D6">
        <v>527007287.51251441</v>
      </c>
      <c r="F6">
        <f t="shared" si="0"/>
        <v>0.49668481666110503</v>
      </c>
      <c r="G6">
        <f t="shared" si="1"/>
        <v>19.471691282120801</v>
      </c>
      <c r="H6">
        <f t="shared" si="2"/>
        <v>5.2700728751251438</v>
      </c>
      <c r="J6">
        <v>91.698657236524838</v>
      </c>
      <c r="K6">
        <v>12.794112690921684</v>
      </c>
      <c r="L6">
        <v>0</v>
      </c>
      <c r="M6">
        <v>436.35392676527852</v>
      </c>
      <c r="N6">
        <v>316.13473483237181</v>
      </c>
      <c r="O6">
        <v>65.312260826091247</v>
      </c>
      <c r="P6">
        <v>589.12494714684897</v>
      </c>
      <c r="Q6">
        <v>1005.049652256126</v>
      </c>
      <c r="S6">
        <f t="shared" si="3"/>
        <v>0.2678928682675954</v>
      </c>
      <c r="T6">
        <f t="shared" si="4"/>
        <v>7.1016855896676681E-2</v>
      </c>
      <c r="U6">
        <f t="shared" si="5"/>
        <v>0</v>
      </c>
      <c r="V6">
        <f t="shared" si="6"/>
        <v>3.6950963397855747</v>
      </c>
      <c r="W6">
        <f t="shared" si="7"/>
        <v>3.5094886193646961</v>
      </c>
      <c r="X6">
        <f t="shared" si="8"/>
        <v>1.4190605285408202</v>
      </c>
      <c r="Y6">
        <f t="shared" si="9"/>
        <v>9.8102469051297039</v>
      </c>
      <c r="Z6">
        <f t="shared" si="10"/>
        <v>11.406760325231257</v>
      </c>
    </row>
    <row r="7" spans="1:26" x14ac:dyDescent="0.35">
      <c r="A7" s="12">
        <v>60</v>
      </c>
      <c r="B7">
        <v>1011196905.6191</v>
      </c>
      <c r="C7">
        <v>1315844360.6938601</v>
      </c>
      <c r="D7">
        <v>464799645.49024993</v>
      </c>
      <c r="F7">
        <f t="shared" si="0"/>
        <v>10.111969056191001</v>
      </c>
      <c r="G7">
        <f t="shared" si="1"/>
        <v>13.158443606938601</v>
      </c>
      <c r="H7">
        <f t="shared" si="2"/>
        <v>4.6479964549024997</v>
      </c>
      <c r="J7">
        <v>7.8492755099556701</v>
      </c>
      <c r="K7">
        <v>5.5490805968713834</v>
      </c>
      <c r="L7">
        <v>0</v>
      </c>
      <c r="M7">
        <v>345.11528621966852</v>
      </c>
      <c r="N7">
        <v>209.4503978012921</v>
      </c>
      <c r="O7">
        <v>42.815823360038515</v>
      </c>
      <c r="P7">
        <v>933.78499797779239</v>
      </c>
      <c r="Q7">
        <v>1031.7671637828316</v>
      </c>
      <c r="S7">
        <f t="shared" si="3"/>
        <v>2.293125105159181E-2</v>
      </c>
      <c r="T7">
        <f t="shared" si="4"/>
        <v>3.0801530878080016E-2</v>
      </c>
      <c r="U7">
        <f t="shared" si="5"/>
        <v>0</v>
      </c>
      <c r="V7">
        <f t="shared" si="6"/>
        <v>2.9224768076862437</v>
      </c>
      <c r="W7">
        <f t="shared" si="7"/>
        <v>2.325159833495694</v>
      </c>
      <c r="X7">
        <f t="shared" si="8"/>
        <v>0.93027318544353099</v>
      </c>
      <c r="Y7">
        <f t="shared" si="9"/>
        <v>15.549606973586098</v>
      </c>
      <c r="Z7">
        <f t="shared" si="10"/>
        <v>11.709989374450478</v>
      </c>
    </row>
    <row r="8" spans="1:26" x14ac:dyDescent="0.35">
      <c r="A8" s="12">
        <v>72</v>
      </c>
      <c r="B8">
        <v>291480953.14456302</v>
      </c>
      <c r="C8">
        <v>1398930842.8053999</v>
      </c>
      <c r="D8">
        <v>774567187.31115508</v>
      </c>
      <c r="F8">
        <f t="shared" si="0"/>
        <v>2.9148095314456302</v>
      </c>
      <c r="G8">
        <f t="shared" si="1"/>
        <v>13.989308428053999</v>
      </c>
      <c r="H8">
        <f t="shared" si="2"/>
        <v>7.7456718731115508</v>
      </c>
      <c r="J8">
        <v>6.2536194977475708</v>
      </c>
      <c r="K8">
        <v>5.7446718040345637</v>
      </c>
      <c r="L8">
        <v>0</v>
      </c>
      <c r="M8">
        <v>300.60455149817182</v>
      </c>
      <c r="N8">
        <v>163.80019665740568</v>
      </c>
      <c r="O8">
        <v>49.024831073782835</v>
      </c>
      <c r="P8">
        <v>976.29444260607386</v>
      </c>
      <c r="Q8">
        <v>1263.1692612547272</v>
      </c>
      <c r="S8">
        <f t="shared" si="3"/>
        <v>1.8269624821054205E-2</v>
      </c>
      <c r="T8">
        <f t="shared" si="4"/>
        <v>3.1887207775675323E-2</v>
      </c>
      <c r="U8">
        <f t="shared" si="5"/>
        <v>0</v>
      </c>
      <c r="V8">
        <f t="shared" si="6"/>
        <v>2.5455546743853992</v>
      </c>
      <c r="W8">
        <f t="shared" si="7"/>
        <v>1.8183858421115195</v>
      </c>
      <c r="X8">
        <f t="shared" si="8"/>
        <v>1.065178296008318</v>
      </c>
      <c r="Y8">
        <f t="shared" si="9"/>
        <v>16.257484223773961</v>
      </c>
      <c r="Z8">
        <f t="shared" si="10"/>
        <v>14.336275805864569</v>
      </c>
    </row>
    <row r="9" spans="1:26" x14ac:dyDescent="0.35">
      <c r="A9" s="12">
        <v>84</v>
      </c>
      <c r="B9">
        <v>690330361.806669</v>
      </c>
      <c r="C9">
        <v>1304678052.91784</v>
      </c>
      <c r="D9">
        <v>892255853.54318297</v>
      </c>
      <c r="F9">
        <f t="shared" si="0"/>
        <v>6.9033036180666896</v>
      </c>
      <c r="G9">
        <f t="shared" si="1"/>
        <v>13.046780529178401</v>
      </c>
      <c r="H9">
        <f t="shared" si="2"/>
        <v>8.9225585354318291</v>
      </c>
      <c r="J9">
        <v>7.2055265750199391</v>
      </c>
      <c r="K9">
        <v>4.9844391497409077</v>
      </c>
      <c r="L9">
        <v>0</v>
      </c>
      <c r="M9">
        <v>244.94237172942684</v>
      </c>
      <c r="N9">
        <v>130.14957635990217</v>
      </c>
      <c r="O9">
        <v>42.030301019652377</v>
      </c>
      <c r="P9">
        <v>884.04960842709022</v>
      </c>
      <c r="Q9">
        <v>1265.0827429674143</v>
      </c>
      <c r="S9">
        <f t="shared" si="3"/>
        <v>2.1050571946560695E-2</v>
      </c>
      <c r="T9">
        <f t="shared" si="4"/>
        <v>2.7667350239464174E-2</v>
      </c>
      <c r="U9">
        <f t="shared" si="5"/>
        <v>0</v>
      </c>
      <c r="V9">
        <f t="shared" si="6"/>
        <v>2.0742007937118032</v>
      </c>
      <c r="W9">
        <f t="shared" si="7"/>
        <v>1.4448221176720935</v>
      </c>
      <c r="X9">
        <f t="shared" si="8"/>
        <v>0.9132058885312847</v>
      </c>
      <c r="Y9">
        <f t="shared" si="9"/>
        <v>14.721401592404753</v>
      </c>
      <c r="Z9">
        <f t="shared" si="10"/>
        <v>14.357992770030807</v>
      </c>
    </row>
    <row r="10" spans="1:26" x14ac:dyDescent="0.35">
      <c r="A10" s="12">
        <v>96</v>
      </c>
      <c r="B10">
        <v>370171961.31007999</v>
      </c>
      <c r="C10">
        <v>1179630269.1115501</v>
      </c>
      <c r="D10">
        <v>990834759.30836093</v>
      </c>
      <c r="F10">
        <f t="shared" si="0"/>
        <v>3.7017196131008001</v>
      </c>
      <c r="G10">
        <f t="shared" si="1"/>
        <v>11.796302691115502</v>
      </c>
      <c r="H10">
        <f t="shared" si="2"/>
        <v>9.9083475930836098</v>
      </c>
      <c r="J10">
        <v>6.2929915546924269</v>
      </c>
      <c r="K10">
        <v>4.6876412801288012</v>
      </c>
      <c r="L10">
        <v>0</v>
      </c>
      <c r="M10">
        <v>239.74234219929721</v>
      </c>
      <c r="N10">
        <v>104.85427869021349</v>
      </c>
      <c r="O10">
        <v>49.827524750641906</v>
      </c>
      <c r="P10">
        <v>884.67798643282583</v>
      </c>
      <c r="Q10">
        <v>1500.8857107703466</v>
      </c>
      <c r="S10">
        <f t="shared" si="3"/>
        <v>1.8384648242142552E-2</v>
      </c>
      <c r="T10">
        <f t="shared" si="4"/>
        <v>2.6019900975425749E-2</v>
      </c>
      <c r="U10">
        <f t="shared" si="5"/>
        <v>0</v>
      </c>
      <c r="V10">
        <f t="shared" si="6"/>
        <v>2.0301663324523433</v>
      </c>
      <c r="W10">
        <f t="shared" si="7"/>
        <v>1.1640128629020148</v>
      </c>
      <c r="X10">
        <f t="shared" si="8"/>
        <v>1.0826186800791289</v>
      </c>
      <c r="Y10">
        <f t="shared" si="9"/>
        <v>14.73186549045537</v>
      </c>
      <c r="Z10">
        <f t="shared" si="10"/>
        <v>17.034226657250557</v>
      </c>
    </row>
    <row r="11" spans="1:26" x14ac:dyDescent="0.35">
      <c r="A11" s="12">
        <v>108</v>
      </c>
      <c r="B11">
        <v>830480795.68650901</v>
      </c>
      <c r="C11">
        <v>1169230723.27264</v>
      </c>
      <c r="D11">
        <v>778903252.12891006</v>
      </c>
      <c r="F11">
        <f t="shared" si="0"/>
        <v>8.3048079568650905</v>
      </c>
      <c r="G11">
        <f t="shared" si="1"/>
        <v>11.692307232726399</v>
      </c>
      <c r="H11">
        <f t="shared" si="2"/>
        <v>7.7890325212891005</v>
      </c>
      <c r="J11">
        <v>6.0378411900781801</v>
      </c>
      <c r="K11">
        <v>4.4219978195253047</v>
      </c>
      <c r="L11">
        <v>0</v>
      </c>
      <c r="M11">
        <v>207.05860988769646</v>
      </c>
      <c r="N11">
        <v>101.90974530082684</v>
      </c>
      <c r="O11">
        <v>41.877890339534368</v>
      </c>
      <c r="P11">
        <v>907.42816567394652</v>
      </c>
      <c r="Q11">
        <v>1343.8351551572293</v>
      </c>
      <c r="S11">
        <f t="shared" si="3"/>
        <v>1.7639239693359492E-2</v>
      </c>
      <c r="T11">
        <f t="shared" si="4"/>
        <v>2.4545381888614892E-2</v>
      </c>
      <c r="U11">
        <f t="shared" si="5"/>
        <v>0</v>
      </c>
      <c r="V11">
        <f t="shared" si="6"/>
        <v>1.7533966456744556</v>
      </c>
      <c r="W11">
        <f t="shared" si="7"/>
        <v>1.1313248812258752</v>
      </c>
      <c r="X11">
        <f t="shared" si="8"/>
        <v>0.90989441259172987</v>
      </c>
      <c r="Y11">
        <f t="shared" si="9"/>
        <v>15.110706815325827</v>
      </c>
      <c r="Z11">
        <f t="shared" si="10"/>
        <v>15.25178929925354</v>
      </c>
    </row>
    <row r="12" spans="1:26" x14ac:dyDescent="0.35">
      <c r="A12" s="12">
        <v>120</v>
      </c>
      <c r="B12">
        <v>423982026.83942598</v>
      </c>
      <c r="C12">
        <v>649135938.23997498</v>
      </c>
      <c r="D12">
        <v>441333916.32148647</v>
      </c>
      <c r="F12">
        <f t="shared" si="0"/>
        <v>4.2398202683942596</v>
      </c>
      <c r="G12">
        <f t="shared" si="1"/>
        <v>6.4913593823997502</v>
      </c>
      <c r="H12">
        <f t="shared" si="2"/>
        <v>4.4133391632148644</v>
      </c>
      <c r="J12">
        <v>6.280881429800238</v>
      </c>
      <c r="K12">
        <v>3.5452998207506226</v>
      </c>
      <c r="L12">
        <v>0</v>
      </c>
      <c r="M12">
        <v>188.933101643003</v>
      </c>
      <c r="N12">
        <v>112.04094578337278</v>
      </c>
      <c r="O12">
        <v>44.435845649503747</v>
      </c>
      <c r="P12">
        <v>961.22790508493267</v>
      </c>
      <c r="Q12">
        <v>1443.3575739522355</v>
      </c>
      <c r="S12">
        <f t="shared" si="3"/>
        <v>1.8349269140744379E-2</v>
      </c>
      <c r="T12">
        <f t="shared" si="4"/>
        <v>1.9679054934338143E-2</v>
      </c>
      <c r="U12">
        <f t="shared" si="5"/>
        <v>0</v>
      </c>
      <c r="V12">
        <f t="shared" si="6"/>
        <v>1.599907711431984</v>
      </c>
      <c r="W12">
        <f t="shared" si="7"/>
        <v>1.2437938031013851</v>
      </c>
      <c r="X12">
        <f t="shared" si="8"/>
        <v>0.96547193154815314</v>
      </c>
      <c r="Y12">
        <f t="shared" si="9"/>
        <v>16.006592704405062</v>
      </c>
      <c r="Z12">
        <f t="shared" si="10"/>
        <v>16.381313970630298</v>
      </c>
    </row>
    <row r="13" spans="1:26" x14ac:dyDescent="0.35">
      <c r="A13" s="12">
        <v>132</v>
      </c>
      <c r="B13">
        <v>563742162.58351898</v>
      </c>
      <c r="C13">
        <v>512371258.35189301</v>
      </c>
      <c r="D13">
        <v>465281262.80623621</v>
      </c>
      <c r="F13">
        <f t="shared" si="0"/>
        <v>5.6374216258351897</v>
      </c>
      <c r="G13">
        <f t="shared" si="1"/>
        <v>5.1237125835189303</v>
      </c>
      <c r="H13">
        <f t="shared" si="2"/>
        <v>4.6528126280623621</v>
      </c>
      <c r="J13">
        <v>3.6419571544931513</v>
      </c>
      <c r="K13">
        <v>3.8990108918245627</v>
      </c>
      <c r="L13">
        <v>0</v>
      </c>
      <c r="M13">
        <v>175.09478578042641</v>
      </c>
      <c r="N13">
        <v>105.72343047948847</v>
      </c>
      <c r="O13">
        <v>37.831697081615395</v>
      </c>
      <c r="P13">
        <v>941.33719620928002</v>
      </c>
      <c r="Q13">
        <v>1339.8770592653991</v>
      </c>
      <c r="S13">
        <f t="shared" si="3"/>
        <v>1.0639788821643114E-2</v>
      </c>
      <c r="T13">
        <f t="shared" si="4"/>
        <v>2.1642414861700762E-2</v>
      </c>
      <c r="U13">
        <f t="shared" si="5"/>
        <v>0</v>
      </c>
      <c r="V13">
        <f t="shared" si="6"/>
        <v>1.4827232261870302</v>
      </c>
      <c r="W13">
        <f t="shared" si="7"/>
        <v>1.1736615284135044</v>
      </c>
      <c r="X13">
        <f t="shared" si="8"/>
        <v>0.82198146836752628</v>
      </c>
      <c r="Y13">
        <f t="shared" si="9"/>
        <v>15.675367951263572</v>
      </c>
      <c r="Z13">
        <f t="shared" si="10"/>
        <v>15.206867089608433</v>
      </c>
    </row>
    <row r="14" spans="1:26" x14ac:dyDescent="0.35">
      <c r="A14" s="12">
        <v>144</v>
      </c>
      <c r="B14">
        <v>542724745.72676301</v>
      </c>
      <c r="C14">
        <v>772703634.25144899</v>
      </c>
      <c r="D14">
        <v>630240796.75494373</v>
      </c>
      <c r="F14">
        <f t="shared" si="0"/>
        <v>5.4272474572676304</v>
      </c>
      <c r="G14">
        <f t="shared" si="1"/>
        <v>7.7270363425144897</v>
      </c>
      <c r="H14">
        <f t="shared" si="2"/>
        <v>6.3024079675494376</v>
      </c>
      <c r="J14">
        <v>5.2054798788348116</v>
      </c>
      <c r="K14">
        <v>3.090814275985406</v>
      </c>
      <c r="L14">
        <v>0</v>
      </c>
      <c r="M14">
        <v>181.3493117550691</v>
      </c>
      <c r="N14">
        <v>106.76764848589583</v>
      </c>
      <c r="O14">
        <v>43.752840190166403</v>
      </c>
      <c r="P14">
        <v>995.29802283256117</v>
      </c>
      <c r="Q14">
        <v>1472.1218851991919</v>
      </c>
      <c r="S14">
        <f t="shared" si="3"/>
        <v>1.5207539319287434E-2</v>
      </c>
      <c r="T14">
        <f t="shared" si="4"/>
        <v>1.7156321610079076E-2</v>
      </c>
      <c r="U14">
        <f t="shared" si="5"/>
        <v>0</v>
      </c>
      <c r="V14">
        <f t="shared" si="6"/>
        <v>1.5356872872814724</v>
      </c>
      <c r="W14">
        <f t="shared" si="7"/>
        <v>1.1852536466018633</v>
      </c>
      <c r="X14">
        <f t="shared" si="8"/>
        <v>0.95063205193191536</v>
      </c>
      <c r="Y14">
        <f t="shared" si="9"/>
        <v>16.573936302413927</v>
      </c>
      <c r="Z14">
        <f t="shared" si="10"/>
        <v>16.70777307001693</v>
      </c>
    </row>
    <row r="15" spans="1:26" x14ac:dyDescent="0.35">
      <c r="A15" s="12">
        <v>156</v>
      </c>
      <c r="B15">
        <v>472030151.02437401</v>
      </c>
      <c r="C15">
        <v>645563940.84541297</v>
      </c>
      <c r="D15">
        <v>690230078.928455</v>
      </c>
      <c r="F15">
        <f t="shared" si="0"/>
        <v>4.7203015102437398</v>
      </c>
      <c r="G15">
        <f t="shared" si="1"/>
        <v>6.4556394084541298</v>
      </c>
      <c r="H15">
        <f t="shared" si="2"/>
        <v>6.90230078928455</v>
      </c>
      <c r="J15">
        <v>0</v>
      </c>
      <c r="K15">
        <v>7.3942705753187141</v>
      </c>
      <c r="L15">
        <v>0</v>
      </c>
      <c r="M15">
        <v>164.11812868013675</v>
      </c>
      <c r="N15">
        <v>99.564738670805312</v>
      </c>
      <c r="O15">
        <v>36.774577337269157</v>
      </c>
      <c r="P15">
        <v>876.50947450180149</v>
      </c>
      <c r="Q15">
        <v>1376.969739159716</v>
      </c>
      <c r="S15">
        <f t="shared" si="3"/>
        <v>0</v>
      </c>
      <c r="T15">
        <f t="shared" si="4"/>
        <v>4.10437097588685E-2</v>
      </c>
      <c r="U15">
        <f t="shared" si="5"/>
        <v>0</v>
      </c>
      <c r="V15">
        <f t="shared" si="6"/>
        <v>1.3897716036932573</v>
      </c>
      <c r="W15">
        <f t="shared" si="7"/>
        <v>1.1052923919938422</v>
      </c>
      <c r="X15">
        <f t="shared" si="8"/>
        <v>0.79901308717586439</v>
      </c>
      <c r="Y15">
        <f t="shared" si="9"/>
        <v>14.595841512385958</v>
      </c>
      <c r="Z15">
        <f t="shared" si="10"/>
        <v>15.62784858880622</v>
      </c>
    </row>
    <row r="16" spans="1:26" x14ac:dyDescent="0.35">
      <c r="A16" s="12">
        <v>168</v>
      </c>
      <c r="B16">
        <v>457761122.10394502</v>
      </c>
      <c r="C16">
        <v>507550075.31979603</v>
      </c>
      <c r="D16">
        <v>350207074.90830988</v>
      </c>
      <c r="F16">
        <f t="shared" si="0"/>
        <v>4.57761122103945</v>
      </c>
      <c r="G16">
        <f t="shared" si="1"/>
        <v>5.0755007531979599</v>
      </c>
      <c r="H16">
        <f t="shared" si="2"/>
        <v>3.5020707490830989</v>
      </c>
      <c r="J16">
        <v>0</v>
      </c>
      <c r="K16">
        <v>6.8035222728722422</v>
      </c>
      <c r="L16">
        <v>0</v>
      </c>
      <c r="M16">
        <v>168.37389892682464</v>
      </c>
      <c r="N16">
        <v>101.42077082724059</v>
      </c>
      <c r="O16">
        <v>39.712493673464344</v>
      </c>
      <c r="P16">
        <v>941.31841036105595</v>
      </c>
      <c r="Q16">
        <v>1462.7196873542973</v>
      </c>
      <c r="S16">
        <f t="shared" si="3"/>
        <v>0</v>
      </c>
      <c r="T16">
        <f t="shared" si="4"/>
        <v>3.7764616625992148E-2</v>
      </c>
      <c r="U16">
        <f t="shared" si="5"/>
        <v>0</v>
      </c>
      <c r="V16">
        <f t="shared" si="6"/>
        <v>1.4258099663546839</v>
      </c>
      <c r="W16">
        <f t="shared" si="7"/>
        <v>1.1258966566079107</v>
      </c>
      <c r="X16">
        <f t="shared" si="8"/>
        <v>0.86284614173741114</v>
      </c>
      <c r="Y16">
        <f t="shared" si="9"/>
        <v>15.675055124909344</v>
      </c>
      <c r="Z16">
        <f t="shared" si="10"/>
        <v>16.601063299901231</v>
      </c>
    </row>
    <row r="17" spans="1:26" x14ac:dyDescent="0.35">
      <c r="A17" s="12">
        <v>180</v>
      </c>
      <c r="B17">
        <v>608910909.397228</v>
      </c>
      <c r="C17">
        <v>473927539.00204998</v>
      </c>
      <c r="D17">
        <v>843503985.75766706</v>
      </c>
      <c r="F17">
        <f t="shared" si="0"/>
        <v>6.0891090939722803</v>
      </c>
      <c r="G17">
        <f t="shared" si="1"/>
        <v>4.7392753900204996</v>
      </c>
      <c r="H17">
        <f t="shared" si="2"/>
        <v>8.4350398575766707</v>
      </c>
      <c r="J17">
        <v>0</v>
      </c>
      <c r="K17">
        <v>7.0756158135379037</v>
      </c>
      <c r="L17">
        <v>0</v>
      </c>
      <c r="M17">
        <v>161.86269083289804</v>
      </c>
      <c r="N17">
        <v>108.71129164118788</v>
      </c>
      <c r="O17">
        <v>35.375385860810042</v>
      </c>
      <c r="P17">
        <v>926.54095659607322</v>
      </c>
      <c r="Q17">
        <v>1361.427627829871</v>
      </c>
      <c r="S17">
        <f t="shared" si="3"/>
        <v>0</v>
      </c>
      <c r="T17">
        <f t="shared" si="4"/>
        <v>3.9274938461876949E-2</v>
      </c>
      <c r="U17">
        <f t="shared" si="5"/>
        <v>0</v>
      </c>
      <c r="V17">
        <f t="shared" si="6"/>
        <v>1.3706722909043783</v>
      </c>
      <c r="W17">
        <f t="shared" si="7"/>
        <v>1.2068305022334356</v>
      </c>
      <c r="X17">
        <f t="shared" si="8"/>
        <v>0.76861240327669833</v>
      </c>
      <c r="Y17">
        <f t="shared" si="9"/>
        <v>15.428977496104597</v>
      </c>
      <c r="Z17">
        <f t="shared" si="10"/>
        <v>15.451454180341289</v>
      </c>
    </row>
    <row r="18" spans="1:26" x14ac:dyDescent="0.35">
      <c r="A18" s="12">
        <v>192</v>
      </c>
      <c r="B18">
        <v>748018224.994596</v>
      </c>
      <c r="C18">
        <v>941609465.46027195</v>
      </c>
      <c r="D18">
        <v>688909893.58614099</v>
      </c>
      <c r="F18">
        <f t="shared" si="0"/>
        <v>7.48018224994596</v>
      </c>
      <c r="G18">
        <f t="shared" si="1"/>
        <v>9.4160946546027198</v>
      </c>
      <c r="H18">
        <f t="shared" si="2"/>
        <v>6.8890989358614103</v>
      </c>
      <c r="J18">
        <v>0</v>
      </c>
      <c r="K18">
        <v>7.9962009858989758</v>
      </c>
      <c r="L18">
        <v>0</v>
      </c>
      <c r="M18">
        <v>160.37460972743244</v>
      </c>
      <c r="N18">
        <v>96.59907104923829</v>
      </c>
      <c r="O18">
        <v>39.864181045390573</v>
      </c>
      <c r="P18">
        <v>997.511420876535</v>
      </c>
      <c r="Q18">
        <v>1441.786250841838</v>
      </c>
      <c r="S18">
        <f t="shared" si="3"/>
        <v>0</v>
      </c>
      <c r="T18">
        <f t="shared" si="4"/>
        <v>4.4384871921551189E-2</v>
      </c>
      <c r="U18">
        <f t="shared" si="5"/>
        <v>0</v>
      </c>
      <c r="V18">
        <f t="shared" si="6"/>
        <v>1.3580710451980051</v>
      </c>
      <c r="W18">
        <f t="shared" si="7"/>
        <v>1.0723697940634802</v>
      </c>
      <c r="X18">
        <f t="shared" si="8"/>
        <v>0.86614190212690001</v>
      </c>
      <c r="Y18">
        <f t="shared" si="9"/>
        <v>16.610794326192885</v>
      </c>
      <c r="Z18">
        <f t="shared" si="10"/>
        <v>16.363480318259427</v>
      </c>
    </row>
    <row r="19" spans="1:26" x14ac:dyDescent="0.35">
      <c r="A19" s="12">
        <v>204</v>
      </c>
      <c r="B19">
        <v>617406372.15644097</v>
      </c>
      <c r="C19">
        <v>799864821.85434496</v>
      </c>
      <c r="D19">
        <v>750565593.49783099</v>
      </c>
      <c r="F19">
        <f t="shared" si="0"/>
        <v>6.1740637215644094</v>
      </c>
      <c r="G19">
        <f t="shared" si="1"/>
        <v>7.9986482185434493</v>
      </c>
      <c r="H19">
        <f t="shared" si="2"/>
        <v>7.5056559349783099</v>
      </c>
      <c r="J19">
        <v>0</v>
      </c>
      <c r="K19">
        <v>4.7100393180029725</v>
      </c>
      <c r="L19">
        <v>0</v>
      </c>
      <c r="M19">
        <v>147.83669541526189</v>
      </c>
      <c r="N19">
        <v>87.896575818201157</v>
      </c>
      <c r="O19">
        <v>35.685477726736863</v>
      </c>
      <c r="P19">
        <v>862.53182678873441</v>
      </c>
      <c r="Q19">
        <v>1360.2004869709372</v>
      </c>
      <c r="S19">
        <f t="shared" si="3"/>
        <v>0</v>
      </c>
      <c r="T19">
        <f t="shared" si="4"/>
        <v>2.6144226770149052E-2</v>
      </c>
      <c r="U19">
        <f t="shared" si="5"/>
        <v>0</v>
      </c>
      <c r="V19">
        <f t="shared" si="6"/>
        <v>1.2518985131277998</v>
      </c>
      <c r="W19">
        <f t="shared" si="7"/>
        <v>0.97576127684503955</v>
      </c>
      <c r="X19">
        <f t="shared" si="8"/>
        <v>0.77534986913062176</v>
      </c>
      <c r="Y19">
        <f t="shared" si="9"/>
        <v>14.363082441696104</v>
      </c>
      <c r="Z19">
        <f t="shared" si="10"/>
        <v>15.437526807069993</v>
      </c>
    </row>
    <row r="20" spans="1:26" x14ac:dyDescent="0.35">
      <c r="A20" s="12">
        <v>216</v>
      </c>
      <c r="B20">
        <v>585983952.98743296</v>
      </c>
      <c r="C20">
        <v>627995887.46331501</v>
      </c>
      <c r="D20">
        <v>585185247.00880396</v>
      </c>
      <c r="F20">
        <f t="shared" si="0"/>
        <v>5.8598395298743293</v>
      </c>
      <c r="G20">
        <f t="shared" si="1"/>
        <v>6.2799588746331505</v>
      </c>
      <c r="H20">
        <f t="shared" si="2"/>
        <v>5.8518524700880397</v>
      </c>
      <c r="J20">
        <v>0</v>
      </c>
      <c r="K20">
        <v>5.038432133752587</v>
      </c>
      <c r="L20">
        <v>0</v>
      </c>
      <c r="M20">
        <v>150.87801125706349</v>
      </c>
      <c r="N20">
        <v>96.666690206843384</v>
      </c>
      <c r="O20">
        <v>38.270012201726985</v>
      </c>
      <c r="P20">
        <v>912.10273963159045</v>
      </c>
      <c r="Q20">
        <v>1421.6250388540641</v>
      </c>
      <c r="S20">
        <f t="shared" si="3"/>
        <v>0</v>
      </c>
      <c r="T20">
        <f t="shared" si="4"/>
        <v>2.7967051520640926E-2</v>
      </c>
      <c r="U20">
        <f t="shared" si="5"/>
        <v>0</v>
      </c>
      <c r="V20">
        <f t="shared" si="6"/>
        <v>1.2776527331447496</v>
      </c>
      <c r="W20">
        <f t="shared" si="7"/>
        <v>1.0731204507864496</v>
      </c>
      <c r="X20">
        <f t="shared" si="8"/>
        <v>0.8315048821668003</v>
      </c>
      <c r="Y20">
        <f t="shared" si="9"/>
        <v>15.188548918130794</v>
      </c>
      <c r="Z20">
        <f t="shared" si="10"/>
        <v>16.134661659903124</v>
      </c>
    </row>
    <row r="21" spans="1:26" x14ac:dyDescent="0.35">
      <c r="A21" s="12">
        <v>228</v>
      </c>
      <c r="B21">
        <f>AVERAGE(B20,B22)</f>
        <v>659316795.16776299</v>
      </c>
      <c r="C21">
        <f t="shared" ref="C21:D21" si="11">AVERAGE(C20,C22)</f>
        <v>476232616.84560299</v>
      </c>
      <c r="D21">
        <f t="shared" si="11"/>
        <v>718838738.20179105</v>
      </c>
      <c r="F21">
        <f t="shared" si="0"/>
        <v>6.5931679516776303</v>
      </c>
      <c r="G21">
        <f t="shared" si="1"/>
        <v>4.7623261684560303</v>
      </c>
      <c r="H21">
        <f t="shared" si="2"/>
        <v>7.1883873820179103</v>
      </c>
      <c r="J21">
        <v>0</v>
      </c>
      <c r="K21">
        <v>4.8145733415459615</v>
      </c>
      <c r="L21">
        <v>0</v>
      </c>
      <c r="M21">
        <v>137.35218241013342</v>
      </c>
      <c r="N21">
        <v>95.934095675032566</v>
      </c>
      <c r="O21">
        <v>35.580272550241951</v>
      </c>
      <c r="P21">
        <v>907.14976744613568</v>
      </c>
      <c r="Q21">
        <v>1336.5834488162461</v>
      </c>
      <c r="S21">
        <f t="shared" si="3"/>
        <v>0</v>
      </c>
      <c r="T21">
        <f t="shared" si="4"/>
        <v>2.6724468469248659E-2</v>
      </c>
      <c r="U21">
        <f t="shared" si="5"/>
        <v>0</v>
      </c>
      <c r="V21">
        <f t="shared" si="6"/>
        <v>1.1631144246772243</v>
      </c>
      <c r="W21">
        <f t="shared" si="7"/>
        <v>1.0649877406198109</v>
      </c>
      <c r="X21">
        <f t="shared" si="8"/>
        <v>0.7730640423735351</v>
      </c>
      <c r="Y21">
        <f t="shared" si="9"/>
        <v>15.106070862687933</v>
      </c>
      <c r="Z21">
        <f t="shared" si="10"/>
        <v>15.169486423972831</v>
      </c>
    </row>
    <row r="22" spans="1:26" x14ac:dyDescent="0.35">
      <c r="A22" s="12">
        <v>240</v>
      </c>
      <c r="B22">
        <v>732649637.34809303</v>
      </c>
      <c r="C22">
        <v>324469346.22789103</v>
      </c>
      <c r="D22">
        <v>852492229.39477801</v>
      </c>
      <c r="F22">
        <f t="shared" si="0"/>
        <v>7.3264963734809303</v>
      </c>
      <c r="G22">
        <f t="shared" si="1"/>
        <v>3.2446934622789101</v>
      </c>
      <c r="H22">
        <f t="shared" si="2"/>
        <v>8.52492229394778</v>
      </c>
      <c r="J22">
        <v>0</v>
      </c>
      <c r="K22">
        <v>4.3772312841675287</v>
      </c>
      <c r="L22">
        <v>0</v>
      </c>
      <c r="M22">
        <v>136.30363094460802</v>
      </c>
      <c r="N22">
        <v>100.38632545595938</v>
      </c>
      <c r="O22">
        <v>38.16626810777948</v>
      </c>
      <c r="P22">
        <v>960.40534919847039</v>
      </c>
      <c r="Q22">
        <v>1413.2780526343056</v>
      </c>
      <c r="S22">
        <f t="shared" si="3"/>
        <v>0</v>
      </c>
      <c r="T22">
        <f t="shared" si="4"/>
        <v>2.4296894270340864E-2</v>
      </c>
      <c r="U22">
        <f t="shared" si="5"/>
        <v>0</v>
      </c>
      <c r="V22">
        <f t="shared" si="6"/>
        <v>1.1542351676230673</v>
      </c>
      <c r="W22">
        <f t="shared" si="7"/>
        <v>1.1144130268201531</v>
      </c>
      <c r="X22">
        <f t="shared" si="8"/>
        <v>0.82925080082084701</v>
      </c>
      <c r="Y22">
        <f t="shared" si="9"/>
        <v>15.992895310705229</v>
      </c>
      <c r="Z22">
        <f t="shared" si="10"/>
        <v>16.039927960893266</v>
      </c>
    </row>
    <row r="23" spans="1:26" ht="15" thickBot="1" x14ac:dyDescent="0.4">
      <c r="A23" s="13">
        <v>252</v>
      </c>
      <c r="B23">
        <v>694661006.81235099</v>
      </c>
      <c r="C23">
        <v>493159158.80739599</v>
      </c>
      <c r="D23">
        <v>497763760.94842052</v>
      </c>
      <c r="F23">
        <f t="shared" si="0"/>
        <v>6.9466100681235101</v>
      </c>
      <c r="G23">
        <f t="shared" si="1"/>
        <v>4.9315915880739603</v>
      </c>
      <c r="H23">
        <f t="shared" si="2"/>
        <v>4.977637609484205</v>
      </c>
      <c r="J23">
        <v>0</v>
      </c>
      <c r="K23">
        <v>4.4762806418618259</v>
      </c>
      <c r="L23">
        <v>0</v>
      </c>
      <c r="M23">
        <v>124.03955664739541</v>
      </c>
      <c r="N23">
        <v>94.199250425384847</v>
      </c>
      <c r="O23">
        <v>33.248182278293498</v>
      </c>
      <c r="P23">
        <v>833.44116525112133</v>
      </c>
      <c r="Q23">
        <v>1312.0910609749781</v>
      </c>
      <c r="S23">
        <f t="shared" si="3"/>
        <v>0</v>
      </c>
      <c r="T23">
        <f t="shared" si="4"/>
        <v>2.4846691988397975E-2</v>
      </c>
      <c r="U23">
        <f t="shared" si="5"/>
        <v>0</v>
      </c>
      <c r="V23">
        <f t="shared" si="6"/>
        <v>1.0503815449859888</v>
      </c>
      <c r="W23">
        <f t="shared" si="7"/>
        <v>1.0457288013475228</v>
      </c>
      <c r="X23">
        <f t="shared" si="8"/>
        <v>0.72239396585102655</v>
      </c>
      <c r="Y23">
        <f t="shared" si="9"/>
        <v>13.878657917323675</v>
      </c>
      <c r="Z23">
        <f t="shared" si="10"/>
        <v>14.891511303767768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30EE-1C03-4BBD-889F-E28CF52F1746}">
  <dimension ref="A1:Z23"/>
  <sheetViews>
    <sheetView workbookViewId="0">
      <selection activeCell="S2" sqref="S2:Z23"/>
    </sheetView>
  </sheetViews>
  <sheetFormatPr defaultRowHeight="14.5" x14ac:dyDescent="0.35"/>
  <cols>
    <col min="2" max="2" width="9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8159470.0776746497</v>
      </c>
      <c r="C2">
        <v>1887349.86943481</v>
      </c>
      <c r="D2">
        <v>2408297.0378942862</v>
      </c>
      <c r="F2">
        <f t="shared" ref="F2:F16" si="0">B2/100000000</f>
        <v>8.1594700776746493E-2</v>
      </c>
      <c r="G2">
        <f t="shared" ref="G2:G16" si="1">C2/100000000</f>
        <v>1.8873498694348099E-2</v>
      </c>
      <c r="H2">
        <f t="shared" ref="H2:H16" si="2">D2/100000000</f>
        <v>2.4082970378942862E-2</v>
      </c>
      <c r="J2">
        <v>263.38138053195831</v>
      </c>
      <c r="K2">
        <v>1921.2929190193947</v>
      </c>
      <c r="L2">
        <v>987.32973845870026</v>
      </c>
      <c r="M2">
        <v>74.00968799711525</v>
      </c>
      <c r="N2">
        <v>27.106675322528115</v>
      </c>
      <c r="O2">
        <v>52.819792875395017</v>
      </c>
      <c r="P2">
        <v>137.62964820483123</v>
      </c>
      <c r="Q2">
        <v>42.831071028467079</v>
      </c>
      <c r="S2">
        <f t="shared" ref="S2:S23" si="3">J2/342.296</f>
        <v>0.76945503462488118</v>
      </c>
      <c r="T2">
        <f t="shared" ref="T2:T23" si="4">K2/180.156</f>
        <v>10.664606890802386</v>
      </c>
      <c r="U2">
        <f t="shared" ref="U2:U23" si="5">L2/88.06</f>
        <v>11.212011565508746</v>
      </c>
      <c r="V2">
        <f t="shared" ref="V2:V23" si="6">M2/118.09</f>
        <v>0.62672273687115965</v>
      </c>
      <c r="W2">
        <f t="shared" ref="W2:W23" si="7">N2/90.08</f>
        <v>0.30091779887353592</v>
      </c>
      <c r="X2">
        <f t="shared" ref="X2:X23" si="8">O2/46.025</f>
        <v>1.147632653457795</v>
      </c>
      <c r="Y2">
        <f t="shared" ref="Y2:Y23" si="9">P2/60.052</f>
        <v>2.2918412077005135</v>
      </c>
      <c r="Z2">
        <f t="shared" ref="Z2:Z23" si="10">Q2/88.11</f>
        <v>0.48610907988272706</v>
      </c>
    </row>
    <row r="3" spans="1:26" x14ac:dyDescent="0.35">
      <c r="A3" s="12">
        <v>12</v>
      </c>
      <c r="B3">
        <v>35435972.090542801</v>
      </c>
      <c r="C3">
        <v>1111914966.87604</v>
      </c>
      <c r="D3">
        <v>582983059.96681702</v>
      </c>
      <c r="F3">
        <f t="shared" si="0"/>
        <v>0.354359720905428</v>
      </c>
      <c r="G3">
        <f t="shared" si="1"/>
        <v>11.1191496687604</v>
      </c>
      <c r="H3">
        <f t="shared" si="2"/>
        <v>5.8298305996681705</v>
      </c>
      <c r="J3">
        <v>221.0190071224543</v>
      </c>
      <c r="K3">
        <v>31.57082405394031</v>
      </c>
      <c r="L3">
        <v>139.5583926448121</v>
      </c>
      <c r="M3">
        <v>596.07416217531693</v>
      </c>
      <c r="N3">
        <v>186.61539477707177</v>
      </c>
      <c r="O3">
        <v>112.30944204584732</v>
      </c>
      <c r="P3">
        <v>707.70547236929178</v>
      </c>
      <c r="Q3">
        <v>449.91909450603532</v>
      </c>
      <c r="S3">
        <f t="shared" si="3"/>
        <v>0.64569555917233712</v>
      </c>
      <c r="T3">
        <f t="shared" si="4"/>
        <v>0.1752415909208703</v>
      </c>
      <c r="U3">
        <f t="shared" si="5"/>
        <v>1.5848102730503304</v>
      </c>
      <c r="V3">
        <f t="shared" si="6"/>
        <v>5.0476260663503849</v>
      </c>
      <c r="W3">
        <f t="shared" si="7"/>
        <v>2.071662908271223</v>
      </c>
      <c r="X3">
        <f t="shared" si="8"/>
        <v>2.4401834230493713</v>
      </c>
      <c r="Y3">
        <f t="shared" si="9"/>
        <v>11.784877645528738</v>
      </c>
      <c r="Z3">
        <f t="shared" si="10"/>
        <v>5.1063340654413274</v>
      </c>
    </row>
    <row r="4" spans="1:26" x14ac:dyDescent="0.35">
      <c r="A4" s="12">
        <v>24</v>
      </c>
      <c r="B4">
        <v>3456847.6484474302</v>
      </c>
      <c r="C4">
        <v>1097165034.1989</v>
      </c>
      <c r="D4">
        <v>482550325.44438374</v>
      </c>
      <c r="F4">
        <f t="shared" si="0"/>
        <v>3.4568476484474302E-2</v>
      </c>
      <c r="G4">
        <f t="shared" si="1"/>
        <v>10.971650341988999</v>
      </c>
      <c r="H4">
        <f t="shared" si="2"/>
        <v>4.825503254443837</v>
      </c>
      <c r="J4">
        <v>211.28311697796491</v>
      </c>
      <c r="K4">
        <v>11.744791780832427</v>
      </c>
      <c r="L4">
        <v>0</v>
      </c>
      <c r="M4">
        <v>537.48133962913721</v>
      </c>
      <c r="N4">
        <v>100.97751276154521</v>
      </c>
      <c r="O4">
        <v>89.833739414625711</v>
      </c>
      <c r="P4">
        <v>379.91666436870355</v>
      </c>
      <c r="Q4">
        <v>1127.8022684297778</v>
      </c>
      <c r="S4">
        <f t="shared" si="3"/>
        <v>0.6172526613748478</v>
      </c>
      <c r="T4">
        <f t="shared" si="4"/>
        <v>6.5192343196076877E-2</v>
      </c>
      <c r="U4">
        <f t="shared" si="5"/>
        <v>0</v>
      </c>
      <c r="V4">
        <f t="shared" si="6"/>
        <v>4.551455158177129</v>
      </c>
      <c r="W4">
        <f t="shared" si="7"/>
        <v>1.1209759409585391</v>
      </c>
      <c r="X4">
        <f t="shared" si="8"/>
        <v>1.951846592387305</v>
      </c>
      <c r="Y4">
        <f t="shared" si="9"/>
        <v>6.3264614728685729</v>
      </c>
      <c r="Z4">
        <f t="shared" si="10"/>
        <v>12.799934949832911</v>
      </c>
    </row>
    <row r="5" spans="1:26" x14ac:dyDescent="0.35">
      <c r="A5" s="12">
        <v>36</v>
      </c>
      <c r="B5">
        <v>0</v>
      </c>
      <c r="C5">
        <v>3660910374.1531601</v>
      </c>
      <c r="D5">
        <v>3794030.7434067298</v>
      </c>
      <c r="F5">
        <f t="shared" si="0"/>
        <v>0</v>
      </c>
      <c r="G5">
        <f t="shared" si="1"/>
        <v>36.609103741531598</v>
      </c>
      <c r="H5">
        <f t="shared" si="2"/>
        <v>3.7940307434067296E-2</v>
      </c>
      <c r="J5">
        <v>21.197021384751643</v>
      </c>
      <c r="K5">
        <v>17.390225853667626</v>
      </c>
      <c r="L5">
        <v>0</v>
      </c>
      <c r="M5">
        <v>535.89268543140702</v>
      </c>
      <c r="N5">
        <v>190.22383384734002</v>
      </c>
      <c r="O5">
        <v>68.942940049130954</v>
      </c>
      <c r="P5">
        <v>540.03804277888071</v>
      </c>
      <c r="Q5">
        <v>798.97546689633737</v>
      </c>
      <c r="S5">
        <f t="shared" si="3"/>
        <v>6.1925997922124838E-2</v>
      </c>
      <c r="T5">
        <f t="shared" si="4"/>
        <v>9.6528707640420666E-2</v>
      </c>
      <c r="U5">
        <f t="shared" si="5"/>
        <v>0</v>
      </c>
      <c r="V5">
        <f t="shared" si="6"/>
        <v>4.5380022477043527</v>
      </c>
      <c r="W5">
        <f t="shared" si="7"/>
        <v>2.1117210684651422</v>
      </c>
      <c r="X5">
        <f t="shared" si="8"/>
        <v>1.4979454654889941</v>
      </c>
      <c r="Y5">
        <f t="shared" si="9"/>
        <v>8.9928402514301062</v>
      </c>
      <c r="Z5">
        <f t="shared" si="10"/>
        <v>9.0679317545833324</v>
      </c>
    </row>
    <row r="6" spans="1:26" x14ac:dyDescent="0.35">
      <c r="A6" s="12">
        <v>48</v>
      </c>
      <c r="B6">
        <v>0</v>
      </c>
      <c r="C6">
        <v>3789909722.7129598</v>
      </c>
      <c r="D6">
        <v>188198088.49153811</v>
      </c>
      <c r="F6">
        <f t="shared" si="0"/>
        <v>0</v>
      </c>
      <c r="G6">
        <f t="shared" si="1"/>
        <v>37.899097227129595</v>
      </c>
      <c r="H6">
        <f t="shared" si="2"/>
        <v>1.8819808849153812</v>
      </c>
      <c r="J6">
        <v>27.272986622792782</v>
      </c>
      <c r="K6">
        <v>13.079772548925051</v>
      </c>
      <c r="L6">
        <v>0</v>
      </c>
      <c r="M6">
        <v>563.70802714991214</v>
      </c>
      <c r="N6">
        <v>439.56972157232872</v>
      </c>
      <c r="O6">
        <v>111.43658265233063</v>
      </c>
      <c r="P6">
        <v>626.09354318332225</v>
      </c>
      <c r="Q6">
        <v>868.55686292286168</v>
      </c>
      <c r="S6">
        <f t="shared" si="3"/>
        <v>7.9676615043099489E-2</v>
      </c>
      <c r="T6">
        <f t="shared" si="4"/>
        <v>7.2602480899470745E-2</v>
      </c>
      <c r="U6">
        <f t="shared" si="5"/>
        <v>0</v>
      </c>
      <c r="V6">
        <f t="shared" si="6"/>
        <v>4.7735458307215861</v>
      </c>
      <c r="W6">
        <f t="shared" si="7"/>
        <v>4.8797704437425482</v>
      </c>
      <c r="X6">
        <f t="shared" si="8"/>
        <v>2.4212185258518333</v>
      </c>
      <c r="Y6">
        <f t="shared" si="9"/>
        <v>10.425856643963936</v>
      </c>
      <c r="Z6">
        <f t="shared" si="10"/>
        <v>9.8576422985230021</v>
      </c>
    </row>
    <row r="7" spans="1:26" x14ac:dyDescent="0.35">
      <c r="A7" s="12">
        <v>60</v>
      </c>
      <c r="B7">
        <v>178903483.55045101</v>
      </c>
      <c r="C7">
        <v>1965468501.05196</v>
      </c>
      <c r="D7">
        <v>508318098.39467412</v>
      </c>
      <c r="F7">
        <f t="shared" si="0"/>
        <v>1.78903483550451</v>
      </c>
      <c r="G7">
        <f t="shared" si="1"/>
        <v>19.6546850105196</v>
      </c>
      <c r="H7">
        <f t="shared" si="2"/>
        <v>5.0831809839467414</v>
      </c>
      <c r="J7">
        <v>29.831495602371369</v>
      </c>
      <c r="K7">
        <v>5.0094157640264969</v>
      </c>
      <c r="L7">
        <v>0</v>
      </c>
      <c r="M7">
        <v>435.70719466736313</v>
      </c>
      <c r="N7">
        <v>393.7633763592375</v>
      </c>
      <c r="O7">
        <v>70.247296177538018</v>
      </c>
      <c r="P7">
        <v>505.61271738730784</v>
      </c>
      <c r="Q7">
        <v>930.67390755323004</v>
      </c>
      <c r="S7">
        <f t="shared" si="3"/>
        <v>8.7151166249010703E-2</v>
      </c>
      <c r="T7">
        <f t="shared" si="4"/>
        <v>2.7805989054078113E-2</v>
      </c>
      <c r="U7">
        <f t="shared" si="5"/>
        <v>0</v>
      </c>
      <c r="V7">
        <f t="shared" si="6"/>
        <v>3.6896197363651715</v>
      </c>
      <c r="W7">
        <f t="shared" si="7"/>
        <v>4.3712630590501496</v>
      </c>
      <c r="X7">
        <f t="shared" si="8"/>
        <v>1.5262856312338515</v>
      </c>
      <c r="Y7">
        <f t="shared" si="9"/>
        <v>8.4195816523564222</v>
      </c>
      <c r="Z7">
        <f t="shared" si="10"/>
        <v>10.562636562855863</v>
      </c>
    </row>
    <row r="8" spans="1:26" x14ac:dyDescent="0.35">
      <c r="A8" s="12">
        <v>72</v>
      </c>
      <c r="B8">
        <v>1588953845.66451</v>
      </c>
      <c r="C8">
        <v>1291530508.9818201</v>
      </c>
      <c r="D8">
        <v>462678948.35001993</v>
      </c>
      <c r="F8">
        <f t="shared" si="0"/>
        <v>15.8895384566451</v>
      </c>
      <c r="G8">
        <f t="shared" si="1"/>
        <v>12.915305089818201</v>
      </c>
      <c r="H8">
        <f t="shared" si="2"/>
        <v>4.6267894835001995</v>
      </c>
      <c r="J8">
        <v>8.0638841488296169</v>
      </c>
      <c r="K8">
        <v>4.8537284870607271</v>
      </c>
      <c r="L8">
        <v>0</v>
      </c>
      <c r="M8">
        <v>374.0281396908685</v>
      </c>
      <c r="N8">
        <v>242.94137415920028</v>
      </c>
      <c r="O8">
        <v>42.636973354483509</v>
      </c>
      <c r="P8">
        <v>1009.9134127509375</v>
      </c>
      <c r="Q8">
        <v>1144.3374248821426</v>
      </c>
      <c r="S8">
        <f t="shared" si="3"/>
        <v>2.3558219052602476E-2</v>
      </c>
      <c r="T8">
        <f t="shared" si="4"/>
        <v>2.6941808693913757E-2</v>
      </c>
      <c r="U8">
        <f t="shared" si="5"/>
        <v>0</v>
      </c>
      <c r="V8">
        <f t="shared" si="6"/>
        <v>3.1673142492240536</v>
      </c>
      <c r="W8">
        <f t="shared" si="7"/>
        <v>2.6969513117140349</v>
      </c>
      <c r="X8">
        <f t="shared" si="8"/>
        <v>0.9263872537639003</v>
      </c>
      <c r="Y8">
        <f t="shared" si="9"/>
        <v>16.817315206003755</v>
      </c>
      <c r="Z8">
        <f t="shared" si="10"/>
        <v>12.987599873818439</v>
      </c>
    </row>
    <row r="9" spans="1:26" x14ac:dyDescent="0.35">
      <c r="A9" s="12">
        <v>84</v>
      </c>
      <c r="B9">
        <v>658049041.10276604</v>
      </c>
      <c r="C9">
        <v>1109839890.1705599</v>
      </c>
      <c r="D9">
        <v>659113845.37639463</v>
      </c>
      <c r="F9">
        <f t="shared" si="0"/>
        <v>6.5804904110276601</v>
      </c>
      <c r="G9">
        <f t="shared" si="1"/>
        <v>11.098398901705599</v>
      </c>
      <c r="H9">
        <f t="shared" si="2"/>
        <v>6.5911384537639464</v>
      </c>
      <c r="J9">
        <v>5.6268368735973029</v>
      </c>
      <c r="K9">
        <v>5.5656972806263809</v>
      </c>
      <c r="L9">
        <v>0</v>
      </c>
      <c r="M9">
        <v>282.84165914810768</v>
      </c>
      <c r="N9">
        <v>159.88057029816818</v>
      </c>
      <c r="O9">
        <v>38.366089228841595</v>
      </c>
      <c r="P9">
        <v>999.81570336054119</v>
      </c>
      <c r="Q9">
        <v>1174.0191777184893</v>
      </c>
      <c r="S9">
        <f t="shared" si="3"/>
        <v>1.6438511912488907E-2</v>
      </c>
      <c r="T9">
        <f t="shared" si="4"/>
        <v>3.0893765850853596E-2</v>
      </c>
      <c r="U9">
        <f t="shared" si="5"/>
        <v>0</v>
      </c>
      <c r="V9">
        <f t="shared" si="6"/>
        <v>2.3951364141596043</v>
      </c>
      <c r="W9">
        <f t="shared" si="7"/>
        <v>1.7748731160986699</v>
      </c>
      <c r="X9">
        <f t="shared" si="8"/>
        <v>0.83359237868205538</v>
      </c>
      <c r="Y9">
        <f t="shared" si="9"/>
        <v>16.649165779000551</v>
      </c>
      <c r="Z9">
        <f t="shared" si="10"/>
        <v>13.324471430240488</v>
      </c>
    </row>
    <row r="10" spans="1:26" x14ac:dyDescent="0.35">
      <c r="A10" s="12">
        <v>96</v>
      </c>
      <c r="B10">
        <v>868331335.45894003</v>
      </c>
      <c r="C10">
        <v>1434708135.70578</v>
      </c>
      <c r="D10">
        <v>1280762213.9614189</v>
      </c>
      <c r="F10">
        <f t="shared" si="0"/>
        <v>8.6833133545893997</v>
      </c>
      <c r="G10">
        <f t="shared" si="1"/>
        <v>14.3470813570578</v>
      </c>
      <c r="H10">
        <f t="shared" si="2"/>
        <v>12.807622139614189</v>
      </c>
      <c r="J10">
        <v>5.2181356680314943</v>
      </c>
      <c r="K10">
        <v>4.4300567805693891</v>
      </c>
      <c r="L10">
        <v>0</v>
      </c>
      <c r="M10">
        <v>287.82395961940261</v>
      </c>
      <c r="N10">
        <v>133.76231497421105</v>
      </c>
      <c r="O10">
        <v>44.311624700646846</v>
      </c>
      <c r="P10">
        <v>1073.3188102066329</v>
      </c>
      <c r="Q10">
        <v>1407.3356473087085</v>
      </c>
      <c r="S10">
        <f t="shared" si="3"/>
        <v>1.5244512550633062E-2</v>
      </c>
      <c r="T10">
        <f t="shared" si="4"/>
        <v>2.4590115125609966E-2</v>
      </c>
      <c r="U10">
        <f t="shared" si="5"/>
        <v>0</v>
      </c>
      <c r="V10">
        <f t="shared" si="6"/>
        <v>2.4373271201575291</v>
      </c>
      <c r="W10">
        <f t="shared" si="7"/>
        <v>1.4849280081506555</v>
      </c>
      <c r="X10">
        <f t="shared" si="8"/>
        <v>0.96277294297983373</v>
      </c>
      <c r="Y10">
        <f t="shared" si="9"/>
        <v>17.873156767578646</v>
      </c>
      <c r="Z10">
        <f t="shared" si="10"/>
        <v>15.972484931434668</v>
      </c>
    </row>
    <row r="11" spans="1:26" x14ac:dyDescent="0.35">
      <c r="A11" s="12">
        <v>108</v>
      </c>
      <c r="B11">
        <v>557448853.49428201</v>
      </c>
      <c r="C11">
        <v>1288606981.44854</v>
      </c>
      <c r="D11">
        <v>838629775.03176606</v>
      </c>
      <c r="F11">
        <f t="shared" si="0"/>
        <v>5.5744885349428204</v>
      </c>
      <c r="G11">
        <f t="shared" si="1"/>
        <v>12.886069814485399</v>
      </c>
      <c r="H11">
        <f t="shared" si="2"/>
        <v>8.3862977503176612</v>
      </c>
      <c r="J11">
        <v>8.1104218422510854</v>
      </c>
      <c r="K11">
        <v>4.231896843791648</v>
      </c>
      <c r="L11">
        <v>0</v>
      </c>
      <c r="M11">
        <v>228.38767347096254</v>
      </c>
      <c r="N11">
        <v>97.35648662031744</v>
      </c>
      <c r="O11">
        <v>43.119024509924941</v>
      </c>
      <c r="P11">
        <v>918.82985421722174</v>
      </c>
      <c r="Q11">
        <v>1339.9955641610113</v>
      </c>
      <c r="S11">
        <f t="shared" si="3"/>
        <v>2.3694176508785046E-2</v>
      </c>
      <c r="T11">
        <f t="shared" si="4"/>
        <v>2.3490179865181551E-2</v>
      </c>
      <c r="U11">
        <f t="shared" si="5"/>
        <v>0</v>
      </c>
      <c r="V11">
        <f t="shared" si="6"/>
        <v>1.9340136630617539</v>
      </c>
      <c r="W11">
        <f t="shared" si="7"/>
        <v>1.0807780486269698</v>
      </c>
      <c r="X11">
        <f t="shared" si="8"/>
        <v>0.93686093449049301</v>
      </c>
      <c r="Y11">
        <f t="shared" si="9"/>
        <v>15.300570409265665</v>
      </c>
      <c r="Z11">
        <f t="shared" si="10"/>
        <v>15.208212054942814</v>
      </c>
    </row>
    <row r="12" spans="1:26" x14ac:dyDescent="0.35">
      <c r="A12" s="12">
        <v>120</v>
      </c>
      <c r="B12">
        <v>326682938.76077402</v>
      </c>
      <c r="C12">
        <v>958491838.66190195</v>
      </c>
      <c r="D12">
        <v>627465075.03620481</v>
      </c>
      <c r="F12">
        <f t="shared" si="0"/>
        <v>3.2668293876077401</v>
      </c>
      <c r="G12">
        <f t="shared" si="1"/>
        <v>9.5849183866190195</v>
      </c>
      <c r="H12">
        <f t="shared" si="2"/>
        <v>6.2746507503620483</v>
      </c>
      <c r="J12">
        <v>6.0337281038726029</v>
      </c>
      <c r="K12">
        <v>2.8397337998100647</v>
      </c>
      <c r="L12">
        <v>0</v>
      </c>
      <c r="M12">
        <v>259.86323024003991</v>
      </c>
      <c r="N12">
        <v>86.932709435567489</v>
      </c>
      <c r="O12">
        <v>51.131567445499208</v>
      </c>
      <c r="P12">
        <v>881.56424645194488</v>
      </c>
      <c r="Q12">
        <v>1576.0149005335959</v>
      </c>
      <c r="S12">
        <f t="shared" si="3"/>
        <v>1.7627223525465103E-2</v>
      </c>
      <c r="T12">
        <f t="shared" si="4"/>
        <v>1.576263793495673E-2</v>
      </c>
      <c r="U12">
        <f t="shared" si="5"/>
        <v>0</v>
      </c>
      <c r="V12">
        <f t="shared" si="6"/>
        <v>2.2005523773396556</v>
      </c>
      <c r="W12">
        <f t="shared" si="7"/>
        <v>0.96506116158489663</v>
      </c>
      <c r="X12">
        <f t="shared" si="8"/>
        <v>1.1109520357522913</v>
      </c>
      <c r="Y12">
        <f t="shared" si="9"/>
        <v>14.680014761405863</v>
      </c>
      <c r="Z12">
        <f t="shared" si="10"/>
        <v>17.886901606328408</v>
      </c>
    </row>
    <row r="13" spans="1:26" x14ac:dyDescent="0.35">
      <c r="A13" s="12">
        <v>132</v>
      </c>
      <c r="B13">
        <v>264338728.93539599</v>
      </c>
      <c r="C13">
        <v>752115638.48953605</v>
      </c>
      <c r="D13">
        <v>721987251.04640496</v>
      </c>
      <c r="F13">
        <f t="shared" si="0"/>
        <v>2.6433872893539601</v>
      </c>
      <c r="G13">
        <f t="shared" si="1"/>
        <v>7.5211563848953604</v>
      </c>
      <c r="H13">
        <f t="shared" si="2"/>
        <v>7.2198725104640493</v>
      </c>
      <c r="J13">
        <v>4.0059100380061299</v>
      </c>
      <c r="K13">
        <v>5.2416623146678711</v>
      </c>
      <c r="L13">
        <v>0</v>
      </c>
      <c r="M13">
        <v>219.69375845837882</v>
      </c>
      <c r="N13">
        <v>78.347231384428255</v>
      </c>
      <c r="O13">
        <v>44.275883631863515</v>
      </c>
      <c r="P13">
        <v>805.20741414809902</v>
      </c>
      <c r="Q13">
        <v>1420.7247578096669</v>
      </c>
      <c r="S13">
        <f t="shared" si="3"/>
        <v>1.1703058282907571E-2</v>
      </c>
      <c r="T13">
        <f t="shared" si="4"/>
        <v>2.9095130412908097E-2</v>
      </c>
      <c r="U13">
        <f t="shared" si="5"/>
        <v>0</v>
      </c>
      <c r="V13">
        <f t="shared" si="6"/>
        <v>1.8603925688744078</v>
      </c>
      <c r="W13">
        <f t="shared" si="7"/>
        <v>0.86975168055537588</v>
      </c>
      <c r="X13">
        <f t="shared" si="8"/>
        <v>0.96199638526591014</v>
      </c>
      <c r="Y13">
        <f t="shared" si="9"/>
        <v>13.408502866650553</v>
      </c>
      <c r="Z13">
        <f t="shared" si="10"/>
        <v>16.124443965607387</v>
      </c>
    </row>
    <row r="14" spans="1:26" x14ac:dyDescent="0.35">
      <c r="A14" s="12">
        <v>144</v>
      </c>
      <c r="B14">
        <v>615516862.29294503</v>
      </c>
      <c r="C14">
        <v>1838274729.9068301</v>
      </c>
      <c r="D14">
        <v>1258619914.4925749</v>
      </c>
      <c r="F14">
        <f t="shared" si="0"/>
        <v>6.15516862292945</v>
      </c>
      <c r="G14">
        <f t="shared" si="1"/>
        <v>18.382747299068299</v>
      </c>
      <c r="H14">
        <f t="shared" si="2"/>
        <v>12.586199144925748</v>
      </c>
      <c r="J14">
        <v>6.6975842023871355</v>
      </c>
      <c r="K14">
        <v>0</v>
      </c>
      <c r="L14">
        <v>0</v>
      </c>
      <c r="M14">
        <v>249.75578286005984</v>
      </c>
      <c r="N14">
        <v>111.41950588892138</v>
      </c>
      <c r="O14">
        <v>49.30062366525528</v>
      </c>
      <c r="P14">
        <v>980.63127343922338</v>
      </c>
      <c r="Q14">
        <v>1591.962713049785</v>
      </c>
      <c r="S14">
        <f t="shared" si="3"/>
        <v>1.9566644665398182E-2</v>
      </c>
      <c r="T14">
        <f t="shared" si="4"/>
        <v>0</v>
      </c>
      <c r="U14">
        <f t="shared" si="5"/>
        <v>0</v>
      </c>
      <c r="V14">
        <f t="shared" si="6"/>
        <v>2.1149613249221764</v>
      </c>
      <c r="W14">
        <f t="shared" si="7"/>
        <v>1.2368950476123599</v>
      </c>
      <c r="X14">
        <f t="shared" si="8"/>
        <v>1.0711705304781158</v>
      </c>
      <c r="Y14">
        <f t="shared" si="9"/>
        <v>16.329702148791437</v>
      </c>
      <c r="Z14">
        <f t="shared" si="10"/>
        <v>18.067900499940812</v>
      </c>
    </row>
    <row r="15" spans="1:26" x14ac:dyDescent="0.35">
      <c r="A15" s="12">
        <v>156</v>
      </c>
      <c r="B15">
        <v>620869268.18424296</v>
      </c>
      <c r="C15">
        <v>1590820783.37919</v>
      </c>
      <c r="D15">
        <v>1117637362.7747378</v>
      </c>
      <c r="F15">
        <f t="shared" si="0"/>
        <v>6.2086926818424297</v>
      </c>
      <c r="G15">
        <f t="shared" si="1"/>
        <v>15.9082078337919</v>
      </c>
      <c r="H15">
        <f t="shared" si="2"/>
        <v>11.176373627747378</v>
      </c>
      <c r="J15">
        <v>0</v>
      </c>
      <c r="K15">
        <v>6.5165022725379655</v>
      </c>
      <c r="L15">
        <v>0</v>
      </c>
      <c r="M15">
        <v>230.96321272971176</v>
      </c>
      <c r="N15">
        <v>112.6962212200569</v>
      </c>
      <c r="O15">
        <v>39.247088250543158</v>
      </c>
      <c r="P15">
        <v>911.68140809986028</v>
      </c>
      <c r="Q15">
        <v>1402.7115280008288</v>
      </c>
      <c r="S15">
        <f t="shared" si="3"/>
        <v>0</v>
      </c>
      <c r="T15">
        <f t="shared" si="4"/>
        <v>3.6171441820077962E-2</v>
      </c>
      <c r="U15">
        <f t="shared" si="5"/>
        <v>0</v>
      </c>
      <c r="V15">
        <f t="shared" si="6"/>
        <v>1.9558236322272144</v>
      </c>
      <c r="W15">
        <f t="shared" si="7"/>
        <v>1.2510681751782515</v>
      </c>
      <c r="X15">
        <f t="shared" si="8"/>
        <v>0.85273412820300187</v>
      </c>
      <c r="Y15">
        <f t="shared" si="9"/>
        <v>15.181532806565315</v>
      </c>
      <c r="Z15">
        <f t="shared" si="10"/>
        <v>15.920003722628859</v>
      </c>
    </row>
    <row r="16" spans="1:26" x14ac:dyDescent="0.35">
      <c r="A16" s="12">
        <v>168</v>
      </c>
      <c r="B16">
        <v>408257226.312163</v>
      </c>
      <c r="C16">
        <v>1422605886.96683</v>
      </c>
      <c r="D16">
        <v>642041044.25060987</v>
      </c>
      <c r="F16">
        <f t="shared" si="0"/>
        <v>4.0825722631216301</v>
      </c>
      <c r="G16">
        <f t="shared" si="1"/>
        <v>14.2260588696683</v>
      </c>
      <c r="H16">
        <f t="shared" si="2"/>
        <v>6.4204104425060988</v>
      </c>
      <c r="J16">
        <v>0</v>
      </c>
      <c r="K16">
        <v>4.2012441933010818</v>
      </c>
      <c r="L16">
        <v>0</v>
      </c>
      <c r="M16">
        <v>230.00018178094876</v>
      </c>
      <c r="N16">
        <v>107.35492050620796</v>
      </c>
      <c r="O16">
        <v>42.21697239778787</v>
      </c>
      <c r="P16">
        <v>924.42694545554809</v>
      </c>
      <c r="Q16">
        <v>1407.4858830233643</v>
      </c>
      <c r="S16">
        <f t="shared" si="3"/>
        <v>0</v>
      </c>
      <c r="T16">
        <f t="shared" si="4"/>
        <v>2.3320034821494046E-2</v>
      </c>
      <c r="U16">
        <f t="shared" si="5"/>
        <v>0</v>
      </c>
      <c r="V16">
        <f t="shared" si="6"/>
        <v>1.9476685729608667</v>
      </c>
      <c r="W16">
        <f t="shared" si="7"/>
        <v>1.1917730962056834</v>
      </c>
      <c r="X16">
        <f t="shared" si="8"/>
        <v>0.9172617576922949</v>
      </c>
      <c r="Y16">
        <f t="shared" si="9"/>
        <v>15.393774486370948</v>
      </c>
      <c r="Z16">
        <f t="shared" si="10"/>
        <v>15.974190024099016</v>
      </c>
    </row>
    <row r="17" spans="1:26" x14ac:dyDescent="0.35">
      <c r="A17" s="12">
        <v>180</v>
      </c>
      <c r="B17">
        <f>AVERAGE(B16,B19)</f>
        <v>563151454.99760997</v>
      </c>
      <c r="C17">
        <f t="shared" ref="C17:D17" si="11">AVERAGE(C16,C19)</f>
        <v>1302454508.782505</v>
      </c>
      <c r="D17">
        <f t="shared" si="11"/>
        <v>588956723.81650472</v>
      </c>
      <c r="F17">
        <f t="shared" ref="F17:H23" si="12">B17/100000000</f>
        <v>5.6315145499760995</v>
      </c>
      <c r="G17">
        <f t="shared" si="12"/>
        <v>13.02454508782505</v>
      </c>
      <c r="H17">
        <f t="shared" si="12"/>
        <v>5.8895672381650472</v>
      </c>
      <c r="J17">
        <v>0</v>
      </c>
      <c r="K17">
        <v>6.1499141599062268</v>
      </c>
      <c r="L17">
        <v>0</v>
      </c>
      <c r="M17">
        <v>227.75372168668977</v>
      </c>
      <c r="N17">
        <v>102.04605330936113</v>
      </c>
      <c r="O17">
        <v>35.193984988365344</v>
      </c>
      <c r="P17">
        <v>895.82368188837404</v>
      </c>
      <c r="Q17">
        <v>1333.0902256125992</v>
      </c>
      <c r="S17">
        <f t="shared" si="3"/>
        <v>0</v>
      </c>
      <c r="T17">
        <f t="shared" si="4"/>
        <v>3.4136604719832958E-2</v>
      </c>
      <c r="U17">
        <f t="shared" si="5"/>
        <v>0</v>
      </c>
      <c r="V17">
        <f t="shared" si="6"/>
        <v>1.9286452848394424</v>
      </c>
      <c r="W17">
        <f t="shared" si="7"/>
        <v>1.1328380695977034</v>
      </c>
      <c r="X17">
        <f t="shared" si="8"/>
        <v>0.76467104809050179</v>
      </c>
      <c r="Y17">
        <f t="shared" si="9"/>
        <v>14.917466227409147</v>
      </c>
      <c r="Z17">
        <f t="shared" si="10"/>
        <v>15.129840263450223</v>
      </c>
    </row>
    <row r="18" spans="1:26" x14ac:dyDescent="0.35">
      <c r="A18" s="12">
        <v>192</v>
      </c>
      <c r="B18">
        <f>AVERAGE(B17,B20)</f>
        <v>586081580.98612404</v>
      </c>
      <c r="C18">
        <f t="shared" ref="C18:D18" si="13">AVERAGE(C17,C20)</f>
        <v>1315281774.2055626</v>
      </c>
      <c r="D18">
        <f t="shared" si="13"/>
        <v>703436804.67319834</v>
      </c>
      <c r="F18">
        <f t="shared" si="12"/>
        <v>5.86081580986124</v>
      </c>
      <c r="G18">
        <f t="shared" si="12"/>
        <v>13.152817742055626</v>
      </c>
      <c r="H18">
        <f t="shared" si="12"/>
        <v>7.0343680467319833</v>
      </c>
      <c r="J18">
        <v>0</v>
      </c>
      <c r="K18">
        <v>5.5881158683374688</v>
      </c>
      <c r="L18">
        <v>0</v>
      </c>
      <c r="M18">
        <v>279.64632105038226</v>
      </c>
      <c r="N18">
        <v>142.7115354897243</v>
      </c>
      <c r="O18">
        <v>34.860385606205561</v>
      </c>
      <c r="P18">
        <v>1020.816558202809</v>
      </c>
      <c r="Q18">
        <v>1224.2022774957261</v>
      </c>
      <c r="S18">
        <f t="shared" si="3"/>
        <v>0</v>
      </c>
      <c r="T18">
        <f t="shared" si="4"/>
        <v>3.1018205712479565E-2</v>
      </c>
      <c r="U18">
        <f t="shared" si="5"/>
        <v>0</v>
      </c>
      <c r="V18">
        <f t="shared" si="6"/>
        <v>2.3680779155761051</v>
      </c>
      <c r="W18">
        <f t="shared" si="7"/>
        <v>1.5842754827900123</v>
      </c>
      <c r="X18">
        <f t="shared" si="8"/>
        <v>0.7574228268594364</v>
      </c>
      <c r="Y18">
        <f t="shared" si="9"/>
        <v>16.998876943362568</v>
      </c>
      <c r="Z18">
        <f t="shared" si="10"/>
        <v>13.89402198951</v>
      </c>
    </row>
    <row r="19" spans="1:26" x14ac:dyDescent="0.35">
      <c r="A19" s="12">
        <v>204</v>
      </c>
      <c r="B19">
        <v>718045683.68305695</v>
      </c>
      <c r="C19">
        <v>1182303130.5981801</v>
      </c>
      <c r="D19">
        <v>535872403.38239944</v>
      </c>
      <c r="F19">
        <f t="shared" si="12"/>
        <v>7.1804568368305697</v>
      </c>
      <c r="G19">
        <f t="shared" si="12"/>
        <v>11.8230313059818</v>
      </c>
      <c r="H19">
        <f t="shared" si="12"/>
        <v>5.3587240338239948</v>
      </c>
      <c r="J19">
        <v>0</v>
      </c>
      <c r="K19">
        <v>6.0280840236251887</v>
      </c>
      <c r="L19">
        <v>0</v>
      </c>
      <c r="M19">
        <v>268.94571130514271</v>
      </c>
      <c r="N19">
        <v>0</v>
      </c>
      <c r="O19">
        <v>49.141857517158797</v>
      </c>
      <c r="P19">
        <v>1273.3289212442091</v>
      </c>
      <c r="Q19">
        <v>963.97645443713407</v>
      </c>
      <c r="S19">
        <f t="shared" si="3"/>
        <v>0</v>
      </c>
      <c r="T19">
        <f t="shared" si="4"/>
        <v>3.3460356710990409E-2</v>
      </c>
      <c r="U19">
        <f t="shared" si="5"/>
        <v>0</v>
      </c>
      <c r="V19">
        <f t="shared" si="6"/>
        <v>2.2774638945308046</v>
      </c>
      <c r="W19">
        <f t="shared" si="7"/>
        <v>0</v>
      </c>
      <c r="X19">
        <f t="shared" si="8"/>
        <v>1.0677209672386485</v>
      </c>
      <c r="Y19">
        <f t="shared" si="9"/>
        <v>21.203772084929881</v>
      </c>
      <c r="Z19">
        <f t="shared" si="10"/>
        <v>10.940602138657747</v>
      </c>
    </row>
    <row r="20" spans="1:26" x14ac:dyDescent="0.35">
      <c r="A20" s="12">
        <v>216</v>
      </c>
      <c r="B20">
        <v>609011706.97463799</v>
      </c>
      <c r="C20">
        <v>1328109039.6286199</v>
      </c>
      <c r="D20">
        <v>817916885.52989197</v>
      </c>
      <c r="F20">
        <f t="shared" si="12"/>
        <v>6.0901170697463796</v>
      </c>
      <c r="G20">
        <f t="shared" si="12"/>
        <v>13.281090396286199</v>
      </c>
      <c r="H20">
        <f t="shared" si="12"/>
        <v>8.1791688552989203</v>
      </c>
      <c r="J20">
        <v>0</v>
      </c>
      <c r="K20">
        <v>7.3704661579805704</v>
      </c>
      <c r="L20">
        <v>0</v>
      </c>
      <c r="M20">
        <v>296.05524211738447</v>
      </c>
      <c r="N20">
        <v>168.78460405976656</v>
      </c>
      <c r="O20">
        <v>34.159367361865492</v>
      </c>
      <c r="P20">
        <v>1150.3460732406793</v>
      </c>
      <c r="Q20">
        <v>1269.2329236388125</v>
      </c>
      <c r="S20">
        <f t="shared" si="3"/>
        <v>0</v>
      </c>
      <c r="T20">
        <f t="shared" si="4"/>
        <v>4.0911577510494075E-2</v>
      </c>
      <c r="U20">
        <f t="shared" si="5"/>
        <v>0</v>
      </c>
      <c r="V20">
        <f t="shared" si="6"/>
        <v>2.5070305878345707</v>
      </c>
      <c r="W20">
        <f t="shared" si="7"/>
        <v>1.8737189615871066</v>
      </c>
      <c r="X20">
        <f t="shared" si="8"/>
        <v>0.74219157766139043</v>
      </c>
      <c r="Y20">
        <f t="shared" si="9"/>
        <v>19.155832832223396</v>
      </c>
      <c r="Z20">
        <f t="shared" si="10"/>
        <v>14.405095036191266</v>
      </c>
    </row>
    <row r="21" spans="1:26" x14ac:dyDescent="0.35">
      <c r="A21" s="12">
        <v>228</v>
      </c>
      <c r="B21">
        <v>594903056.235057</v>
      </c>
      <c r="C21">
        <v>1140190470.6110001</v>
      </c>
      <c r="D21">
        <v>368583436.31807089</v>
      </c>
      <c r="F21">
        <f t="shared" si="12"/>
        <v>5.9490305623505702</v>
      </c>
      <c r="G21">
        <f t="shared" si="12"/>
        <v>11.401904706110001</v>
      </c>
      <c r="H21">
        <f t="shared" si="12"/>
        <v>3.6858343631807089</v>
      </c>
      <c r="J21">
        <v>0</v>
      </c>
      <c r="K21">
        <v>4.7732904316671343</v>
      </c>
      <c r="L21">
        <v>0</v>
      </c>
      <c r="M21">
        <v>279.45289128163728</v>
      </c>
      <c r="N21">
        <v>166.35419851514104</v>
      </c>
      <c r="O21">
        <v>30.764669847422475</v>
      </c>
      <c r="P21">
        <v>1117.7333811309654</v>
      </c>
      <c r="Q21">
        <v>1142.2843923224368</v>
      </c>
      <c r="S21">
        <f t="shared" si="3"/>
        <v>0</v>
      </c>
      <c r="T21">
        <f t="shared" si="4"/>
        <v>2.6495317567370134E-2</v>
      </c>
      <c r="U21">
        <f t="shared" si="5"/>
        <v>0</v>
      </c>
      <c r="V21">
        <f t="shared" si="6"/>
        <v>2.3664399295591267</v>
      </c>
      <c r="W21">
        <f t="shared" si="7"/>
        <v>1.8467384382231464</v>
      </c>
      <c r="X21">
        <f t="shared" si="8"/>
        <v>0.66843389130738673</v>
      </c>
      <c r="Y21">
        <f t="shared" si="9"/>
        <v>18.612758628038456</v>
      </c>
      <c r="Z21">
        <f t="shared" si="10"/>
        <v>12.964299084354067</v>
      </c>
    </row>
    <row r="22" spans="1:26" x14ac:dyDescent="0.35">
      <c r="A22" s="12">
        <v>240</v>
      </c>
      <c r="B22">
        <v>620072422.47475398</v>
      </c>
      <c r="C22">
        <v>1284670022.83796</v>
      </c>
      <c r="D22">
        <v>520332767.19955277</v>
      </c>
      <c r="F22">
        <f t="shared" si="12"/>
        <v>6.2007242247475398</v>
      </c>
      <c r="G22">
        <f t="shared" si="12"/>
        <v>12.8467002283796</v>
      </c>
      <c r="H22">
        <f t="shared" si="12"/>
        <v>5.2033276719955275</v>
      </c>
      <c r="J22">
        <v>0</v>
      </c>
      <c r="K22">
        <v>6.2818209943435894</v>
      </c>
      <c r="L22">
        <v>0</v>
      </c>
      <c r="M22">
        <v>296.32526102260317</v>
      </c>
      <c r="N22">
        <v>178.66933889213837</v>
      </c>
      <c r="O22">
        <v>33.935023682074608</v>
      </c>
      <c r="P22">
        <v>1204.8091771453783</v>
      </c>
      <c r="Q22">
        <v>1205.3422719266434</v>
      </c>
      <c r="S22">
        <f t="shared" si="3"/>
        <v>0</v>
      </c>
      <c r="T22">
        <f t="shared" si="4"/>
        <v>3.4868785909676001E-2</v>
      </c>
      <c r="U22">
        <f t="shared" si="5"/>
        <v>0</v>
      </c>
      <c r="V22">
        <f t="shared" si="6"/>
        <v>2.5093171396613019</v>
      </c>
      <c r="W22">
        <f t="shared" si="7"/>
        <v>1.9834518083052661</v>
      </c>
      <c r="X22">
        <f t="shared" si="8"/>
        <v>0.73731719026778075</v>
      </c>
      <c r="Y22">
        <f t="shared" si="9"/>
        <v>20.062765222563417</v>
      </c>
      <c r="Z22">
        <f t="shared" si="10"/>
        <v>13.679971307758978</v>
      </c>
    </row>
    <row r="23" spans="1:26" ht="15" thickBot="1" x14ac:dyDescent="0.4">
      <c r="A23" s="13">
        <v>252</v>
      </c>
      <c r="B23">
        <v>887632494.69774699</v>
      </c>
      <c r="C23">
        <v>1441072621.9816999</v>
      </c>
      <c r="D23">
        <v>353377954.00232959</v>
      </c>
      <c r="F23">
        <f t="shared" si="12"/>
        <v>8.8763249469774692</v>
      </c>
      <c r="G23">
        <f t="shared" si="12"/>
        <v>14.410726219816999</v>
      </c>
      <c r="H23">
        <f t="shared" si="12"/>
        <v>3.5337795400232959</v>
      </c>
      <c r="J23">
        <v>0</v>
      </c>
      <c r="K23">
        <v>6.1211259789942307</v>
      </c>
      <c r="L23">
        <v>0</v>
      </c>
      <c r="M23">
        <v>268.82276802673442</v>
      </c>
      <c r="N23">
        <v>172.86002138555818</v>
      </c>
      <c r="O23">
        <v>27.579750996815129</v>
      </c>
      <c r="P23">
        <v>1100.8605871755276</v>
      </c>
      <c r="Q23">
        <v>1096.7171553644512</v>
      </c>
      <c r="S23">
        <f t="shared" si="3"/>
        <v>0</v>
      </c>
      <c r="T23">
        <f t="shared" si="4"/>
        <v>3.3976808871168489E-2</v>
      </c>
      <c r="U23">
        <f t="shared" si="5"/>
        <v>0</v>
      </c>
      <c r="V23">
        <f t="shared" si="6"/>
        <v>2.2764227963988009</v>
      </c>
      <c r="W23">
        <f t="shared" si="7"/>
        <v>1.9189611610297312</v>
      </c>
      <c r="X23">
        <f t="shared" si="8"/>
        <v>0.59923413355383226</v>
      </c>
      <c r="Y23">
        <f t="shared" si="9"/>
        <v>18.331788902543256</v>
      </c>
      <c r="Z23">
        <f t="shared" si="10"/>
        <v>12.447136027289197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7006-728C-4160-BE90-CFA72444A620}">
  <dimension ref="A1:Z23"/>
  <sheetViews>
    <sheetView workbookViewId="0">
      <selection activeCell="S2" sqref="S2:Z23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8323272.8414346501</v>
      </c>
      <c r="C2">
        <v>1540457.62504211</v>
      </c>
      <c r="D2">
        <v>2208266.2817646302</v>
      </c>
      <c r="F2">
        <f t="shared" ref="F2:F23" si="0">B2/100000000</f>
        <v>8.3232728414346507E-2</v>
      </c>
      <c r="G2">
        <f t="shared" ref="G2:G23" si="1">C2/100000000</f>
        <v>1.54045762504211E-2</v>
      </c>
      <c r="H2">
        <f t="shared" ref="H2:H23" si="2">D2/100000000</f>
        <v>2.2082662817646301E-2</v>
      </c>
      <c r="J2">
        <v>257.46275318099197</v>
      </c>
      <c r="K2">
        <v>1880.9597815031741</v>
      </c>
      <c r="L2">
        <v>968.39279039477685</v>
      </c>
      <c r="M2">
        <v>72.135113698418721</v>
      </c>
      <c r="N2">
        <v>26.289790514582723</v>
      </c>
      <c r="O2">
        <v>51.28257008567055</v>
      </c>
      <c r="P2">
        <v>135.13295439922052</v>
      </c>
      <c r="Q2">
        <v>52.522190325014243</v>
      </c>
      <c r="S2">
        <f t="shared" ref="S2:S23" si="3">J2/342.296</f>
        <v>0.75216407197569346</v>
      </c>
      <c r="T2">
        <f t="shared" ref="T2:T23" si="4">K2/180.156</f>
        <v>10.440727933031228</v>
      </c>
      <c r="U2">
        <f t="shared" ref="U2:U23" si="5">L2/88.06</f>
        <v>10.996965596125106</v>
      </c>
      <c r="V2">
        <f t="shared" ref="V2:V23" si="6">M2/118.09</f>
        <v>0.61084862137707441</v>
      </c>
      <c r="W2">
        <f t="shared" ref="W2:W23" si="7">N2/90.08</f>
        <v>0.29184936184039434</v>
      </c>
      <c r="X2">
        <f t="shared" ref="X2:X23" si="8">O2/46.025</f>
        <v>1.1142329187543847</v>
      </c>
      <c r="Y2">
        <f t="shared" ref="Y2:Y23" si="9">P2/60.052</f>
        <v>2.2502656764007947</v>
      </c>
      <c r="Z2">
        <f t="shared" ref="Z2:Z23" si="10">Q2/88.11</f>
        <v>0.59609794943836392</v>
      </c>
    </row>
    <row r="3" spans="1:26" x14ac:dyDescent="0.35">
      <c r="A3" s="12">
        <v>12</v>
      </c>
      <c r="B3">
        <v>26585960.481179401</v>
      </c>
      <c r="C3">
        <v>831133268.90603805</v>
      </c>
      <c r="D3">
        <v>438172957.3714875</v>
      </c>
      <c r="F3">
        <f t="shared" si="0"/>
        <v>0.26585960481179399</v>
      </c>
      <c r="G3">
        <f t="shared" si="1"/>
        <v>8.3113326890603805</v>
      </c>
      <c r="H3">
        <f t="shared" si="2"/>
        <v>4.3817295737148747</v>
      </c>
      <c r="J3">
        <v>227.13288176540416</v>
      </c>
      <c r="K3">
        <v>12.905354951853102</v>
      </c>
      <c r="L3">
        <v>133.72828224799684</v>
      </c>
      <c r="M3">
        <v>602.52070818889786</v>
      </c>
      <c r="N3">
        <v>201.08965400925211</v>
      </c>
      <c r="O3">
        <v>112.85564581584535</v>
      </c>
      <c r="P3">
        <v>731.84333406868143</v>
      </c>
      <c r="Q3">
        <v>488.9730547065223</v>
      </c>
      <c r="S3">
        <f t="shared" si="3"/>
        <v>0.66355692665238319</v>
      </c>
      <c r="T3">
        <f t="shared" si="4"/>
        <v>7.1634333310314963E-2</v>
      </c>
      <c r="U3">
        <f t="shared" si="5"/>
        <v>1.5186041590733232</v>
      </c>
      <c r="V3">
        <f t="shared" si="6"/>
        <v>5.1022161757041058</v>
      </c>
      <c r="W3">
        <f t="shared" si="7"/>
        <v>2.2323451821631006</v>
      </c>
      <c r="X3">
        <f t="shared" si="8"/>
        <v>2.4520509682964771</v>
      </c>
      <c r="Y3">
        <f t="shared" si="9"/>
        <v>12.186826984424856</v>
      </c>
      <c r="Z3">
        <f t="shared" si="10"/>
        <v>5.549575016530726</v>
      </c>
    </row>
    <row r="4" spans="1:26" x14ac:dyDescent="0.35">
      <c r="A4" s="12">
        <v>24</v>
      </c>
      <c r="B4">
        <v>4116934.1964010498</v>
      </c>
      <c r="C4">
        <v>873642843.14913404</v>
      </c>
      <c r="D4">
        <v>503466744.43487841</v>
      </c>
      <c r="F4">
        <f t="shared" si="0"/>
        <v>4.1169341964010502E-2</v>
      </c>
      <c r="G4">
        <f t="shared" si="1"/>
        <v>8.7364284314913405</v>
      </c>
      <c r="H4">
        <f t="shared" si="2"/>
        <v>5.0346674443487842</v>
      </c>
      <c r="J4">
        <v>201.6820770115369</v>
      </c>
      <c r="K4">
        <v>17.727823711991022</v>
      </c>
      <c r="L4">
        <v>0</v>
      </c>
      <c r="M4">
        <v>510.13777511990122</v>
      </c>
      <c r="N4">
        <v>94.382354920506202</v>
      </c>
      <c r="O4">
        <v>84.265172884159583</v>
      </c>
      <c r="P4">
        <v>365.24862237113018</v>
      </c>
      <c r="Q4">
        <v>1118.439572216754</v>
      </c>
      <c r="S4">
        <f t="shared" si="3"/>
        <v>0.58920372137429855</v>
      </c>
      <c r="T4">
        <f t="shared" si="4"/>
        <v>9.840262723412499E-2</v>
      </c>
      <c r="U4">
        <f t="shared" si="5"/>
        <v>0</v>
      </c>
      <c r="V4">
        <f t="shared" si="6"/>
        <v>4.3199066400194868</v>
      </c>
      <c r="W4">
        <f t="shared" si="7"/>
        <v>1.0477614889043763</v>
      </c>
      <c r="X4">
        <f t="shared" si="8"/>
        <v>1.8308565537025439</v>
      </c>
      <c r="Y4">
        <f t="shared" si="9"/>
        <v>6.0822057944969394</v>
      </c>
      <c r="Z4">
        <f t="shared" si="10"/>
        <v>12.693673501495335</v>
      </c>
    </row>
    <row r="5" spans="1:26" x14ac:dyDescent="0.35">
      <c r="A5" s="12">
        <v>36</v>
      </c>
      <c r="B5">
        <v>0</v>
      </c>
      <c r="C5">
        <v>3187506050.3570499</v>
      </c>
      <c r="D5">
        <v>3585685.9263422801</v>
      </c>
      <c r="F5">
        <f t="shared" si="0"/>
        <v>0</v>
      </c>
      <c r="G5">
        <f t="shared" si="1"/>
        <v>31.875060503570499</v>
      </c>
      <c r="H5">
        <f t="shared" si="2"/>
        <v>3.5856859263422802E-2</v>
      </c>
      <c r="J5">
        <v>28.424444268302295</v>
      </c>
      <c r="K5">
        <v>18.510445413605197</v>
      </c>
      <c r="L5">
        <v>0</v>
      </c>
      <c r="M5">
        <v>543.80323584928055</v>
      </c>
      <c r="N5">
        <v>180.408390217478</v>
      </c>
      <c r="O5">
        <v>69.568191760381694</v>
      </c>
      <c r="P5">
        <v>545.18593968306493</v>
      </c>
      <c r="Q5">
        <v>806.7996231155779</v>
      </c>
      <c r="S5">
        <f t="shared" si="3"/>
        <v>8.3040538797713961E-2</v>
      </c>
      <c r="T5">
        <f t="shared" si="4"/>
        <v>0.10274676066078951</v>
      </c>
      <c r="U5">
        <f t="shared" si="5"/>
        <v>0</v>
      </c>
      <c r="V5">
        <f t="shared" si="6"/>
        <v>4.6049897184289996</v>
      </c>
      <c r="W5">
        <f t="shared" si="7"/>
        <v>2.0027574402473136</v>
      </c>
      <c r="X5">
        <f t="shared" si="8"/>
        <v>1.511530510817636</v>
      </c>
      <c r="Y5">
        <f t="shared" si="9"/>
        <v>9.0785642390439101</v>
      </c>
      <c r="Z5">
        <f t="shared" si="10"/>
        <v>9.1567316208781975</v>
      </c>
    </row>
    <row r="6" spans="1:26" x14ac:dyDescent="0.35">
      <c r="A6" s="12">
        <v>48</v>
      </c>
      <c r="B6">
        <v>0</v>
      </c>
      <c r="C6">
        <v>2877102284.2037301</v>
      </c>
      <c r="D6">
        <v>65658726.226645298</v>
      </c>
      <c r="F6">
        <f t="shared" si="0"/>
        <v>0</v>
      </c>
      <c r="G6">
        <f t="shared" si="1"/>
        <v>28.771022842037301</v>
      </c>
      <c r="H6">
        <f t="shared" si="2"/>
        <v>0.65658726226645303</v>
      </c>
      <c r="J6">
        <v>25.510613184307417</v>
      </c>
      <c r="K6">
        <v>12.158064413600814</v>
      </c>
      <c r="L6">
        <v>0</v>
      </c>
      <c r="M6">
        <v>537.11918746141794</v>
      </c>
      <c r="N6">
        <v>419.88744749155876</v>
      </c>
      <c r="O6">
        <v>113.80974718546315</v>
      </c>
      <c r="P6">
        <v>589.75292300904471</v>
      </c>
      <c r="Q6">
        <v>874.62190138838525</v>
      </c>
      <c r="S6">
        <f t="shared" si="3"/>
        <v>7.4527932503761121E-2</v>
      </c>
      <c r="T6">
        <f t="shared" si="4"/>
        <v>6.7486314158844624E-2</v>
      </c>
      <c r="U6">
        <f t="shared" si="5"/>
        <v>0</v>
      </c>
      <c r="V6">
        <f t="shared" si="6"/>
        <v>4.5483884110544324</v>
      </c>
      <c r="W6">
        <f t="shared" si="7"/>
        <v>4.6612727297020289</v>
      </c>
      <c r="X6">
        <f t="shared" si="8"/>
        <v>2.4727810360774178</v>
      </c>
      <c r="Y6">
        <f t="shared" si="9"/>
        <v>9.8207041065916982</v>
      </c>
      <c r="Z6">
        <f t="shared" si="10"/>
        <v>9.9264771466165627</v>
      </c>
    </row>
    <row r="7" spans="1:26" x14ac:dyDescent="0.35">
      <c r="A7" s="12">
        <v>60</v>
      </c>
      <c r="B7">
        <v>9954812.3912286796</v>
      </c>
      <c r="C7">
        <v>2240737770.9711099</v>
      </c>
      <c r="D7">
        <v>362294838.84441376</v>
      </c>
      <c r="F7">
        <f t="shared" si="0"/>
        <v>9.954812391228679E-2</v>
      </c>
      <c r="G7">
        <f t="shared" si="1"/>
        <v>22.407377709711099</v>
      </c>
      <c r="H7">
        <f t="shared" si="2"/>
        <v>3.6229483884441374</v>
      </c>
      <c r="J7">
        <v>61.124364439199468</v>
      </c>
      <c r="K7">
        <v>5.71690554938756</v>
      </c>
      <c r="L7">
        <v>0</v>
      </c>
      <c r="M7">
        <v>438.73685241464455</v>
      </c>
      <c r="N7">
        <v>431.30645488262036</v>
      </c>
      <c r="O7">
        <v>96.923307343101911</v>
      </c>
      <c r="P7">
        <v>486.2794369071255</v>
      </c>
      <c r="Q7">
        <v>880.67916904108165</v>
      </c>
      <c r="S7">
        <f t="shared" si="3"/>
        <v>0.17857165856217855</v>
      </c>
      <c r="T7">
        <f t="shared" si="4"/>
        <v>3.1733084379024619E-2</v>
      </c>
      <c r="U7">
        <f t="shared" si="5"/>
        <v>0</v>
      </c>
      <c r="V7">
        <f t="shared" si="6"/>
        <v>3.7152752342674615</v>
      </c>
      <c r="W7">
        <f t="shared" si="7"/>
        <v>4.7880379094429433</v>
      </c>
      <c r="X7">
        <f t="shared" si="8"/>
        <v>2.105883918372665</v>
      </c>
      <c r="Y7">
        <f t="shared" si="9"/>
        <v>8.0976393277014171</v>
      </c>
      <c r="Z7">
        <f t="shared" si="10"/>
        <v>9.9952238002619644</v>
      </c>
    </row>
    <row r="8" spans="1:26" x14ac:dyDescent="0.35">
      <c r="A8" s="12">
        <v>72</v>
      </c>
      <c r="B8">
        <v>819910690.58094299</v>
      </c>
      <c r="C8">
        <v>1819836748.9985001</v>
      </c>
      <c r="D8">
        <v>370958533.16559631</v>
      </c>
      <c r="F8">
        <f t="shared" si="0"/>
        <v>8.1991069058094297</v>
      </c>
      <c r="G8">
        <f t="shared" si="1"/>
        <v>18.198367489984999</v>
      </c>
      <c r="H8">
        <f t="shared" si="2"/>
        <v>3.7095853316559633</v>
      </c>
      <c r="J8">
        <v>6.0352324165859059</v>
      </c>
      <c r="K8">
        <v>4.7179809737279923</v>
      </c>
      <c r="L8">
        <v>0</v>
      </c>
      <c r="M8">
        <v>399.01022128306187</v>
      </c>
      <c r="N8">
        <v>311.46366449100043</v>
      </c>
      <c r="O8">
        <v>42.462453553969979</v>
      </c>
      <c r="P8">
        <v>891.72853932274427</v>
      </c>
      <c r="Q8">
        <v>1079.873270994146</v>
      </c>
      <c r="S8">
        <f t="shared" si="3"/>
        <v>1.7631618296988297E-2</v>
      </c>
      <c r="T8">
        <f t="shared" si="4"/>
        <v>2.6188308875241414E-2</v>
      </c>
      <c r="U8">
        <f t="shared" si="5"/>
        <v>0</v>
      </c>
      <c r="V8">
        <f t="shared" si="6"/>
        <v>3.3788654524774482</v>
      </c>
      <c r="W8">
        <f t="shared" si="7"/>
        <v>3.4576339308503599</v>
      </c>
      <c r="X8">
        <f t="shared" si="8"/>
        <v>0.92259540584399735</v>
      </c>
      <c r="Y8">
        <f t="shared" si="9"/>
        <v>14.849272952153871</v>
      </c>
      <c r="Z8">
        <f t="shared" si="10"/>
        <v>12.255967211373806</v>
      </c>
    </row>
    <row r="9" spans="1:26" x14ac:dyDescent="0.35">
      <c r="A9" s="12">
        <v>84</v>
      </c>
      <c r="B9">
        <v>490267990.65820801</v>
      </c>
      <c r="C9">
        <v>1112951470.8754201</v>
      </c>
      <c r="D9">
        <v>464688270.2267499</v>
      </c>
      <c r="F9">
        <f t="shared" si="0"/>
        <v>4.9026799065820805</v>
      </c>
      <c r="G9">
        <f t="shared" si="1"/>
        <v>11.129514708754201</v>
      </c>
      <c r="H9">
        <f t="shared" si="2"/>
        <v>4.646882702267499</v>
      </c>
      <c r="J9">
        <v>7.0444315288294783</v>
      </c>
      <c r="K9">
        <v>5.8301253040005871</v>
      </c>
      <c r="L9">
        <v>0</v>
      </c>
      <c r="M9">
        <v>292.70568699843295</v>
      </c>
      <c r="N9">
        <v>202.39362055672242</v>
      </c>
      <c r="O9">
        <v>39.66066864152306</v>
      </c>
      <c r="P9">
        <v>1010.2589115008456</v>
      </c>
      <c r="Q9">
        <v>1107.2389978241724</v>
      </c>
      <c r="S9">
        <f t="shared" si="3"/>
        <v>2.0579941129401098E-2</v>
      </c>
      <c r="T9">
        <f t="shared" si="4"/>
        <v>3.2361538355650588E-2</v>
      </c>
      <c r="U9">
        <f t="shared" si="5"/>
        <v>0</v>
      </c>
      <c r="V9">
        <f t="shared" si="6"/>
        <v>2.4786661613890502</v>
      </c>
      <c r="W9">
        <f t="shared" si="7"/>
        <v>2.2468208321128156</v>
      </c>
      <c r="X9">
        <f t="shared" si="8"/>
        <v>0.86172012257518871</v>
      </c>
      <c r="Y9">
        <f t="shared" si="9"/>
        <v>16.823068532286111</v>
      </c>
      <c r="Z9">
        <f t="shared" si="10"/>
        <v>12.566553147476705</v>
      </c>
    </row>
    <row r="10" spans="1:26" x14ac:dyDescent="0.35">
      <c r="A10" s="12">
        <v>96</v>
      </c>
      <c r="B10">
        <v>528049319.08262497</v>
      </c>
      <c r="C10">
        <v>1395852076.8318701</v>
      </c>
      <c r="D10">
        <v>996953777.62345207</v>
      </c>
      <c r="F10">
        <f t="shared" si="0"/>
        <v>5.2804931908262498</v>
      </c>
      <c r="G10">
        <f t="shared" si="1"/>
        <v>13.958520768318701</v>
      </c>
      <c r="H10">
        <f t="shared" si="2"/>
        <v>9.969537776234521</v>
      </c>
      <c r="J10">
        <v>6.7518033095821588</v>
      </c>
      <c r="K10">
        <v>4.4471576698567317</v>
      </c>
      <c r="L10">
        <v>0</v>
      </c>
      <c r="M10">
        <v>283.47646418989507</v>
      </c>
      <c r="N10">
        <v>167.5291787413926</v>
      </c>
      <c r="O10">
        <v>46.014359692869839</v>
      </c>
      <c r="P10">
        <v>981.50449941172144</v>
      </c>
      <c r="Q10">
        <v>1374.097776252396</v>
      </c>
      <c r="S10">
        <f t="shared" si="3"/>
        <v>1.9725042973280899E-2</v>
      </c>
      <c r="T10">
        <f t="shared" si="4"/>
        <v>2.4685037799777591E-2</v>
      </c>
      <c r="U10">
        <f t="shared" si="5"/>
        <v>0</v>
      </c>
      <c r="V10">
        <f t="shared" si="6"/>
        <v>2.4005120178668395</v>
      </c>
      <c r="W10">
        <f t="shared" si="7"/>
        <v>1.8597821796335769</v>
      </c>
      <c r="X10">
        <f t="shared" si="8"/>
        <v>0.99976881461965972</v>
      </c>
      <c r="Y10">
        <f t="shared" si="9"/>
        <v>16.344243312657721</v>
      </c>
      <c r="Z10">
        <f t="shared" si="10"/>
        <v>15.595253390675246</v>
      </c>
    </row>
    <row r="11" spans="1:26" x14ac:dyDescent="0.35">
      <c r="A11" s="12">
        <v>108</v>
      </c>
      <c r="B11">
        <v>553716741.80929399</v>
      </c>
      <c r="C11">
        <v>1586203799.24158</v>
      </c>
      <c r="D11">
        <v>791101165.29980099</v>
      </c>
      <c r="F11">
        <f t="shared" si="0"/>
        <v>5.53716741809294</v>
      </c>
      <c r="G11">
        <f t="shared" si="1"/>
        <v>15.8620379924158</v>
      </c>
      <c r="H11">
        <f t="shared" si="2"/>
        <v>7.9110116529980097</v>
      </c>
      <c r="J11">
        <v>6.5717780139435025</v>
      </c>
      <c r="K11">
        <v>4.03688103206213</v>
      </c>
      <c r="L11">
        <v>0</v>
      </c>
      <c r="M11">
        <v>221.54573534474571</v>
      </c>
      <c r="N11">
        <v>113.40535519634169</v>
      </c>
      <c r="O11">
        <v>41.445771559599052</v>
      </c>
      <c r="P11">
        <v>930.10613142510476</v>
      </c>
      <c r="Q11">
        <v>1295.1291573848625</v>
      </c>
      <c r="S11">
        <f t="shared" si="3"/>
        <v>1.9199108414774062E-2</v>
      </c>
      <c r="T11">
        <f t="shared" si="4"/>
        <v>2.2407696840860865E-2</v>
      </c>
      <c r="U11">
        <f t="shared" si="5"/>
        <v>0</v>
      </c>
      <c r="V11">
        <f t="shared" si="6"/>
        <v>1.8760753268248429</v>
      </c>
      <c r="W11">
        <f t="shared" si="7"/>
        <v>1.2589404440091219</v>
      </c>
      <c r="X11">
        <f t="shared" si="8"/>
        <v>0.90050562867135364</v>
      </c>
      <c r="Y11">
        <f t="shared" si="9"/>
        <v>15.488345624210764</v>
      </c>
      <c r="Z11">
        <f t="shared" si="10"/>
        <v>14.699003034671009</v>
      </c>
    </row>
    <row r="12" spans="1:26" x14ac:dyDescent="0.35">
      <c r="A12" s="12">
        <v>120</v>
      </c>
      <c r="B12">
        <v>247255396.36266801</v>
      </c>
      <c r="C12">
        <v>767098490.43313599</v>
      </c>
      <c r="D12">
        <v>569155123.78471994</v>
      </c>
      <c r="F12">
        <f t="shared" si="0"/>
        <v>2.4725539636266802</v>
      </c>
      <c r="G12">
        <f t="shared" si="1"/>
        <v>7.6709849043313598</v>
      </c>
      <c r="H12">
        <f t="shared" si="2"/>
        <v>5.6915512378471993</v>
      </c>
      <c r="J12">
        <v>7.136119886822069</v>
      </c>
      <c r="K12">
        <v>3.0679983914272655</v>
      </c>
      <c r="L12">
        <v>0</v>
      </c>
      <c r="M12">
        <v>256.1338085854029</v>
      </c>
      <c r="N12">
        <v>95.221025642729913</v>
      </c>
      <c r="O12">
        <v>48.18075452424452</v>
      </c>
      <c r="P12">
        <v>883.06338011986168</v>
      </c>
      <c r="Q12">
        <v>1519.9428197689479</v>
      </c>
      <c r="S12">
        <f t="shared" si="3"/>
        <v>2.0847803908962036E-2</v>
      </c>
      <c r="T12">
        <f t="shared" si="4"/>
        <v>1.7029676455001586E-2</v>
      </c>
      <c r="U12">
        <f t="shared" si="5"/>
        <v>0</v>
      </c>
      <c r="V12">
        <f t="shared" si="6"/>
        <v>2.1689711964213982</v>
      </c>
      <c r="W12">
        <f t="shared" si="7"/>
        <v>1.0570717766732896</v>
      </c>
      <c r="X12">
        <f t="shared" si="8"/>
        <v>1.0468387729330695</v>
      </c>
      <c r="Y12">
        <f t="shared" si="9"/>
        <v>14.70497868713551</v>
      </c>
      <c r="Z12">
        <f t="shared" si="10"/>
        <v>17.250514354431367</v>
      </c>
    </row>
    <row r="13" spans="1:26" x14ac:dyDescent="0.35">
      <c r="A13" s="12">
        <v>132</v>
      </c>
      <c r="B13">
        <v>411585933.56686401</v>
      </c>
      <c r="C13">
        <v>816781634.77618003</v>
      </c>
      <c r="D13">
        <v>587775404.5720458</v>
      </c>
      <c r="F13">
        <f t="shared" si="0"/>
        <v>4.1158593356686399</v>
      </c>
      <c r="G13">
        <f t="shared" si="1"/>
        <v>8.1678163477618</v>
      </c>
      <c r="H13">
        <f t="shared" si="2"/>
        <v>5.877754045720458</v>
      </c>
      <c r="J13">
        <v>4.245577121376173</v>
      </c>
      <c r="K13">
        <v>7.0281692369489353</v>
      </c>
      <c r="L13">
        <v>0</v>
      </c>
      <c r="M13">
        <v>206.26201980151004</v>
      </c>
      <c r="N13">
        <v>71.493732220243004</v>
      </c>
      <c r="O13">
        <v>40.184510133258442</v>
      </c>
      <c r="P13">
        <v>808.7063501911905</v>
      </c>
      <c r="Q13">
        <v>1402.6313914935502</v>
      </c>
      <c r="S13">
        <f t="shared" si="3"/>
        <v>1.2403233229065409E-2</v>
      </c>
      <c r="T13">
        <f t="shared" si="4"/>
        <v>3.9011574618380375E-2</v>
      </c>
      <c r="U13">
        <f t="shared" si="5"/>
        <v>0</v>
      </c>
      <c r="V13">
        <f t="shared" si="6"/>
        <v>1.7466510271954443</v>
      </c>
      <c r="W13">
        <f t="shared" si="7"/>
        <v>0.79366931860838152</v>
      </c>
      <c r="X13">
        <f t="shared" si="8"/>
        <v>0.87310179539942301</v>
      </c>
      <c r="Y13">
        <f t="shared" si="9"/>
        <v>13.466767970945023</v>
      </c>
      <c r="Z13">
        <f t="shared" si="10"/>
        <v>15.919094217382252</v>
      </c>
    </row>
    <row r="14" spans="1:26" x14ac:dyDescent="0.35">
      <c r="A14" s="12">
        <v>144</v>
      </c>
      <c r="B14">
        <v>286443687.06986499</v>
      </c>
      <c r="C14">
        <v>955498756.585338</v>
      </c>
      <c r="D14">
        <v>633785260.406762</v>
      </c>
      <c r="F14">
        <f t="shared" si="0"/>
        <v>2.8644368706986501</v>
      </c>
      <c r="G14">
        <f t="shared" si="1"/>
        <v>9.5549875658533807</v>
      </c>
      <c r="H14">
        <f t="shared" si="2"/>
        <v>6.3378526040676197</v>
      </c>
      <c r="J14">
        <v>5.1741048605765663</v>
      </c>
      <c r="K14">
        <v>0</v>
      </c>
      <c r="L14">
        <v>0</v>
      </c>
      <c r="M14">
        <v>227.366546814901</v>
      </c>
      <c r="N14">
        <v>101.87859956996252</v>
      </c>
      <c r="O14">
        <v>45.864080360890277</v>
      </c>
      <c r="P14">
        <v>886.3788238105742</v>
      </c>
      <c r="Q14">
        <v>1492.5832448324095</v>
      </c>
      <c r="S14">
        <f t="shared" si="3"/>
        <v>1.5115878831702872E-2</v>
      </c>
      <c r="T14">
        <f t="shared" si="4"/>
        <v>0</v>
      </c>
      <c r="U14">
        <f t="shared" si="5"/>
        <v>0</v>
      </c>
      <c r="V14">
        <f t="shared" si="6"/>
        <v>1.9253666425175797</v>
      </c>
      <c r="W14">
        <f t="shared" si="7"/>
        <v>1.1309791248885714</v>
      </c>
      <c r="X14">
        <f t="shared" si="8"/>
        <v>0.99650364716763229</v>
      </c>
      <c r="Y14">
        <f t="shared" si="9"/>
        <v>14.760188233707025</v>
      </c>
      <c r="Z14">
        <f t="shared" si="10"/>
        <v>16.93999823893326</v>
      </c>
    </row>
    <row r="15" spans="1:26" x14ac:dyDescent="0.35">
      <c r="A15" s="12">
        <v>156</v>
      </c>
      <c r="B15">
        <v>321977274.81210703</v>
      </c>
      <c r="C15">
        <v>907576642.67387199</v>
      </c>
      <c r="D15">
        <v>558085411.54832983</v>
      </c>
      <c r="F15">
        <f t="shared" si="0"/>
        <v>3.2197727481210703</v>
      </c>
      <c r="G15">
        <f t="shared" si="1"/>
        <v>9.0757664267387206</v>
      </c>
      <c r="H15">
        <f t="shared" si="2"/>
        <v>5.580854115483298</v>
      </c>
      <c r="J15">
        <v>0</v>
      </c>
      <c r="K15">
        <v>7.4047312985524147</v>
      </c>
      <c r="L15">
        <v>0</v>
      </c>
      <c r="M15">
        <v>214.3765729616791</v>
      </c>
      <c r="N15">
        <v>103.48640056297025</v>
      </c>
      <c r="O15">
        <v>38.025256764763974</v>
      </c>
      <c r="P15">
        <v>870.75876443120808</v>
      </c>
      <c r="Q15">
        <v>1369.4064717919493</v>
      </c>
      <c r="S15">
        <f t="shared" si="3"/>
        <v>0</v>
      </c>
      <c r="T15">
        <f t="shared" si="4"/>
        <v>4.1101774565112541E-2</v>
      </c>
      <c r="U15">
        <f t="shared" si="5"/>
        <v>0</v>
      </c>
      <c r="V15">
        <f t="shared" si="6"/>
        <v>1.8153660171198163</v>
      </c>
      <c r="W15">
        <f t="shared" si="7"/>
        <v>1.1488277149530446</v>
      </c>
      <c r="X15">
        <f t="shared" si="8"/>
        <v>0.82618700195033079</v>
      </c>
      <c r="Y15">
        <f t="shared" si="9"/>
        <v>14.500079338426831</v>
      </c>
      <c r="Z15">
        <f t="shared" si="10"/>
        <v>15.542009667369758</v>
      </c>
    </row>
    <row r="16" spans="1:26" x14ac:dyDescent="0.35">
      <c r="A16" s="12">
        <v>168</v>
      </c>
      <c r="B16">
        <v>534631988.64889401</v>
      </c>
      <c r="C16">
        <v>954448497.78428698</v>
      </c>
      <c r="D16">
        <v>991296812.28649092</v>
      </c>
      <c r="F16">
        <f t="shared" si="0"/>
        <v>5.3463198864889403</v>
      </c>
      <c r="G16">
        <f t="shared" si="1"/>
        <v>9.5444849778428704</v>
      </c>
      <c r="H16">
        <f t="shared" si="2"/>
        <v>9.9129681228649087</v>
      </c>
      <c r="J16">
        <v>0</v>
      </c>
      <c r="K16">
        <v>6.5026786541172008</v>
      </c>
      <c r="L16">
        <v>0</v>
      </c>
      <c r="M16">
        <v>230.01277660382735</v>
      </c>
      <c r="N16">
        <v>116.09471999375216</v>
      </c>
      <c r="O16">
        <v>42.377344290070113</v>
      </c>
      <c r="P16">
        <v>914.6334289285976</v>
      </c>
      <c r="Q16">
        <v>1415.0637206651816</v>
      </c>
      <c r="S16">
        <f t="shared" si="3"/>
        <v>0</v>
      </c>
      <c r="T16">
        <f t="shared" si="4"/>
        <v>3.6094710440491576E-2</v>
      </c>
      <c r="U16">
        <f t="shared" si="5"/>
        <v>0</v>
      </c>
      <c r="V16">
        <f t="shared" si="6"/>
        <v>1.9477752274013662</v>
      </c>
      <c r="W16">
        <f t="shared" si="7"/>
        <v>1.2887957370531991</v>
      </c>
      <c r="X16">
        <f t="shared" si="8"/>
        <v>0.92074620945290853</v>
      </c>
      <c r="Y16">
        <f t="shared" si="9"/>
        <v>15.230690550333005</v>
      </c>
      <c r="Z16">
        <f t="shared" si="10"/>
        <v>16.06019431012577</v>
      </c>
    </row>
    <row r="17" spans="1:26" x14ac:dyDescent="0.35">
      <c r="A17" s="12">
        <v>180</v>
      </c>
      <c r="B17">
        <v>388224835.78471398</v>
      </c>
      <c r="C17">
        <v>812737353.81459606</v>
      </c>
      <c r="D17">
        <v>597383004.28117454</v>
      </c>
      <c r="F17">
        <f t="shared" si="0"/>
        <v>3.8822483578471396</v>
      </c>
      <c r="G17">
        <f t="shared" si="1"/>
        <v>8.1273735381459602</v>
      </c>
      <c r="H17">
        <f t="shared" si="2"/>
        <v>5.9738300428117457</v>
      </c>
      <c r="J17">
        <v>0</v>
      </c>
      <c r="K17">
        <v>7.107530138390822</v>
      </c>
      <c r="L17">
        <v>0</v>
      </c>
      <c r="M17">
        <v>216.53657581081723</v>
      </c>
      <c r="N17">
        <v>107.79101266516896</v>
      </c>
      <c r="O17">
        <v>37.108634814617076</v>
      </c>
      <c r="P17">
        <v>881.41528099492609</v>
      </c>
      <c r="Q17">
        <v>1346.9589409677253</v>
      </c>
      <c r="S17">
        <f t="shared" si="3"/>
        <v>0</v>
      </c>
      <c r="T17">
        <f t="shared" si="4"/>
        <v>3.9452086738109314E-2</v>
      </c>
      <c r="U17">
        <f t="shared" si="5"/>
        <v>0</v>
      </c>
      <c r="V17">
        <f t="shared" si="6"/>
        <v>1.833657175127591</v>
      </c>
      <c r="W17">
        <f t="shared" si="7"/>
        <v>1.1966142613806501</v>
      </c>
      <c r="X17">
        <f t="shared" si="8"/>
        <v>0.80627126158863827</v>
      </c>
      <c r="Y17">
        <f t="shared" si="9"/>
        <v>14.677534153648939</v>
      </c>
      <c r="Z17">
        <f t="shared" si="10"/>
        <v>15.287242548720069</v>
      </c>
    </row>
    <row r="18" spans="1:26" x14ac:dyDescent="0.35">
      <c r="A18" s="12">
        <v>192</v>
      </c>
      <c r="B18">
        <v>371577803.80424798</v>
      </c>
      <c r="C18">
        <v>1248554789.22806</v>
      </c>
      <c r="D18">
        <v>594613433.49644399</v>
      </c>
      <c r="F18">
        <f t="shared" si="0"/>
        <v>3.7157780380424796</v>
      </c>
      <c r="G18">
        <f t="shared" si="1"/>
        <v>12.4855478922806</v>
      </c>
      <c r="H18">
        <f t="shared" si="2"/>
        <v>5.94613433496444</v>
      </c>
      <c r="J18">
        <v>0</v>
      </c>
      <c r="K18">
        <v>8.4097484727361209</v>
      </c>
      <c r="L18">
        <v>0</v>
      </c>
      <c r="M18">
        <v>241.87073742224226</v>
      </c>
      <c r="N18">
        <v>135.86787646558372</v>
      </c>
      <c r="O18">
        <v>34.378057182623934</v>
      </c>
      <c r="P18">
        <v>951.51654073828956</v>
      </c>
      <c r="Q18">
        <v>1254.704660544993</v>
      </c>
      <c r="S18">
        <f t="shared" si="3"/>
        <v>0</v>
      </c>
      <c r="T18">
        <f t="shared" si="4"/>
        <v>4.6680368529142077E-2</v>
      </c>
      <c r="U18">
        <f t="shared" si="5"/>
        <v>0</v>
      </c>
      <c r="V18">
        <f t="shared" si="6"/>
        <v>2.0481898333664343</v>
      </c>
      <c r="W18">
        <f t="shared" si="7"/>
        <v>1.508302358632146</v>
      </c>
      <c r="X18">
        <f t="shared" si="8"/>
        <v>0.74694312183865152</v>
      </c>
      <c r="Y18">
        <f t="shared" si="9"/>
        <v>15.844876785757171</v>
      </c>
      <c r="Z18">
        <f t="shared" si="10"/>
        <v>14.240207247134185</v>
      </c>
    </row>
    <row r="19" spans="1:26" x14ac:dyDescent="0.35">
      <c r="A19" s="12">
        <v>204</v>
      </c>
      <c r="B19">
        <v>666884765.88151598</v>
      </c>
      <c r="C19">
        <v>1072518284.51943</v>
      </c>
      <c r="D19">
        <v>584292770.73210239</v>
      </c>
      <c r="F19">
        <f t="shared" si="0"/>
        <v>6.6688476588151602</v>
      </c>
      <c r="G19">
        <f t="shared" si="1"/>
        <v>10.725182845194301</v>
      </c>
      <c r="H19">
        <f t="shared" si="2"/>
        <v>5.8429277073210235</v>
      </c>
      <c r="J19">
        <v>0</v>
      </c>
      <c r="K19">
        <v>4.4893220821149562</v>
      </c>
      <c r="L19">
        <v>0</v>
      </c>
      <c r="M19">
        <v>284.47915306401063</v>
      </c>
      <c r="N19">
        <v>0</v>
      </c>
      <c r="O19">
        <v>52.471259590102207</v>
      </c>
      <c r="P19">
        <v>1413.3201430252223</v>
      </c>
      <c r="Q19">
        <v>985.9973190695747</v>
      </c>
      <c r="S19">
        <f t="shared" si="3"/>
        <v>0</v>
      </c>
      <c r="T19">
        <f t="shared" si="4"/>
        <v>2.4919081696501675E-2</v>
      </c>
      <c r="U19">
        <f t="shared" si="5"/>
        <v>0</v>
      </c>
      <c r="V19">
        <f t="shared" si="6"/>
        <v>2.4090029051063651</v>
      </c>
      <c r="W19">
        <f t="shared" si="7"/>
        <v>0</v>
      </c>
      <c r="X19">
        <f t="shared" si="8"/>
        <v>1.1400599585030355</v>
      </c>
      <c r="Y19">
        <f t="shared" si="9"/>
        <v>23.534938770152905</v>
      </c>
      <c r="Z19">
        <f t="shared" si="10"/>
        <v>11.190526830888375</v>
      </c>
    </row>
    <row r="20" spans="1:26" x14ac:dyDescent="0.35">
      <c r="A20" s="12">
        <v>216</v>
      </c>
      <c r="B20">
        <v>349264443.68168098</v>
      </c>
      <c r="C20">
        <v>832563548.18609095</v>
      </c>
      <c r="D20">
        <v>325407582.7744621</v>
      </c>
      <c r="F20">
        <f t="shared" si="0"/>
        <v>3.4926444368168097</v>
      </c>
      <c r="G20">
        <f t="shared" si="1"/>
        <v>8.3256354818609086</v>
      </c>
      <c r="H20">
        <f t="shared" si="2"/>
        <v>3.2540758277446211</v>
      </c>
      <c r="J20">
        <v>0</v>
      </c>
      <c r="K20">
        <v>8.6622383252266513</v>
      </c>
      <c r="L20">
        <v>0</v>
      </c>
      <c r="M20">
        <v>261.91796708058314</v>
      </c>
      <c r="N20">
        <v>167.38085485736315</v>
      </c>
      <c r="O20">
        <v>34.620953717534071</v>
      </c>
      <c r="P20">
        <v>1121.0502610486064</v>
      </c>
      <c r="Q20">
        <v>1268.2707998756671</v>
      </c>
      <c r="S20">
        <f t="shared" si="3"/>
        <v>0</v>
      </c>
      <c r="T20">
        <f t="shared" si="4"/>
        <v>4.8081875292672188E-2</v>
      </c>
      <c r="U20">
        <f t="shared" si="5"/>
        <v>0</v>
      </c>
      <c r="V20">
        <f t="shared" si="6"/>
        <v>2.217952130413948</v>
      </c>
      <c r="W20">
        <f t="shared" si="7"/>
        <v>1.8581356001039426</v>
      </c>
      <c r="X20">
        <f t="shared" si="8"/>
        <v>0.75222061309145183</v>
      </c>
      <c r="Y20">
        <f t="shared" si="9"/>
        <v>18.66799209099791</v>
      </c>
      <c r="Z20">
        <f t="shared" si="10"/>
        <v>14.394175461078959</v>
      </c>
    </row>
    <row r="21" spans="1:26" x14ac:dyDescent="0.35">
      <c r="A21" s="12">
        <v>228</v>
      </c>
      <c r="B21">
        <v>849841838.55657005</v>
      </c>
      <c r="C21">
        <v>1201919171.6728599</v>
      </c>
      <c r="D21">
        <v>476097526.34464836</v>
      </c>
      <c r="F21">
        <f t="shared" si="0"/>
        <v>8.4984183855657012</v>
      </c>
      <c r="G21">
        <f t="shared" si="1"/>
        <v>12.019191716728599</v>
      </c>
      <c r="H21">
        <f t="shared" si="2"/>
        <v>4.7609752634464835</v>
      </c>
      <c r="J21">
        <v>0</v>
      </c>
      <c r="K21">
        <v>5.3506214030935455</v>
      </c>
      <c r="L21">
        <v>0</v>
      </c>
      <c r="M21">
        <v>237.04706865235767</v>
      </c>
      <c r="N21">
        <v>170.26006425637414</v>
      </c>
      <c r="O21">
        <v>29.636229504339077</v>
      </c>
      <c r="P21">
        <v>1102.6944766159277</v>
      </c>
      <c r="Q21">
        <v>1133.19496969383</v>
      </c>
      <c r="S21">
        <f t="shared" si="3"/>
        <v>0</v>
      </c>
      <c r="T21">
        <f t="shared" si="4"/>
        <v>2.9699934518381543E-2</v>
      </c>
      <c r="U21">
        <f t="shared" si="5"/>
        <v>0</v>
      </c>
      <c r="V21">
        <f t="shared" si="6"/>
        <v>2.0073424392612216</v>
      </c>
      <c r="W21">
        <f t="shared" si="7"/>
        <v>1.8900984042670308</v>
      </c>
      <c r="X21">
        <f t="shared" si="8"/>
        <v>0.64391590449405933</v>
      </c>
      <c r="Y21">
        <f t="shared" si="9"/>
        <v>18.362327259973483</v>
      </c>
      <c r="Z21">
        <f t="shared" si="10"/>
        <v>12.861139140776643</v>
      </c>
    </row>
    <row r="22" spans="1:26" x14ac:dyDescent="0.35">
      <c r="A22" s="12">
        <v>240</v>
      </c>
      <c r="B22">
        <v>794196712.14114296</v>
      </c>
      <c r="C22">
        <v>953036054.56937099</v>
      </c>
      <c r="D22">
        <v>482851534.4245404</v>
      </c>
      <c r="F22">
        <f t="shared" si="0"/>
        <v>7.9419671214114294</v>
      </c>
      <c r="G22">
        <f t="shared" si="1"/>
        <v>9.5303605456937106</v>
      </c>
      <c r="H22">
        <f t="shared" si="2"/>
        <v>4.8285153442454041</v>
      </c>
      <c r="J22">
        <v>0</v>
      </c>
      <c r="K22">
        <v>5.7711618281847317</v>
      </c>
      <c r="L22">
        <v>0</v>
      </c>
      <c r="M22">
        <v>244.8918996925305</v>
      </c>
      <c r="N22">
        <v>178.42482569191503</v>
      </c>
      <c r="O22">
        <v>32.496812139696075</v>
      </c>
      <c r="P22">
        <v>1185.8398365688652</v>
      </c>
      <c r="Q22">
        <v>1185.8666722789203</v>
      </c>
      <c r="S22">
        <f t="shared" si="3"/>
        <v>0</v>
      </c>
      <c r="T22">
        <f t="shared" si="4"/>
        <v>3.2034247142391767E-2</v>
      </c>
      <c r="U22">
        <f t="shared" si="5"/>
        <v>0</v>
      </c>
      <c r="V22">
        <f t="shared" si="6"/>
        <v>2.0737733905710094</v>
      </c>
      <c r="W22">
        <f t="shared" si="7"/>
        <v>1.9807374077699271</v>
      </c>
      <c r="X22">
        <f t="shared" si="8"/>
        <v>0.70606870482772577</v>
      </c>
      <c r="Y22">
        <f t="shared" si="9"/>
        <v>19.746883310611889</v>
      </c>
      <c r="Z22">
        <f t="shared" si="10"/>
        <v>13.458933972068101</v>
      </c>
    </row>
    <row r="23" spans="1:26" ht="15" thickBot="1" x14ac:dyDescent="0.4">
      <c r="A23" s="13">
        <v>252</v>
      </c>
      <c r="B23">
        <v>895743499.64941597</v>
      </c>
      <c r="C23">
        <v>1052386681.46082</v>
      </c>
      <c r="D23">
        <v>615767690.69535005</v>
      </c>
      <c r="F23">
        <f t="shared" si="0"/>
        <v>8.9574349964941593</v>
      </c>
      <c r="G23">
        <f t="shared" si="1"/>
        <v>10.5238668146082</v>
      </c>
      <c r="H23">
        <f t="shared" si="2"/>
        <v>6.1576769069535002</v>
      </c>
      <c r="J23">
        <v>0</v>
      </c>
      <c r="K23">
        <v>4.5929185193486308</v>
      </c>
      <c r="L23">
        <v>0</v>
      </c>
      <c r="M23">
        <v>220.5593511087896</v>
      </c>
      <c r="N23">
        <v>170.42533706763618</v>
      </c>
      <c r="O23">
        <v>27.196183073739629</v>
      </c>
      <c r="P23">
        <v>1117.5045040076475</v>
      </c>
      <c r="Q23">
        <v>1073.5310735377921</v>
      </c>
      <c r="S23">
        <f t="shared" si="3"/>
        <v>0</v>
      </c>
      <c r="T23">
        <f t="shared" si="4"/>
        <v>2.5494119093167202E-2</v>
      </c>
      <c r="U23">
        <f t="shared" si="5"/>
        <v>0</v>
      </c>
      <c r="V23">
        <f t="shared" si="6"/>
        <v>1.8677225091776577</v>
      </c>
      <c r="W23">
        <f t="shared" si="7"/>
        <v>1.8919331379622133</v>
      </c>
      <c r="X23">
        <f t="shared" si="8"/>
        <v>0.59090022973904677</v>
      </c>
      <c r="Y23">
        <f t="shared" si="9"/>
        <v>18.608947312456664</v>
      </c>
      <c r="Z23">
        <f t="shared" si="10"/>
        <v>12.183986761296017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43B9-410D-442B-969A-4B8E8B246C3F}">
  <dimension ref="A1:Z23"/>
  <sheetViews>
    <sheetView workbookViewId="0">
      <selection activeCell="S2" sqref="S2:Z23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7249901.4571345998</v>
      </c>
      <c r="C2">
        <v>1754463.33228801</v>
      </c>
      <c r="D2">
        <v>2306325.4893294009</v>
      </c>
      <c r="F2">
        <f t="shared" ref="F2:F16" si="0">B2/100000000</f>
        <v>7.2499014571345999E-2</v>
      </c>
      <c r="G2">
        <f t="shared" ref="G2:G16" si="1">C2/100000000</f>
        <v>1.7544633322880102E-2</v>
      </c>
      <c r="H2">
        <f t="shared" ref="H2:H16" si="2">D2/100000000</f>
        <v>2.306325489329401E-2</v>
      </c>
      <c r="J2">
        <v>261.15610625255039</v>
      </c>
      <c r="K2">
        <v>1943.0595254796058</v>
      </c>
      <c r="L2">
        <v>989.14970707539896</v>
      </c>
      <c r="M2">
        <v>73.591466608694617</v>
      </c>
      <c r="N2">
        <v>26.840503428834445</v>
      </c>
      <c r="O2">
        <v>52.852380320462174</v>
      </c>
      <c r="P2">
        <v>135.44371081972938</v>
      </c>
      <c r="Q2">
        <v>44.720997464772317</v>
      </c>
      <c r="S2">
        <f t="shared" ref="S2:S23" si="3">J2/342.296</f>
        <v>0.76295401130176921</v>
      </c>
      <c r="T2">
        <f t="shared" ref="T2:T23" si="4">K2/180.156</f>
        <v>10.785427770818655</v>
      </c>
      <c r="U2">
        <f t="shared" ref="U2:U23" si="5">L2/88.06</f>
        <v>11.232678935673393</v>
      </c>
      <c r="V2">
        <f t="shared" ref="V2:V23" si="6">M2/118.09</f>
        <v>0.62318118899732933</v>
      </c>
      <c r="W2">
        <f t="shared" ref="W2:W23" si="7">N2/90.08</f>
        <v>0.29796295991157246</v>
      </c>
      <c r="X2">
        <f t="shared" ref="X2:X23" si="8">O2/46.025</f>
        <v>1.1483406913734313</v>
      </c>
      <c r="Y2">
        <f t="shared" ref="Y2:Y23" si="9">P2/60.052</f>
        <v>2.2554404652589319</v>
      </c>
      <c r="Z2">
        <f t="shared" ref="Z2:Z23" si="10">Q2/88.11</f>
        <v>0.50755870462799135</v>
      </c>
    </row>
    <row r="3" spans="1:26" x14ac:dyDescent="0.35">
      <c r="A3" s="12">
        <v>12</v>
      </c>
      <c r="B3">
        <v>35558821.995376803</v>
      </c>
      <c r="C3">
        <v>1141298190.68941</v>
      </c>
      <c r="D3">
        <v>732875721.04644597</v>
      </c>
      <c r="F3">
        <f t="shared" si="0"/>
        <v>0.35558821995376805</v>
      </c>
      <c r="G3">
        <f t="shared" si="1"/>
        <v>11.4129819068941</v>
      </c>
      <c r="H3">
        <f t="shared" si="2"/>
        <v>7.3287572104644596</v>
      </c>
      <c r="J3">
        <v>223.54565836331938</v>
      </c>
      <c r="K3">
        <v>17.76352905363343</v>
      </c>
      <c r="L3">
        <v>138.25373744857581</v>
      </c>
      <c r="M3">
        <v>591.56417683650693</v>
      </c>
      <c r="N3">
        <v>196.02317101135247</v>
      </c>
      <c r="O3">
        <v>113.68323576066561</v>
      </c>
      <c r="P3">
        <v>711.6754333958379</v>
      </c>
      <c r="Q3">
        <v>472.86015289074237</v>
      </c>
      <c r="S3">
        <f t="shared" si="3"/>
        <v>0.65307703964790531</v>
      </c>
      <c r="T3">
        <f t="shared" si="4"/>
        <v>9.8600818477505223E-2</v>
      </c>
      <c r="U3">
        <f t="shared" si="5"/>
        <v>1.5699947473151918</v>
      </c>
      <c r="V3">
        <f t="shared" si="6"/>
        <v>5.0094349804090683</v>
      </c>
      <c r="W3">
        <f t="shared" si="7"/>
        <v>2.176100921529224</v>
      </c>
      <c r="X3">
        <f t="shared" si="8"/>
        <v>2.4700322816005564</v>
      </c>
      <c r="Y3">
        <f t="shared" si="9"/>
        <v>11.850986368411341</v>
      </c>
      <c r="Z3">
        <f t="shared" si="10"/>
        <v>5.3667024502410889</v>
      </c>
    </row>
    <row r="4" spans="1:26" x14ac:dyDescent="0.35">
      <c r="A4" s="12">
        <v>24</v>
      </c>
      <c r="B4">
        <v>6702403.4389692098</v>
      </c>
      <c r="C4">
        <v>1699394391.95064</v>
      </c>
      <c r="D4">
        <v>762491480.11940002</v>
      </c>
      <c r="F4">
        <f t="shared" si="0"/>
        <v>6.7024034389692094E-2</v>
      </c>
      <c r="G4">
        <f t="shared" si="1"/>
        <v>16.9939439195064</v>
      </c>
      <c r="H4">
        <f t="shared" si="2"/>
        <v>7.6249148011940004</v>
      </c>
      <c r="J4">
        <v>206.83582881997256</v>
      </c>
      <c r="K4">
        <v>11.19860708410418</v>
      </c>
      <c r="L4">
        <v>0</v>
      </c>
      <c r="M4">
        <v>521.32190363977395</v>
      </c>
      <c r="N4">
        <v>102.15595131669902</v>
      </c>
      <c r="O4">
        <v>86.76907296192968</v>
      </c>
      <c r="P4">
        <v>367.05579799066106</v>
      </c>
      <c r="Q4">
        <v>1103.0146706470496</v>
      </c>
      <c r="S4">
        <f t="shared" si="3"/>
        <v>0.60426013982042603</v>
      </c>
      <c r="T4">
        <f t="shared" si="4"/>
        <v>6.2160611270810739E-2</v>
      </c>
      <c r="U4">
        <f t="shared" si="5"/>
        <v>0</v>
      </c>
      <c r="V4">
        <f t="shared" si="6"/>
        <v>4.4146151548799555</v>
      </c>
      <c r="W4">
        <f t="shared" si="7"/>
        <v>1.1340580741196604</v>
      </c>
      <c r="X4">
        <f t="shared" si="8"/>
        <v>1.8852595972173749</v>
      </c>
      <c r="Y4">
        <f t="shared" si="9"/>
        <v>6.1122993071115213</v>
      </c>
      <c r="Z4">
        <f t="shared" si="10"/>
        <v>12.518609359290087</v>
      </c>
    </row>
    <row r="5" spans="1:26" x14ac:dyDescent="0.35">
      <c r="A5" s="12">
        <v>36</v>
      </c>
      <c r="B5">
        <v>0</v>
      </c>
      <c r="C5">
        <v>3487612278.56569</v>
      </c>
      <c r="D5">
        <v>6373992.7615529802</v>
      </c>
      <c r="F5">
        <f t="shared" si="0"/>
        <v>0</v>
      </c>
      <c r="G5">
        <f t="shared" si="1"/>
        <v>34.876122785656904</v>
      </c>
      <c r="H5">
        <f t="shared" si="2"/>
        <v>6.3739927615529796E-2</v>
      </c>
      <c r="J5">
        <v>23.200749616866677</v>
      </c>
      <c r="K5">
        <v>15.759649381422509</v>
      </c>
      <c r="L5">
        <v>0</v>
      </c>
      <c r="M5">
        <v>517.34817209981475</v>
      </c>
      <c r="N5">
        <v>179.36029846728525</v>
      </c>
      <c r="O5">
        <v>70.050320068696919</v>
      </c>
      <c r="P5">
        <v>531.05220282741379</v>
      </c>
      <c r="Q5">
        <v>833.34714811169249</v>
      </c>
      <c r="S5">
        <f t="shared" si="3"/>
        <v>6.7779785965558101E-2</v>
      </c>
      <c r="T5">
        <f t="shared" si="4"/>
        <v>8.7477793586794264E-2</v>
      </c>
      <c r="U5">
        <f t="shared" si="5"/>
        <v>0</v>
      </c>
      <c r="V5">
        <f t="shared" si="6"/>
        <v>4.3809651291372234</v>
      </c>
      <c r="W5">
        <f t="shared" si="7"/>
        <v>1.9911223186865592</v>
      </c>
      <c r="X5">
        <f t="shared" si="8"/>
        <v>1.5220058678695692</v>
      </c>
      <c r="Y5">
        <f t="shared" si="9"/>
        <v>8.8432059353129588</v>
      </c>
      <c r="Z5">
        <f t="shared" si="10"/>
        <v>9.4580314165440083</v>
      </c>
    </row>
    <row r="6" spans="1:26" x14ac:dyDescent="0.35">
      <c r="A6" s="12">
        <v>48</v>
      </c>
      <c r="B6">
        <v>0</v>
      </c>
      <c r="C6">
        <v>3027513871.2161999</v>
      </c>
      <c r="D6">
        <v>175740169.14289162</v>
      </c>
      <c r="F6">
        <f t="shared" si="0"/>
        <v>0</v>
      </c>
      <c r="G6">
        <f t="shared" si="1"/>
        <v>30.275138712161997</v>
      </c>
      <c r="H6">
        <f t="shared" si="2"/>
        <v>1.7574016914289161</v>
      </c>
      <c r="J6">
        <v>29.710589071831993</v>
      </c>
      <c r="K6">
        <v>14.229697754368621</v>
      </c>
      <c r="L6">
        <v>0</v>
      </c>
      <c r="M6">
        <v>532.52584257324656</v>
      </c>
      <c r="N6">
        <v>414.27872344668066</v>
      </c>
      <c r="O6">
        <v>104.11858435277996</v>
      </c>
      <c r="P6">
        <v>585.66657015221699</v>
      </c>
      <c r="Q6">
        <v>902.6122072993835</v>
      </c>
      <c r="S6">
        <f t="shared" si="3"/>
        <v>8.6797944094678267E-2</v>
      </c>
      <c r="T6">
        <f t="shared" si="4"/>
        <v>7.8985422380429299E-2</v>
      </c>
      <c r="U6">
        <f t="shared" si="5"/>
        <v>0</v>
      </c>
      <c r="V6">
        <f t="shared" si="6"/>
        <v>4.5094914266512536</v>
      </c>
      <c r="W6">
        <f t="shared" si="7"/>
        <v>4.5990089192571117</v>
      </c>
      <c r="X6">
        <f t="shared" si="8"/>
        <v>2.2622180196149912</v>
      </c>
      <c r="Y6">
        <f t="shared" si="9"/>
        <v>9.7526571996306028</v>
      </c>
      <c r="Z6">
        <f t="shared" si="10"/>
        <v>10.244151711489996</v>
      </c>
    </row>
    <row r="7" spans="1:26" x14ac:dyDescent="0.35">
      <c r="A7" s="12">
        <v>60</v>
      </c>
      <c r="B7">
        <v>496172217.22772801</v>
      </c>
      <c r="C7">
        <v>1548573240.12098</v>
      </c>
      <c r="D7">
        <v>450693122.85145241</v>
      </c>
      <c r="F7">
        <f t="shared" si="0"/>
        <v>4.9617221722772804</v>
      </c>
      <c r="G7">
        <f t="shared" si="1"/>
        <v>15.4857324012098</v>
      </c>
      <c r="H7">
        <f t="shared" si="2"/>
        <v>4.5069312285145244</v>
      </c>
      <c r="J7">
        <v>6.8676331243392257</v>
      </c>
      <c r="K7">
        <v>4.400506971326676</v>
      </c>
      <c r="L7">
        <v>0</v>
      </c>
      <c r="M7">
        <v>434.46733730234104</v>
      </c>
      <c r="N7">
        <v>377.17307679525697</v>
      </c>
      <c r="O7">
        <v>36.641724910656968</v>
      </c>
      <c r="P7">
        <v>623.02461348260897</v>
      </c>
      <c r="Q7">
        <v>911.14868802776766</v>
      </c>
      <c r="S7">
        <f t="shared" si="3"/>
        <v>2.0063433765919632E-2</v>
      </c>
      <c r="T7">
        <f t="shared" si="4"/>
        <v>2.4426091672365483E-2</v>
      </c>
      <c r="U7">
        <f t="shared" si="5"/>
        <v>0</v>
      </c>
      <c r="V7">
        <f t="shared" si="6"/>
        <v>3.679120478468465</v>
      </c>
      <c r="W7">
        <f t="shared" si="7"/>
        <v>4.1870901065192827</v>
      </c>
      <c r="X7">
        <f t="shared" si="8"/>
        <v>0.79612655971009172</v>
      </c>
      <c r="Y7">
        <f t="shared" si="9"/>
        <v>10.374752106218095</v>
      </c>
      <c r="Z7">
        <f t="shared" si="10"/>
        <v>10.341036068865822</v>
      </c>
    </row>
    <row r="8" spans="1:26" x14ac:dyDescent="0.35">
      <c r="A8" s="12">
        <v>72</v>
      </c>
      <c r="B8">
        <v>1078502075.7186</v>
      </c>
      <c r="C8">
        <v>1853866310.1845601</v>
      </c>
      <c r="D8">
        <v>567003848.35221052</v>
      </c>
      <c r="F8">
        <f t="shared" si="0"/>
        <v>10.785020757186</v>
      </c>
      <c r="G8">
        <f t="shared" si="1"/>
        <v>18.5386631018456</v>
      </c>
      <c r="H8">
        <f t="shared" si="2"/>
        <v>5.6700384835221049</v>
      </c>
      <c r="J8">
        <v>7.9833296068159481</v>
      </c>
      <c r="K8">
        <v>4.7095670998754953</v>
      </c>
      <c r="L8">
        <v>0</v>
      </c>
      <c r="M8">
        <v>360.32853382164393</v>
      </c>
      <c r="N8">
        <v>237.861764050993</v>
      </c>
      <c r="O8">
        <v>40.923147636653169</v>
      </c>
      <c r="P8">
        <v>1051.0577524082653</v>
      </c>
      <c r="Q8">
        <v>1119.4188565248926</v>
      </c>
      <c r="S8">
        <f t="shared" si="3"/>
        <v>2.3322883138616718E-2</v>
      </c>
      <c r="T8">
        <f t="shared" si="4"/>
        <v>2.6141605607781563E-2</v>
      </c>
      <c r="U8">
        <f t="shared" si="5"/>
        <v>0</v>
      </c>
      <c r="V8">
        <f t="shared" si="6"/>
        <v>3.0513043765064265</v>
      </c>
      <c r="W8">
        <f t="shared" si="7"/>
        <v>2.6405613238342918</v>
      </c>
      <c r="X8">
        <f t="shared" si="8"/>
        <v>0.88915041035639697</v>
      </c>
      <c r="Y8">
        <f t="shared" si="9"/>
        <v>17.502460407784341</v>
      </c>
      <c r="Z8">
        <f t="shared" si="10"/>
        <v>12.704787839347322</v>
      </c>
    </row>
    <row r="9" spans="1:26" x14ac:dyDescent="0.35">
      <c r="A9" s="12">
        <v>84</v>
      </c>
      <c r="B9">
        <v>453752318.53835201</v>
      </c>
      <c r="C9">
        <v>1750516558.82816</v>
      </c>
      <c r="D9">
        <v>811917219.71964002</v>
      </c>
      <c r="F9">
        <f t="shared" si="0"/>
        <v>4.5375231853835203</v>
      </c>
      <c r="G9">
        <f t="shared" si="1"/>
        <v>17.505165588281599</v>
      </c>
      <c r="H9">
        <f t="shared" si="2"/>
        <v>8.1191721971964004</v>
      </c>
      <c r="J9">
        <v>6.6235794433611863</v>
      </c>
      <c r="K9">
        <v>4.7638974437098867</v>
      </c>
      <c r="L9">
        <v>0</v>
      </c>
      <c r="M9">
        <v>296.01057594140275</v>
      </c>
      <c r="N9">
        <v>176.32749980060086</v>
      </c>
      <c r="O9">
        <v>41.37237024429686</v>
      </c>
      <c r="P9">
        <v>897.76270313993666</v>
      </c>
      <c r="Q9">
        <v>1178.6717090607679</v>
      </c>
      <c r="S9">
        <f t="shared" si="3"/>
        <v>1.9350443602499552E-2</v>
      </c>
      <c r="T9">
        <f t="shared" si="4"/>
        <v>2.6443179487277063E-2</v>
      </c>
      <c r="U9">
        <f t="shared" si="5"/>
        <v>0</v>
      </c>
      <c r="V9">
        <f t="shared" si="6"/>
        <v>2.5066523494064081</v>
      </c>
      <c r="W9">
        <f t="shared" si="7"/>
        <v>1.9574544826887308</v>
      </c>
      <c r="X9">
        <f t="shared" si="8"/>
        <v>0.89891081465066514</v>
      </c>
      <c r="Y9">
        <f t="shared" si="9"/>
        <v>14.949755264436433</v>
      </c>
      <c r="Z9">
        <f t="shared" si="10"/>
        <v>13.377275099997366</v>
      </c>
    </row>
    <row r="10" spans="1:26" x14ac:dyDescent="0.35">
      <c r="A10" s="12">
        <v>96</v>
      </c>
      <c r="B10">
        <v>642467097.95881999</v>
      </c>
      <c r="C10">
        <v>1323090347.80283</v>
      </c>
      <c r="D10">
        <v>889622712.42237902</v>
      </c>
      <c r="F10">
        <f t="shared" si="0"/>
        <v>6.4246709795881998</v>
      </c>
      <c r="G10">
        <f t="shared" si="1"/>
        <v>13.230903478028299</v>
      </c>
      <c r="H10">
        <f t="shared" si="2"/>
        <v>8.89622712422379</v>
      </c>
      <c r="J10">
        <v>6.9685488694958639</v>
      </c>
      <c r="K10">
        <v>3.9809739163659996</v>
      </c>
      <c r="L10">
        <v>0</v>
      </c>
      <c r="M10">
        <v>282.10880368844676</v>
      </c>
      <c r="N10">
        <v>140.22335612022439</v>
      </c>
      <c r="O10">
        <v>46.374104255135293</v>
      </c>
      <c r="P10">
        <v>1009.7526702331053</v>
      </c>
      <c r="Q10">
        <v>1389.1160052841526</v>
      </c>
      <c r="S10">
        <f t="shared" si="3"/>
        <v>2.0358253878210275E-2</v>
      </c>
      <c r="T10">
        <f t="shared" si="4"/>
        <v>2.2097370702979638E-2</v>
      </c>
      <c r="U10">
        <f t="shared" si="5"/>
        <v>0</v>
      </c>
      <c r="V10">
        <f t="shared" si="6"/>
        <v>2.388930507989218</v>
      </c>
      <c r="W10">
        <f t="shared" si="7"/>
        <v>1.5566535981374823</v>
      </c>
      <c r="X10">
        <f t="shared" si="8"/>
        <v>1.007585100600441</v>
      </c>
      <c r="Y10">
        <f t="shared" si="9"/>
        <v>16.814638483865739</v>
      </c>
      <c r="Z10">
        <f t="shared" si="10"/>
        <v>15.765702023426996</v>
      </c>
    </row>
    <row r="11" spans="1:26" x14ac:dyDescent="0.35">
      <c r="A11" s="12">
        <v>108</v>
      </c>
      <c r="B11">
        <v>384780191.25163901</v>
      </c>
      <c r="C11">
        <v>1421499536.0176301</v>
      </c>
      <c r="D11">
        <v>963030562.87647104</v>
      </c>
      <c r="F11">
        <f t="shared" si="0"/>
        <v>3.84780191251639</v>
      </c>
      <c r="G11">
        <f t="shared" si="1"/>
        <v>14.214995360176301</v>
      </c>
      <c r="H11">
        <f t="shared" si="2"/>
        <v>9.6303056287647113</v>
      </c>
      <c r="J11">
        <v>5.4455911918170603</v>
      </c>
      <c r="K11">
        <v>3.8690436640194825</v>
      </c>
      <c r="L11">
        <v>0</v>
      </c>
      <c r="M11">
        <v>263.32855014483118</v>
      </c>
      <c r="N11">
        <v>115.46666461728658</v>
      </c>
      <c r="O11">
        <v>41.937148568659886</v>
      </c>
      <c r="P11">
        <v>864.4512004559158</v>
      </c>
      <c r="Q11">
        <v>1303.9612527845413</v>
      </c>
      <c r="S11">
        <f t="shared" si="3"/>
        <v>1.5909012059203323E-2</v>
      </c>
      <c r="T11">
        <f t="shared" si="4"/>
        <v>2.1476074424495895E-2</v>
      </c>
      <c r="U11">
        <f t="shared" si="5"/>
        <v>0</v>
      </c>
      <c r="V11">
        <f t="shared" si="6"/>
        <v>2.229897113598367</v>
      </c>
      <c r="W11">
        <f t="shared" si="7"/>
        <v>1.2818235414885277</v>
      </c>
      <c r="X11">
        <f t="shared" si="8"/>
        <v>0.91118193522346302</v>
      </c>
      <c r="Y11">
        <f t="shared" si="9"/>
        <v>14.395044302536398</v>
      </c>
      <c r="Z11">
        <f t="shared" si="10"/>
        <v>14.799242455845436</v>
      </c>
    </row>
    <row r="12" spans="1:26" x14ac:dyDescent="0.35">
      <c r="A12" s="12">
        <v>120</v>
      </c>
      <c r="B12">
        <v>337095910.160133</v>
      </c>
      <c r="C12">
        <v>1301087395.2934501</v>
      </c>
      <c r="D12">
        <v>675232239.79606938</v>
      </c>
      <c r="F12">
        <f t="shared" si="0"/>
        <v>3.3709591016013301</v>
      </c>
      <c r="G12">
        <f t="shared" si="1"/>
        <v>13.010873952934501</v>
      </c>
      <c r="H12">
        <f t="shared" si="2"/>
        <v>6.7523223979606941</v>
      </c>
      <c r="J12">
        <v>5.6985964843894905</v>
      </c>
      <c r="K12">
        <v>3.1966178941403922</v>
      </c>
      <c r="L12">
        <v>0</v>
      </c>
      <c r="M12">
        <v>287.09932140058879</v>
      </c>
      <c r="N12">
        <v>89.733415807034802</v>
      </c>
      <c r="O12">
        <v>49.168851378876155</v>
      </c>
      <c r="P12">
        <v>893.34274349216844</v>
      </c>
      <c r="Q12">
        <v>1482.1451005025126</v>
      </c>
      <c r="S12">
        <f t="shared" si="3"/>
        <v>1.6648153891338172E-2</v>
      </c>
      <c r="T12">
        <f t="shared" si="4"/>
        <v>1.7743610505008948E-2</v>
      </c>
      <c r="U12">
        <f t="shared" si="5"/>
        <v>0</v>
      </c>
      <c r="V12">
        <f t="shared" si="6"/>
        <v>2.4311907985484695</v>
      </c>
      <c r="W12">
        <f t="shared" si="7"/>
        <v>0.99615248453635441</v>
      </c>
      <c r="X12">
        <f t="shared" si="8"/>
        <v>1.0683074715671081</v>
      </c>
      <c r="Y12">
        <f t="shared" si="9"/>
        <v>14.876153058885107</v>
      </c>
      <c r="Z12">
        <f t="shared" si="10"/>
        <v>16.821531046447767</v>
      </c>
    </row>
    <row r="13" spans="1:26" x14ac:dyDescent="0.35">
      <c r="A13" s="12">
        <v>132</v>
      </c>
      <c r="B13">
        <v>283494732.77074498</v>
      </c>
      <c r="C13">
        <v>847632333.140288</v>
      </c>
      <c r="D13">
        <v>475028897.92063117</v>
      </c>
      <c r="F13">
        <f t="shared" si="0"/>
        <v>2.8349473277074497</v>
      </c>
      <c r="G13">
        <f t="shared" si="1"/>
        <v>8.4763233314028792</v>
      </c>
      <c r="H13">
        <f t="shared" si="2"/>
        <v>4.7502889792063119</v>
      </c>
      <c r="J13">
        <v>4.6071193460302524</v>
      </c>
      <c r="K13">
        <v>2.7128698097276902</v>
      </c>
      <c r="L13">
        <v>0</v>
      </c>
      <c r="M13">
        <v>264.11430757039744</v>
      </c>
      <c r="N13">
        <v>91.97042495280887</v>
      </c>
      <c r="O13">
        <v>42.568572509813841</v>
      </c>
      <c r="P13">
        <v>835.74326467019625</v>
      </c>
      <c r="Q13">
        <v>1385.6688403356991</v>
      </c>
      <c r="S13">
        <f t="shared" si="3"/>
        <v>1.34594600755786E-2</v>
      </c>
      <c r="T13">
        <f t="shared" si="4"/>
        <v>1.5058448287748896E-2</v>
      </c>
      <c r="U13">
        <f t="shared" si="5"/>
        <v>0</v>
      </c>
      <c r="V13">
        <f t="shared" si="6"/>
        <v>2.236550999834003</v>
      </c>
      <c r="W13">
        <f t="shared" si="7"/>
        <v>1.0209860674157289</v>
      </c>
      <c r="X13">
        <f t="shared" si="8"/>
        <v>0.9249010865793339</v>
      </c>
      <c r="Y13">
        <f t="shared" si="9"/>
        <v>13.916993017221678</v>
      </c>
      <c r="Z13">
        <f t="shared" si="10"/>
        <v>15.726578598748146</v>
      </c>
    </row>
    <row r="14" spans="1:26" x14ac:dyDescent="0.35">
      <c r="A14" s="12">
        <v>144</v>
      </c>
      <c r="B14">
        <v>299594877.80656999</v>
      </c>
      <c r="C14">
        <v>1438988004.5308499</v>
      </c>
      <c r="D14">
        <v>602039339.40550661</v>
      </c>
      <c r="F14">
        <f t="shared" si="0"/>
        <v>2.9959487780657001</v>
      </c>
      <c r="G14">
        <f t="shared" si="1"/>
        <v>14.3898800453085</v>
      </c>
      <c r="H14">
        <f t="shared" si="2"/>
        <v>6.0203933940550662</v>
      </c>
      <c r="J14">
        <v>5.7862605115322552</v>
      </c>
      <c r="K14">
        <v>0</v>
      </c>
      <c r="L14">
        <v>0</v>
      </c>
      <c r="M14">
        <v>272.20315171067</v>
      </c>
      <c r="N14">
        <v>102.54134208917129</v>
      </c>
      <c r="O14">
        <v>45.227009793785797</v>
      </c>
      <c r="P14">
        <v>951.65171841679523</v>
      </c>
      <c r="Q14">
        <v>1442.6421734963478</v>
      </c>
      <c r="S14">
        <f t="shared" si="3"/>
        <v>1.6904259797170446E-2</v>
      </c>
      <c r="T14">
        <f t="shared" si="4"/>
        <v>0</v>
      </c>
      <c r="U14">
        <f t="shared" si="5"/>
        <v>0</v>
      </c>
      <c r="V14">
        <f t="shared" si="6"/>
        <v>2.3050482827561183</v>
      </c>
      <c r="W14">
        <f t="shared" si="7"/>
        <v>1.1383363908655784</v>
      </c>
      <c r="X14">
        <f t="shared" si="8"/>
        <v>0.98266180975091355</v>
      </c>
      <c r="Y14">
        <f t="shared" si="9"/>
        <v>15.84712779618989</v>
      </c>
      <c r="Z14">
        <f t="shared" si="10"/>
        <v>16.373194569246941</v>
      </c>
    </row>
    <row r="15" spans="1:26" x14ac:dyDescent="0.35">
      <c r="A15" s="12">
        <v>156</v>
      </c>
      <c r="B15">
        <v>252665027.38110501</v>
      </c>
      <c r="C15">
        <v>900009206.77697003</v>
      </c>
      <c r="D15">
        <v>507604949.96672291</v>
      </c>
      <c r="F15">
        <f t="shared" si="0"/>
        <v>2.5266502738110499</v>
      </c>
      <c r="G15">
        <f t="shared" si="1"/>
        <v>9.0000920677696996</v>
      </c>
      <c r="H15">
        <f t="shared" si="2"/>
        <v>5.0760494996672287</v>
      </c>
      <c r="J15">
        <v>0</v>
      </c>
      <c r="K15">
        <v>8.7810454948729522</v>
      </c>
      <c r="L15">
        <v>0</v>
      </c>
      <c r="M15">
        <v>261.71854596015953</v>
      </c>
      <c r="N15">
        <v>139.76189249727489</v>
      </c>
      <c r="O15">
        <v>37.451832496481828</v>
      </c>
      <c r="P15">
        <v>903.1849193874549</v>
      </c>
      <c r="Q15">
        <v>1286.1664961404963</v>
      </c>
      <c r="S15">
        <f t="shared" si="3"/>
        <v>0</v>
      </c>
      <c r="T15">
        <f t="shared" si="4"/>
        <v>4.874134358485397E-2</v>
      </c>
      <c r="U15">
        <f t="shared" si="5"/>
        <v>0</v>
      </c>
      <c r="V15">
        <f t="shared" si="6"/>
        <v>2.2162634089267468</v>
      </c>
      <c r="W15">
        <f t="shared" si="7"/>
        <v>1.5515307781669059</v>
      </c>
      <c r="X15">
        <f t="shared" si="8"/>
        <v>0.8137280281690783</v>
      </c>
      <c r="Y15">
        <f t="shared" si="9"/>
        <v>15.040047282146388</v>
      </c>
      <c r="Z15">
        <f t="shared" si="10"/>
        <v>14.597281763029127</v>
      </c>
    </row>
    <row r="16" spans="1:26" x14ac:dyDescent="0.35">
      <c r="A16" s="12">
        <v>168</v>
      </c>
      <c r="F16">
        <f t="shared" si="0"/>
        <v>0</v>
      </c>
      <c r="G16">
        <f t="shared" si="1"/>
        <v>0</v>
      </c>
      <c r="H16">
        <f t="shared" si="2"/>
        <v>0</v>
      </c>
      <c r="J16">
        <v>0</v>
      </c>
      <c r="K16">
        <v>5.8170359141279855</v>
      </c>
      <c r="L16">
        <v>0</v>
      </c>
      <c r="M16">
        <v>325.98050417873594</v>
      </c>
      <c r="N16">
        <v>153.70437913753224</v>
      </c>
      <c r="O16">
        <v>41.104047015418232</v>
      </c>
      <c r="P16">
        <v>980.80752720788291</v>
      </c>
      <c r="Q16">
        <v>1303.6230605346318</v>
      </c>
      <c r="S16">
        <f t="shared" si="3"/>
        <v>0</v>
      </c>
      <c r="T16">
        <f t="shared" si="4"/>
        <v>3.2288882491440671E-2</v>
      </c>
      <c r="U16">
        <f t="shared" si="5"/>
        <v>0</v>
      </c>
      <c r="V16">
        <f t="shared" si="6"/>
        <v>2.7604412243097292</v>
      </c>
      <c r="W16">
        <f t="shared" si="7"/>
        <v>1.7063097151147009</v>
      </c>
      <c r="X16">
        <f t="shared" si="8"/>
        <v>0.89308086942788123</v>
      </c>
      <c r="Y16">
        <f t="shared" si="9"/>
        <v>16.332637167919184</v>
      </c>
      <c r="Z16">
        <f t="shared" si="10"/>
        <v>14.795404159966314</v>
      </c>
    </row>
    <row r="17" spans="1:26" x14ac:dyDescent="0.35">
      <c r="A17" s="12">
        <v>180</v>
      </c>
      <c r="B17">
        <v>528777241.97561401</v>
      </c>
      <c r="C17">
        <v>1536741936.29899</v>
      </c>
      <c r="D17">
        <v>723667951.86250496</v>
      </c>
      <c r="F17">
        <f t="shared" ref="F17:H23" si="11">B17/100000000</f>
        <v>5.2877724197561404</v>
      </c>
      <c r="G17">
        <f t="shared" si="11"/>
        <v>15.367419362989899</v>
      </c>
      <c r="H17">
        <f t="shared" si="11"/>
        <v>7.2366795186250492</v>
      </c>
      <c r="J17">
        <v>0</v>
      </c>
      <c r="K17">
        <v>6.6705318626591383</v>
      </c>
      <c r="L17">
        <v>0</v>
      </c>
      <c r="M17">
        <v>305.7718790066005</v>
      </c>
      <c r="N17">
        <v>141.56976768338075</v>
      </c>
      <c r="O17">
        <v>34.396123010227384</v>
      </c>
      <c r="P17">
        <v>929.42633649533047</v>
      </c>
      <c r="Q17">
        <v>1231.5048179039527</v>
      </c>
      <c r="S17">
        <f t="shared" si="3"/>
        <v>0</v>
      </c>
      <c r="T17">
        <f t="shared" si="4"/>
        <v>3.7026420783427355E-2</v>
      </c>
      <c r="U17">
        <f t="shared" si="5"/>
        <v>0</v>
      </c>
      <c r="V17">
        <f t="shared" si="6"/>
        <v>2.5893122110813827</v>
      </c>
      <c r="W17">
        <f t="shared" si="7"/>
        <v>1.5716004405348662</v>
      </c>
      <c r="X17">
        <f t="shared" si="8"/>
        <v>0.7473356438941311</v>
      </c>
      <c r="Y17">
        <f t="shared" si="9"/>
        <v>15.477025519471965</v>
      </c>
      <c r="Z17">
        <f t="shared" si="10"/>
        <v>13.976901803472394</v>
      </c>
    </row>
    <row r="18" spans="1:26" x14ac:dyDescent="0.35">
      <c r="A18" s="12">
        <v>192</v>
      </c>
      <c r="B18">
        <v>413622484.79583001</v>
      </c>
      <c r="C18">
        <v>1309078881.7047</v>
      </c>
      <c r="D18">
        <v>836980820.47647297</v>
      </c>
      <c r="F18">
        <f t="shared" si="11"/>
        <v>4.1362248479583004</v>
      </c>
      <c r="G18">
        <f t="shared" si="11"/>
        <v>13.090788817047001</v>
      </c>
      <c r="H18">
        <f t="shared" si="11"/>
        <v>8.3698082047647304</v>
      </c>
      <c r="J18">
        <v>0</v>
      </c>
      <c r="K18">
        <v>4.9822557295685304</v>
      </c>
      <c r="L18">
        <v>0</v>
      </c>
      <c r="M18">
        <v>312.09062188375515</v>
      </c>
      <c r="N18">
        <v>137.83484516656475</v>
      </c>
      <c r="O18">
        <v>34.394546198369298</v>
      </c>
      <c r="P18">
        <v>1005.3324233399514</v>
      </c>
      <c r="Q18">
        <v>1184.5087227373983</v>
      </c>
      <c r="S18">
        <f t="shared" si="3"/>
        <v>0</v>
      </c>
      <c r="T18">
        <f t="shared" si="4"/>
        <v>2.765523063105603E-2</v>
      </c>
      <c r="U18">
        <f t="shared" si="5"/>
        <v>0</v>
      </c>
      <c r="V18">
        <f t="shared" si="6"/>
        <v>2.6428200684541885</v>
      </c>
      <c r="W18">
        <f t="shared" si="7"/>
        <v>1.5301381568224328</v>
      </c>
      <c r="X18">
        <f t="shared" si="8"/>
        <v>0.74730138399498747</v>
      </c>
      <c r="Y18">
        <f t="shared" si="9"/>
        <v>16.741031495036825</v>
      </c>
      <c r="Z18">
        <f t="shared" si="10"/>
        <v>13.443521992252847</v>
      </c>
    </row>
    <row r="19" spans="1:26" x14ac:dyDescent="0.35">
      <c r="A19" s="12">
        <v>204</v>
      </c>
      <c r="B19">
        <v>367639287.64747298</v>
      </c>
      <c r="C19">
        <v>851386910.50049198</v>
      </c>
      <c r="D19">
        <v>328073767.54107732</v>
      </c>
      <c r="F19">
        <f t="shared" si="11"/>
        <v>3.6763928764747296</v>
      </c>
      <c r="G19">
        <f t="shared" si="11"/>
        <v>8.51386910500492</v>
      </c>
      <c r="H19">
        <f t="shared" si="11"/>
        <v>3.2807376754107733</v>
      </c>
      <c r="J19">
        <v>0</v>
      </c>
      <c r="K19">
        <v>2.9031872009313733</v>
      </c>
      <c r="L19">
        <v>0</v>
      </c>
      <c r="M19">
        <v>317.30543502777908</v>
      </c>
      <c r="N19">
        <v>0</v>
      </c>
      <c r="O19">
        <v>51.816964643924052</v>
      </c>
      <c r="P19">
        <v>1428.4744052871533</v>
      </c>
      <c r="Q19">
        <v>985.28847523700983</v>
      </c>
      <c r="S19">
        <f t="shared" si="3"/>
        <v>0</v>
      </c>
      <c r="T19">
        <f t="shared" si="4"/>
        <v>1.6114851578250922E-2</v>
      </c>
      <c r="U19">
        <f t="shared" si="5"/>
        <v>0</v>
      </c>
      <c r="V19">
        <f t="shared" si="6"/>
        <v>2.6869797190937343</v>
      </c>
      <c r="W19">
        <f t="shared" si="7"/>
        <v>0</v>
      </c>
      <c r="X19">
        <f t="shared" si="8"/>
        <v>1.1258438814540805</v>
      </c>
      <c r="Y19">
        <f t="shared" si="9"/>
        <v>23.787291102497058</v>
      </c>
      <c r="Z19">
        <f t="shared" si="10"/>
        <v>11.182481843570649</v>
      </c>
    </row>
    <row r="20" spans="1:26" x14ac:dyDescent="0.35">
      <c r="A20" s="12">
        <v>216</v>
      </c>
      <c r="B20">
        <v>632872746.32165098</v>
      </c>
      <c r="C20">
        <v>1698993757.9686401</v>
      </c>
      <c r="D20">
        <v>625830033.48844695</v>
      </c>
      <c r="F20">
        <f t="shared" si="11"/>
        <v>6.3287274632165103</v>
      </c>
      <c r="G20">
        <f t="shared" si="11"/>
        <v>16.989937579686401</v>
      </c>
      <c r="H20">
        <f t="shared" si="11"/>
        <v>6.2583003348844697</v>
      </c>
      <c r="J20">
        <v>0</v>
      </c>
      <c r="K20">
        <v>6.2265980169681372</v>
      </c>
      <c r="L20">
        <v>0</v>
      </c>
      <c r="M20">
        <v>322.65187241796855</v>
      </c>
      <c r="N20">
        <v>161.1153910383378</v>
      </c>
      <c r="O20">
        <v>36.060375595620187</v>
      </c>
      <c r="P20">
        <v>1140.4919479373482</v>
      </c>
      <c r="Q20">
        <v>1220.0210945189867</v>
      </c>
      <c r="S20">
        <f t="shared" si="3"/>
        <v>0</v>
      </c>
      <c r="T20">
        <f t="shared" si="4"/>
        <v>3.4562257249095986E-2</v>
      </c>
      <c r="U20">
        <f t="shared" si="5"/>
        <v>0</v>
      </c>
      <c r="V20">
        <f t="shared" si="6"/>
        <v>2.7322539793205904</v>
      </c>
      <c r="W20">
        <f t="shared" si="7"/>
        <v>1.7885811616156506</v>
      </c>
      <c r="X20">
        <f t="shared" si="8"/>
        <v>0.78349539588528383</v>
      </c>
      <c r="Y20">
        <f t="shared" si="9"/>
        <v>18.991739624614471</v>
      </c>
      <c r="Z20">
        <f t="shared" si="10"/>
        <v>13.846567864249083</v>
      </c>
    </row>
    <row r="21" spans="1:26" x14ac:dyDescent="0.35">
      <c r="A21" s="12">
        <v>228</v>
      </c>
      <c r="B21">
        <v>554809744.12434494</v>
      </c>
      <c r="C21">
        <v>1636103053.4983599</v>
      </c>
      <c r="D21">
        <v>358395972.47870338</v>
      </c>
      <c r="F21">
        <f t="shared" si="11"/>
        <v>5.5480974412434492</v>
      </c>
      <c r="G21">
        <f t="shared" si="11"/>
        <v>16.361030534983598</v>
      </c>
      <c r="H21">
        <f t="shared" si="11"/>
        <v>3.5839597247870336</v>
      </c>
      <c r="J21">
        <v>0</v>
      </c>
      <c r="K21">
        <v>8.870325117599867</v>
      </c>
      <c r="L21">
        <v>0</v>
      </c>
      <c r="M21">
        <v>290.0699745358279</v>
      </c>
      <c r="N21">
        <v>173.07259956663918</v>
      </c>
      <c r="O21">
        <v>30.037631796396649</v>
      </c>
      <c r="P21">
        <v>1120.6836210383115</v>
      </c>
      <c r="Q21">
        <v>1105.9237068072321</v>
      </c>
      <c r="S21">
        <f t="shared" si="3"/>
        <v>0</v>
      </c>
      <c r="T21">
        <f t="shared" si="4"/>
        <v>4.9236911996269159E-2</v>
      </c>
      <c r="U21">
        <f t="shared" si="5"/>
        <v>0</v>
      </c>
      <c r="V21">
        <f t="shared" si="6"/>
        <v>2.4563466384607322</v>
      </c>
      <c r="W21">
        <f t="shared" si="7"/>
        <v>1.9213210431465273</v>
      </c>
      <c r="X21">
        <f t="shared" si="8"/>
        <v>0.65263730138830311</v>
      </c>
      <c r="Y21">
        <f t="shared" si="9"/>
        <v>18.661886715485103</v>
      </c>
      <c r="Z21">
        <f t="shared" si="10"/>
        <v>12.551625318434139</v>
      </c>
    </row>
    <row r="22" spans="1:26" x14ac:dyDescent="0.35">
      <c r="A22" s="12">
        <v>240</v>
      </c>
      <c r="B22">
        <v>656312321.51077402</v>
      </c>
      <c r="C22">
        <v>1189068082.17483</v>
      </c>
      <c r="D22">
        <v>446322083.92409325</v>
      </c>
      <c r="F22">
        <f t="shared" si="11"/>
        <v>6.5631232151077405</v>
      </c>
      <c r="G22">
        <f t="shared" si="11"/>
        <v>11.890680821748299</v>
      </c>
      <c r="H22">
        <f t="shared" si="11"/>
        <v>4.4632208392409325</v>
      </c>
      <c r="J22">
        <v>0</v>
      </c>
      <c r="K22">
        <v>4.615553308468944</v>
      </c>
      <c r="L22">
        <v>0</v>
      </c>
      <c r="M22">
        <v>305.11117945415259</v>
      </c>
      <c r="N22">
        <v>173.16469704623401</v>
      </c>
      <c r="O22">
        <v>33.533211515375022</v>
      </c>
      <c r="P22">
        <v>1212.0515525038604</v>
      </c>
      <c r="Q22">
        <v>1163.9903771434492</v>
      </c>
      <c r="S22">
        <f t="shared" si="3"/>
        <v>0</v>
      </c>
      <c r="T22">
        <f t="shared" si="4"/>
        <v>2.5619759033664955E-2</v>
      </c>
      <c r="U22">
        <f t="shared" si="5"/>
        <v>0</v>
      </c>
      <c r="V22">
        <f t="shared" si="6"/>
        <v>2.583717329614299</v>
      </c>
      <c r="W22">
        <f t="shared" si="7"/>
        <v>1.9223434396784416</v>
      </c>
      <c r="X22">
        <f t="shared" si="8"/>
        <v>0.72858688789516612</v>
      </c>
      <c r="Y22">
        <f t="shared" si="9"/>
        <v>20.183366957034909</v>
      </c>
      <c r="Z22">
        <f t="shared" si="10"/>
        <v>13.210650064050043</v>
      </c>
    </row>
    <row r="23" spans="1:26" ht="15" thickBot="1" x14ac:dyDescent="0.4">
      <c r="A23" s="13">
        <v>252</v>
      </c>
      <c r="B23">
        <v>780869616.99317598</v>
      </c>
      <c r="C23">
        <v>837501992.68104804</v>
      </c>
      <c r="D23">
        <v>649543497.41360283</v>
      </c>
      <c r="F23">
        <f t="shared" si="11"/>
        <v>7.8086961699317596</v>
      </c>
      <c r="G23">
        <f t="shared" si="11"/>
        <v>8.3750199268104808</v>
      </c>
      <c r="H23">
        <f t="shared" si="11"/>
        <v>6.4954349741360282</v>
      </c>
      <c r="J23">
        <v>0</v>
      </c>
      <c r="K23">
        <v>9.3971707053032834</v>
      </c>
      <c r="L23">
        <v>0</v>
      </c>
      <c r="M23">
        <v>260.01229061802553</v>
      </c>
      <c r="N23">
        <v>169.62628653989313</v>
      </c>
      <c r="O23">
        <v>27.158980922408897</v>
      </c>
      <c r="P23">
        <v>1208.8278549893373</v>
      </c>
      <c r="Q23">
        <v>1046.3137206651816</v>
      </c>
      <c r="S23">
        <f t="shared" si="3"/>
        <v>0</v>
      </c>
      <c r="T23">
        <f t="shared" si="4"/>
        <v>5.2161297460552425E-2</v>
      </c>
      <c r="U23">
        <f t="shared" si="5"/>
        <v>0</v>
      </c>
      <c r="V23">
        <f t="shared" si="6"/>
        <v>2.2018146381406174</v>
      </c>
      <c r="W23">
        <f t="shared" si="7"/>
        <v>1.8830626836133784</v>
      </c>
      <c r="X23">
        <f t="shared" si="8"/>
        <v>0.59009192661399024</v>
      </c>
      <c r="Y23">
        <f t="shared" si="9"/>
        <v>20.129685189324874</v>
      </c>
      <c r="Z23">
        <f t="shared" si="10"/>
        <v>11.875084787937595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7CCC-792E-4950-80D8-916A45B34FB2}">
  <dimension ref="A1:Z23"/>
  <sheetViews>
    <sheetView topLeftCell="A7" workbookViewId="0">
      <selection activeCell="S2" sqref="S2:Z23"/>
    </sheetView>
  </sheetViews>
  <sheetFormatPr defaultRowHeight="14.5" x14ac:dyDescent="0.35"/>
  <cols>
    <col min="2" max="2" width="10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8858008.5251542293</v>
      </c>
      <c r="C2">
        <v>1746310.4320344101</v>
      </c>
      <c r="D2">
        <v>2369468.9210241139</v>
      </c>
      <c r="F2">
        <f t="shared" ref="F2:F23" si="0">B2/100000000</f>
        <v>8.858008525154229E-2</v>
      </c>
      <c r="G2">
        <f t="shared" ref="G2:G23" si="1">C2/100000000</f>
        <v>1.7463104320344102E-2</v>
      </c>
      <c r="H2">
        <f t="shared" ref="H2:H23" si="2">D2/100000000</f>
        <v>2.3694689210241138E-2</v>
      </c>
      <c r="J2">
        <v>259.05997282709501</v>
      </c>
      <c r="K2">
        <v>1905.2787325079789</v>
      </c>
      <c r="L2">
        <v>976.2710233739125</v>
      </c>
      <c r="M2">
        <v>73.633999640889883</v>
      </c>
      <c r="N2">
        <v>27.204287434696781</v>
      </c>
      <c r="O2">
        <v>52.410525812265455</v>
      </c>
      <c r="P2">
        <v>141.02132682090593</v>
      </c>
      <c r="Q2">
        <v>50.235274512057714</v>
      </c>
      <c r="S2">
        <f t="shared" ref="S2:S23" si="3">J2/342.296</f>
        <v>0.75683026628150785</v>
      </c>
      <c r="T2">
        <f t="shared" ref="T2:T23" si="4">K2/180.156</f>
        <v>10.575716226536883</v>
      </c>
      <c r="U2">
        <f t="shared" ref="U2:U23" si="5">L2/88.06</f>
        <v>11.086429972449608</v>
      </c>
      <c r="V2">
        <f t="shared" ref="V2:V23" si="6">M2/118.09</f>
        <v>0.6235413637131838</v>
      </c>
      <c r="W2">
        <f t="shared" ref="W2:W23" si="7">N2/90.08</f>
        <v>0.30200141468357883</v>
      </c>
      <c r="X2">
        <f t="shared" ref="X2:X23" si="8">O2/46.025</f>
        <v>1.1387403761491679</v>
      </c>
      <c r="Y2">
        <f t="shared" ref="Y2:Y23" si="9">P2/60.052</f>
        <v>2.3483202361437741</v>
      </c>
      <c r="Z2">
        <f t="shared" ref="Z2:Z23" si="10">Q2/88.11</f>
        <v>0.57014271379023618</v>
      </c>
    </row>
    <row r="3" spans="1:26" x14ac:dyDescent="0.35">
      <c r="A3" s="12">
        <v>12</v>
      </c>
      <c r="B3">
        <v>35283568.175729997</v>
      </c>
      <c r="C3">
        <v>1302426985.2665401</v>
      </c>
      <c r="D3">
        <v>598157460.48754382</v>
      </c>
      <c r="F3">
        <f t="shared" si="0"/>
        <v>0.35283568175729996</v>
      </c>
      <c r="G3">
        <f t="shared" si="1"/>
        <v>13.0242698526654</v>
      </c>
      <c r="H3">
        <f t="shared" si="2"/>
        <v>5.9815746048754379</v>
      </c>
      <c r="J3">
        <v>224.32756044348406</v>
      </c>
      <c r="K3">
        <v>59.900157932346652</v>
      </c>
      <c r="L3">
        <v>169.54443639630537</v>
      </c>
      <c r="M3">
        <v>628.63176076736784</v>
      </c>
      <c r="N3">
        <v>198.78167123069153</v>
      </c>
      <c r="O3">
        <v>118.35567166205806</v>
      </c>
      <c r="P3">
        <v>701.62293642914915</v>
      </c>
      <c r="Q3">
        <v>426.81480857897736</v>
      </c>
      <c r="S3">
        <f t="shared" si="3"/>
        <v>0.65536132599704366</v>
      </c>
      <c r="T3">
        <f t="shared" si="4"/>
        <v>0.33249049674918763</v>
      </c>
      <c r="U3">
        <f t="shared" si="5"/>
        <v>1.9253285986407604</v>
      </c>
      <c r="V3">
        <f t="shared" si="6"/>
        <v>5.3233276379656855</v>
      </c>
      <c r="W3">
        <f t="shared" si="7"/>
        <v>2.2067237037154923</v>
      </c>
      <c r="X3">
        <f t="shared" si="8"/>
        <v>2.5715518014569922</v>
      </c>
      <c r="Y3">
        <f t="shared" si="9"/>
        <v>11.683589829300425</v>
      </c>
      <c r="Z3">
        <f t="shared" si="10"/>
        <v>4.8441131378842055</v>
      </c>
    </row>
    <row r="4" spans="1:26" x14ac:dyDescent="0.35">
      <c r="A4" s="12">
        <v>24</v>
      </c>
      <c r="B4">
        <f>AVERAGE(B3,B5)</f>
        <v>18046169.902721241</v>
      </c>
      <c r="C4">
        <f t="shared" ref="C4:D4" si="11">AVERAGE(C3,C5)</f>
        <v>2410170471.5134602</v>
      </c>
      <c r="D4">
        <f t="shared" si="11"/>
        <v>301538743.95081407</v>
      </c>
      <c r="F4">
        <f t="shared" si="0"/>
        <v>0.1804616990272124</v>
      </c>
      <c r="G4">
        <f t="shared" si="1"/>
        <v>24.101704715134602</v>
      </c>
      <c r="H4">
        <f t="shared" si="2"/>
        <v>3.0153874395081406</v>
      </c>
      <c r="J4">
        <v>206.9790980774938</v>
      </c>
      <c r="K4">
        <v>10.551330033394855</v>
      </c>
      <c r="L4">
        <v>0</v>
      </c>
      <c r="M4">
        <v>546.8375679638159</v>
      </c>
      <c r="N4">
        <v>102.69983325246591</v>
      </c>
      <c r="O4">
        <v>89.3979703393492</v>
      </c>
      <c r="P4">
        <v>371.85721951062578</v>
      </c>
      <c r="Q4">
        <v>1110.9268960783297</v>
      </c>
      <c r="S4">
        <f t="shared" si="3"/>
        <v>0.6046786935210865</v>
      </c>
      <c r="T4">
        <f t="shared" si="4"/>
        <v>5.8567741476247555E-2</v>
      </c>
      <c r="U4">
        <f t="shared" si="5"/>
        <v>0</v>
      </c>
      <c r="V4">
        <f t="shared" si="6"/>
        <v>4.6306847994226086</v>
      </c>
      <c r="W4">
        <f t="shared" si="7"/>
        <v>1.1400958398364334</v>
      </c>
      <c r="X4">
        <f t="shared" si="8"/>
        <v>1.942378497324263</v>
      </c>
      <c r="Y4">
        <f t="shared" si="9"/>
        <v>6.1922537052991702</v>
      </c>
      <c r="Z4">
        <f t="shared" si="10"/>
        <v>12.608408762664054</v>
      </c>
    </row>
    <row r="5" spans="1:26" x14ac:dyDescent="0.35">
      <c r="A5" s="12">
        <v>36</v>
      </c>
      <c r="B5">
        <v>808771.62971248105</v>
      </c>
      <c r="C5">
        <v>3517913957.7603798</v>
      </c>
      <c r="D5">
        <v>4920027.4140842604</v>
      </c>
      <c r="F5">
        <f t="shared" si="0"/>
        <v>8.0877162971248109E-3</v>
      </c>
      <c r="G5">
        <f t="shared" si="1"/>
        <v>35.179139577603799</v>
      </c>
      <c r="H5">
        <f t="shared" si="2"/>
        <v>4.9200274140842604E-2</v>
      </c>
      <c r="J5">
        <v>27.286593362229663</v>
      </c>
      <c r="K5">
        <v>20.02762446077228</v>
      </c>
      <c r="L5">
        <v>0</v>
      </c>
      <c r="M5">
        <v>541.65944489291985</v>
      </c>
      <c r="N5">
        <v>221.83622102065775</v>
      </c>
      <c r="O5">
        <v>67.790141097175578</v>
      </c>
      <c r="P5">
        <v>532.89528412015591</v>
      </c>
      <c r="Q5">
        <v>780.62501618919339</v>
      </c>
      <c r="S5">
        <f t="shared" si="3"/>
        <v>7.9716366426220764E-2</v>
      </c>
      <c r="T5">
        <f t="shared" si="4"/>
        <v>0.11116823453436066</v>
      </c>
      <c r="U5">
        <f t="shared" si="5"/>
        <v>0</v>
      </c>
      <c r="V5">
        <f t="shared" si="6"/>
        <v>4.586835844634769</v>
      </c>
      <c r="W5">
        <f t="shared" si="7"/>
        <v>2.4626578710108542</v>
      </c>
      <c r="X5">
        <f t="shared" si="8"/>
        <v>1.4728982313346133</v>
      </c>
      <c r="Y5">
        <f t="shared" si="9"/>
        <v>8.8738973576259887</v>
      </c>
      <c r="Z5">
        <f t="shared" si="10"/>
        <v>8.8596642400317034</v>
      </c>
    </row>
    <row r="6" spans="1:26" x14ac:dyDescent="0.35">
      <c r="A6" s="12">
        <v>48</v>
      </c>
      <c r="B6">
        <v>0</v>
      </c>
      <c r="C6">
        <v>2842511807.69485</v>
      </c>
      <c r="D6">
        <v>53526495.661398731</v>
      </c>
      <c r="F6">
        <f t="shared" si="0"/>
        <v>0</v>
      </c>
      <c r="G6">
        <f t="shared" si="1"/>
        <v>28.4251180769485</v>
      </c>
      <c r="H6">
        <f t="shared" si="2"/>
        <v>0.53526495661398732</v>
      </c>
      <c r="J6">
        <v>26.544018961331936</v>
      </c>
      <c r="K6">
        <v>12.041823404839459</v>
      </c>
      <c r="L6">
        <v>0</v>
      </c>
      <c r="M6">
        <v>564.56032011254092</v>
      </c>
      <c r="N6">
        <v>471.44192998431396</v>
      </c>
      <c r="O6">
        <v>132.37560256394428</v>
      </c>
      <c r="P6">
        <v>619.96022225898957</v>
      </c>
      <c r="Q6">
        <v>826.67768611096722</v>
      </c>
      <c r="S6">
        <f t="shared" si="3"/>
        <v>7.7546973851087761E-2</v>
      </c>
      <c r="T6">
        <f t="shared" si="4"/>
        <v>6.6841089971133125E-2</v>
      </c>
      <c r="U6">
        <f t="shared" si="5"/>
        <v>0</v>
      </c>
      <c r="V6">
        <f t="shared" si="6"/>
        <v>4.7807631477054864</v>
      </c>
      <c r="W6">
        <f t="shared" si="7"/>
        <v>5.2335915850834143</v>
      </c>
      <c r="X6">
        <f t="shared" si="8"/>
        <v>2.8761673560878713</v>
      </c>
      <c r="Y6">
        <f t="shared" si="9"/>
        <v>10.323723144258135</v>
      </c>
      <c r="Z6">
        <f t="shared" si="10"/>
        <v>9.3823366940298172</v>
      </c>
    </row>
    <row r="7" spans="1:26" x14ac:dyDescent="0.35">
      <c r="A7" s="12">
        <v>60</v>
      </c>
      <c r="B7">
        <v>0</v>
      </c>
      <c r="C7">
        <v>2971389920.7532401</v>
      </c>
      <c r="D7">
        <v>563898403.61216819</v>
      </c>
      <c r="F7">
        <f t="shared" si="0"/>
        <v>0</v>
      </c>
      <c r="G7">
        <f t="shared" si="1"/>
        <v>29.7138992075324</v>
      </c>
      <c r="H7">
        <f t="shared" si="2"/>
        <v>5.6389840361216823</v>
      </c>
      <c r="J7">
        <v>64.58500459064436</v>
      </c>
      <c r="K7">
        <v>5.4059903699354246</v>
      </c>
      <c r="L7">
        <v>0</v>
      </c>
      <c r="M7">
        <v>456.91620862814</v>
      </c>
      <c r="N7">
        <v>459.35738640895437</v>
      </c>
      <c r="O7">
        <v>109.01428138270293</v>
      </c>
      <c r="P7">
        <v>500.478263567174</v>
      </c>
      <c r="Q7">
        <v>886.06620408744755</v>
      </c>
      <c r="S7">
        <f t="shared" si="3"/>
        <v>0.1886817391691529</v>
      </c>
      <c r="T7">
        <f t="shared" si="4"/>
        <v>3.0007273529249232E-2</v>
      </c>
      <c r="U7">
        <f t="shared" si="5"/>
        <v>0</v>
      </c>
      <c r="V7">
        <f t="shared" si="6"/>
        <v>3.8692201594389024</v>
      </c>
      <c r="W7">
        <f t="shared" si="7"/>
        <v>5.0994381262095292</v>
      </c>
      <c r="X7">
        <f t="shared" si="8"/>
        <v>2.3685884059251046</v>
      </c>
      <c r="Y7">
        <f t="shared" si="9"/>
        <v>8.334081522133717</v>
      </c>
      <c r="Z7">
        <f t="shared" si="10"/>
        <v>10.056363682753917</v>
      </c>
    </row>
    <row r="8" spans="1:26" x14ac:dyDescent="0.35">
      <c r="A8" s="12">
        <v>72</v>
      </c>
      <c r="B8">
        <v>276129423.22724301</v>
      </c>
      <c r="C8">
        <v>1912365060.8371201</v>
      </c>
      <c r="D8">
        <v>877371331.24520695</v>
      </c>
      <c r="F8">
        <f t="shared" si="0"/>
        <v>2.7612942322724301</v>
      </c>
      <c r="G8">
        <f t="shared" si="1"/>
        <v>19.1236506083712</v>
      </c>
      <c r="H8">
        <f t="shared" si="2"/>
        <v>8.7737133124520703</v>
      </c>
      <c r="J8">
        <v>14.808672615473254</v>
      </c>
      <c r="K8">
        <v>4.141536642140208</v>
      </c>
      <c r="L8">
        <v>0</v>
      </c>
      <c r="M8">
        <v>442.81857667743009</v>
      </c>
      <c r="N8">
        <v>406.17742701991335</v>
      </c>
      <c r="O8">
        <v>68.397160619938774</v>
      </c>
      <c r="P8">
        <v>521.68834794837858</v>
      </c>
      <c r="Q8">
        <v>1097.5393235507433</v>
      </c>
      <c r="S8">
        <f t="shared" si="3"/>
        <v>4.3262768526285016E-2</v>
      </c>
      <c r="T8">
        <f t="shared" si="4"/>
        <v>2.2988613435801237E-2</v>
      </c>
      <c r="U8">
        <f t="shared" si="5"/>
        <v>0</v>
      </c>
      <c r="V8">
        <f t="shared" si="6"/>
        <v>3.7498397550802784</v>
      </c>
      <c r="W8">
        <f t="shared" si="7"/>
        <v>4.509074456260139</v>
      </c>
      <c r="X8">
        <f t="shared" si="8"/>
        <v>1.4860871400312607</v>
      </c>
      <c r="Y8">
        <f t="shared" si="9"/>
        <v>8.6872768258905371</v>
      </c>
      <c r="Z8">
        <f t="shared" si="10"/>
        <v>12.45646718364253</v>
      </c>
    </row>
    <row r="9" spans="1:26" x14ac:dyDescent="0.35">
      <c r="A9" s="12">
        <v>84</v>
      </c>
      <c r="B9">
        <v>1252944537.7116699</v>
      </c>
      <c r="C9">
        <v>1590307170.7066</v>
      </c>
      <c r="D9">
        <v>503401037.33155757</v>
      </c>
      <c r="F9">
        <f t="shared" si="0"/>
        <v>12.5294453771167</v>
      </c>
      <c r="G9">
        <f t="shared" si="1"/>
        <v>15.903071707065999</v>
      </c>
      <c r="H9">
        <f t="shared" si="2"/>
        <v>5.0340103733155761</v>
      </c>
      <c r="J9">
        <v>7.4650712354107931</v>
      </c>
      <c r="K9">
        <v>4.7184253639513116</v>
      </c>
      <c r="L9">
        <v>0</v>
      </c>
      <c r="M9">
        <v>313.80570658625766</v>
      </c>
      <c r="N9">
        <v>232.95374106027171</v>
      </c>
      <c r="O9">
        <v>35.072216054278591</v>
      </c>
      <c r="P9">
        <v>947.19321043826744</v>
      </c>
      <c r="Q9">
        <v>1081.2325966171061</v>
      </c>
      <c r="S9">
        <f t="shared" si="3"/>
        <v>2.1808818202406086E-2</v>
      </c>
      <c r="T9">
        <f t="shared" si="4"/>
        <v>2.6190775572011542E-2</v>
      </c>
      <c r="U9">
        <f t="shared" si="5"/>
        <v>0</v>
      </c>
      <c r="V9">
        <f t="shared" si="6"/>
        <v>2.6573436073016992</v>
      </c>
      <c r="W9">
        <f t="shared" si="7"/>
        <v>2.5860761662996414</v>
      </c>
      <c r="X9">
        <f t="shared" si="8"/>
        <v>0.76202533523690585</v>
      </c>
      <c r="Y9">
        <f t="shared" si="9"/>
        <v>15.772883674786309</v>
      </c>
      <c r="Z9">
        <f t="shared" si="10"/>
        <v>12.27139480895592</v>
      </c>
    </row>
    <row r="10" spans="1:26" x14ac:dyDescent="0.35">
      <c r="A10" s="12">
        <v>96</v>
      </c>
      <c r="B10">
        <v>1001361750.18305</v>
      </c>
      <c r="C10">
        <v>1067123993.01579</v>
      </c>
      <c r="D10">
        <v>700704423.33326995</v>
      </c>
      <c r="F10">
        <f t="shared" si="0"/>
        <v>10.013617501830501</v>
      </c>
      <c r="G10">
        <f t="shared" si="1"/>
        <v>10.671239930157899</v>
      </c>
      <c r="H10">
        <f t="shared" si="2"/>
        <v>7.0070442333326994</v>
      </c>
      <c r="J10">
        <v>6.3253424290304929</v>
      </c>
      <c r="K10">
        <v>5.2311018391008046</v>
      </c>
      <c r="L10">
        <v>0</v>
      </c>
      <c r="M10">
        <v>281.5868326784273</v>
      </c>
      <c r="N10">
        <v>165.56700808231196</v>
      </c>
      <c r="O10">
        <v>41.759099024170453</v>
      </c>
      <c r="P10">
        <v>1208.5591082064857</v>
      </c>
      <c r="Q10">
        <v>1243.4433766772004</v>
      </c>
      <c r="S10">
        <f t="shared" si="3"/>
        <v>1.8479159642620695E-2</v>
      </c>
      <c r="T10">
        <f t="shared" si="4"/>
        <v>2.9036511906907373E-2</v>
      </c>
      <c r="U10">
        <f t="shared" si="5"/>
        <v>0</v>
      </c>
      <c r="V10">
        <f t="shared" si="6"/>
        <v>2.3845103961252203</v>
      </c>
      <c r="W10">
        <f t="shared" si="7"/>
        <v>1.8379996456739782</v>
      </c>
      <c r="X10">
        <f t="shared" si="8"/>
        <v>0.9073133954192385</v>
      </c>
      <c r="Y10">
        <f t="shared" si="9"/>
        <v>20.125209954813922</v>
      </c>
      <c r="Z10">
        <f t="shared" si="10"/>
        <v>14.112397873989336</v>
      </c>
    </row>
    <row r="11" spans="1:26" x14ac:dyDescent="0.35">
      <c r="A11" s="12">
        <v>108</v>
      </c>
      <c r="B11">
        <v>778986177.51809096</v>
      </c>
      <c r="C11">
        <v>1123503483.9628799</v>
      </c>
      <c r="D11">
        <v>1101179737.996676</v>
      </c>
      <c r="F11">
        <f t="shared" si="0"/>
        <v>7.7898617751809098</v>
      </c>
      <c r="G11">
        <f t="shared" si="1"/>
        <v>11.235034839628799</v>
      </c>
      <c r="H11">
        <f t="shared" si="2"/>
        <v>11.01179737996676</v>
      </c>
      <c r="J11">
        <v>7.8825705420322185</v>
      </c>
      <c r="K11">
        <v>4.7068142779718904</v>
      </c>
      <c r="L11">
        <v>0</v>
      </c>
      <c r="M11">
        <v>263.34487333206704</v>
      </c>
      <c r="N11">
        <v>112.45069025336984</v>
      </c>
      <c r="O11">
        <v>39.796997769510419</v>
      </c>
      <c r="P11">
        <v>1036.5025691227295</v>
      </c>
      <c r="Q11">
        <v>1210.3182633528468</v>
      </c>
      <c r="S11">
        <f t="shared" si="3"/>
        <v>2.3028520759904348E-2</v>
      </c>
      <c r="T11">
        <f t="shared" si="4"/>
        <v>2.6126325395612084E-2</v>
      </c>
      <c r="U11">
        <f t="shared" si="5"/>
        <v>0</v>
      </c>
      <c r="V11">
        <f t="shared" si="6"/>
        <v>2.2300353402664665</v>
      </c>
      <c r="W11">
        <f t="shared" si="7"/>
        <v>1.2483424761697364</v>
      </c>
      <c r="X11">
        <f t="shared" si="8"/>
        <v>0.86468218945161157</v>
      </c>
      <c r="Y11">
        <f t="shared" si="9"/>
        <v>17.26008407917687</v>
      </c>
      <c r="Z11">
        <f t="shared" si="10"/>
        <v>13.736446071420348</v>
      </c>
    </row>
    <row r="12" spans="1:26" x14ac:dyDescent="0.35">
      <c r="A12" s="12">
        <v>120</v>
      </c>
      <c r="B12">
        <v>284190202.93142599</v>
      </c>
      <c r="C12">
        <v>704519425.23119903</v>
      </c>
      <c r="D12">
        <v>347478639.91159189</v>
      </c>
      <c r="F12">
        <f t="shared" si="0"/>
        <v>2.8419020293142601</v>
      </c>
      <c r="G12">
        <f t="shared" si="1"/>
        <v>7.0451942523119904</v>
      </c>
      <c r="H12">
        <f t="shared" si="2"/>
        <v>3.4747863991159189</v>
      </c>
      <c r="J12">
        <v>4.9770299327980672</v>
      </c>
      <c r="K12">
        <v>3.7031135777156474</v>
      </c>
      <c r="L12">
        <v>0</v>
      </c>
      <c r="M12">
        <v>254.12698400921221</v>
      </c>
      <c r="N12">
        <v>106.56748082444899</v>
      </c>
      <c r="O12">
        <v>45.287087772195335</v>
      </c>
      <c r="P12">
        <v>1045.0089390764026</v>
      </c>
      <c r="Q12">
        <v>1384.2987488991348</v>
      </c>
      <c r="S12">
        <f t="shared" si="3"/>
        <v>1.4540134657717493E-2</v>
      </c>
      <c r="T12">
        <f t="shared" si="4"/>
        <v>2.0555038842534512E-2</v>
      </c>
      <c r="U12">
        <f t="shared" si="5"/>
        <v>0</v>
      </c>
      <c r="V12">
        <f t="shared" si="6"/>
        <v>2.1519771700331289</v>
      </c>
      <c r="W12">
        <f t="shared" si="7"/>
        <v>1.1830315366834925</v>
      </c>
      <c r="X12">
        <f t="shared" si="8"/>
        <v>0.98396714333938806</v>
      </c>
      <c r="Y12">
        <f t="shared" si="9"/>
        <v>17.401734148344811</v>
      </c>
      <c r="Z12">
        <f t="shared" si="10"/>
        <v>15.711028815107648</v>
      </c>
    </row>
    <row r="13" spans="1:26" x14ac:dyDescent="0.35">
      <c r="A13" s="12">
        <v>132</v>
      </c>
      <c r="B13">
        <v>294114171.04276103</v>
      </c>
      <c r="C13">
        <v>906971279.81995499</v>
      </c>
      <c r="D13">
        <v>673587981.99549901</v>
      </c>
      <c r="F13">
        <f t="shared" si="0"/>
        <v>2.9411417104276101</v>
      </c>
      <c r="G13">
        <f t="shared" si="1"/>
        <v>9.06971279819955</v>
      </c>
      <c r="H13">
        <f t="shared" si="2"/>
        <v>6.7358798199549899</v>
      </c>
      <c r="J13">
        <v>6.5254345860711043</v>
      </c>
      <c r="K13">
        <v>3.1413557436383184</v>
      </c>
      <c r="L13">
        <v>0</v>
      </c>
      <c r="M13">
        <v>280.76603604753313</v>
      </c>
      <c r="N13">
        <v>86.039769951546006</v>
      </c>
      <c r="O13">
        <v>42.272049905564877</v>
      </c>
      <c r="P13">
        <v>823.84475650783145</v>
      </c>
      <c r="Q13">
        <v>1355.5806577993058</v>
      </c>
      <c r="S13">
        <f t="shared" si="3"/>
        <v>1.9063718495311383E-2</v>
      </c>
      <c r="T13">
        <f t="shared" si="4"/>
        <v>1.7436864404395735E-2</v>
      </c>
      <c r="U13">
        <f t="shared" si="5"/>
        <v>0</v>
      </c>
      <c r="V13">
        <f t="shared" si="6"/>
        <v>2.3775597937804482</v>
      </c>
      <c r="W13">
        <f t="shared" si="7"/>
        <v>0.95514842308554626</v>
      </c>
      <c r="X13">
        <f t="shared" si="8"/>
        <v>0.91845844444464697</v>
      </c>
      <c r="Y13">
        <f t="shared" si="9"/>
        <v>13.718856266366339</v>
      </c>
      <c r="Z13">
        <f t="shared" si="10"/>
        <v>15.385094288949107</v>
      </c>
    </row>
    <row r="14" spans="1:26" x14ac:dyDescent="0.35">
      <c r="A14" s="12">
        <v>144</v>
      </c>
      <c r="B14">
        <v>310864616.72081602</v>
      </c>
      <c r="C14">
        <v>964118149.32286799</v>
      </c>
      <c r="D14">
        <v>799296659.26807499</v>
      </c>
      <c r="F14">
        <f t="shared" si="0"/>
        <v>3.10864616720816</v>
      </c>
      <c r="G14">
        <f t="shared" si="1"/>
        <v>9.6411814932286806</v>
      </c>
      <c r="H14">
        <f t="shared" si="2"/>
        <v>7.9929665926807498</v>
      </c>
      <c r="J14">
        <v>5.6846442330320048</v>
      </c>
      <c r="K14">
        <v>0</v>
      </c>
      <c r="L14">
        <v>0</v>
      </c>
      <c r="M14">
        <v>363.57035590483878</v>
      </c>
      <c r="N14">
        <v>112.22164087217186</v>
      </c>
      <c r="O14">
        <v>46.949486277589862</v>
      </c>
      <c r="P14">
        <v>862.04069462828147</v>
      </c>
      <c r="Q14">
        <v>1466.366465057245</v>
      </c>
      <c r="S14">
        <f t="shared" si="3"/>
        <v>1.6607393113071741E-2</v>
      </c>
      <c r="T14">
        <f t="shared" si="4"/>
        <v>0</v>
      </c>
      <c r="U14">
        <f t="shared" si="5"/>
        <v>0</v>
      </c>
      <c r="V14">
        <f t="shared" si="6"/>
        <v>3.0787565069424909</v>
      </c>
      <c r="W14">
        <f t="shared" si="7"/>
        <v>1.245799743252352</v>
      </c>
      <c r="X14">
        <f t="shared" si="8"/>
        <v>1.0200866111372051</v>
      </c>
      <c r="Y14">
        <f t="shared" si="9"/>
        <v>14.354903993676839</v>
      </c>
      <c r="Z14">
        <f t="shared" si="10"/>
        <v>16.642452219467089</v>
      </c>
    </row>
    <row r="15" spans="1:26" x14ac:dyDescent="0.35">
      <c r="A15" s="12">
        <v>156</v>
      </c>
      <c r="B15">
        <v>250824276.45292601</v>
      </c>
      <c r="C15">
        <v>996577916.67080295</v>
      </c>
      <c r="D15">
        <v>568585929.57466829</v>
      </c>
      <c r="F15">
        <f t="shared" si="0"/>
        <v>2.50824276452926</v>
      </c>
      <c r="G15">
        <f t="shared" si="1"/>
        <v>9.96577916670803</v>
      </c>
      <c r="H15">
        <f t="shared" si="2"/>
        <v>5.6858592957466829</v>
      </c>
      <c r="J15">
        <v>0</v>
      </c>
      <c r="K15">
        <v>8.6492251409992811</v>
      </c>
      <c r="L15">
        <v>0</v>
      </c>
      <c r="M15">
        <v>324.12908376466117</v>
      </c>
      <c r="N15">
        <v>102.98168186531252</v>
      </c>
      <c r="O15">
        <v>36.768231513399911</v>
      </c>
      <c r="P15">
        <v>771.90401178395462</v>
      </c>
      <c r="Q15">
        <v>1307.2601247215459</v>
      </c>
      <c r="S15">
        <f t="shared" si="3"/>
        <v>0</v>
      </c>
      <c r="T15">
        <f t="shared" si="4"/>
        <v>4.8009642426559654E-2</v>
      </c>
      <c r="U15">
        <f t="shared" si="5"/>
        <v>0</v>
      </c>
      <c r="V15">
        <f t="shared" si="6"/>
        <v>2.7447631786320703</v>
      </c>
      <c r="W15">
        <f t="shared" si="7"/>
        <v>1.1432247098724748</v>
      </c>
      <c r="X15">
        <f t="shared" si="8"/>
        <v>0.79887520941661949</v>
      </c>
      <c r="Y15">
        <f t="shared" si="9"/>
        <v>12.85392679317849</v>
      </c>
      <c r="Z15">
        <f t="shared" si="10"/>
        <v>14.836682836471978</v>
      </c>
    </row>
    <row r="16" spans="1:26" x14ac:dyDescent="0.35">
      <c r="A16" s="12">
        <v>168</v>
      </c>
      <c r="B16">
        <v>271125164.748954</v>
      </c>
      <c r="C16">
        <v>1510170702.5299599</v>
      </c>
      <c r="D16">
        <v>645468775.53010392</v>
      </c>
      <c r="F16">
        <f t="shared" si="0"/>
        <v>2.7112516474895401</v>
      </c>
      <c r="G16">
        <f t="shared" si="1"/>
        <v>15.1017070252996</v>
      </c>
      <c r="H16">
        <f t="shared" si="2"/>
        <v>6.4546877553010393</v>
      </c>
      <c r="J16">
        <v>0</v>
      </c>
      <c r="K16">
        <v>7.3987624271713779</v>
      </c>
      <c r="L16">
        <v>0</v>
      </c>
      <c r="M16">
        <v>343.41619082102665</v>
      </c>
      <c r="N16">
        <v>144.21312528248211</v>
      </c>
      <c r="O16">
        <v>39.957121325980147</v>
      </c>
      <c r="P16">
        <v>914.60866837635115</v>
      </c>
      <c r="Q16">
        <v>1370.9034865046883</v>
      </c>
      <c r="S16">
        <f t="shared" si="3"/>
        <v>0</v>
      </c>
      <c r="T16">
        <f t="shared" si="4"/>
        <v>4.1068642882676004E-2</v>
      </c>
      <c r="U16">
        <f t="shared" si="5"/>
        <v>0</v>
      </c>
      <c r="V16">
        <f t="shared" si="6"/>
        <v>2.9080886681431672</v>
      </c>
      <c r="W16">
        <f t="shared" si="7"/>
        <v>1.6009449964751568</v>
      </c>
      <c r="X16">
        <f t="shared" si="8"/>
        <v>0.86816124554003582</v>
      </c>
      <c r="Y16">
        <f t="shared" si="9"/>
        <v>15.230278231804954</v>
      </c>
      <c r="Z16">
        <f t="shared" si="10"/>
        <v>15.558999960330137</v>
      </c>
    </row>
    <row r="17" spans="1:26" x14ac:dyDescent="0.35">
      <c r="A17" s="12">
        <v>180</v>
      </c>
      <c r="B17">
        <v>410548289.56205201</v>
      </c>
      <c r="C17">
        <v>1542600075.07688</v>
      </c>
      <c r="D17">
        <v>778844968.08172202</v>
      </c>
      <c r="F17">
        <f t="shared" si="0"/>
        <v>4.1054828956205203</v>
      </c>
      <c r="G17">
        <f t="shared" si="1"/>
        <v>15.4260007507688</v>
      </c>
      <c r="H17">
        <f t="shared" si="2"/>
        <v>7.7884496808172203</v>
      </c>
      <c r="J17">
        <v>0</v>
      </c>
      <c r="K17">
        <v>5.5324039760920458</v>
      </c>
      <c r="L17">
        <v>0</v>
      </c>
      <c r="M17">
        <v>302.78234291158174</v>
      </c>
      <c r="N17">
        <v>155.00833529963046</v>
      </c>
      <c r="O17">
        <v>34.270322838485086</v>
      </c>
      <c r="P17">
        <v>893.18809057651288</v>
      </c>
      <c r="Q17">
        <v>1262.5287358182666</v>
      </c>
      <c r="S17">
        <f t="shared" si="3"/>
        <v>0</v>
      </c>
      <c r="T17">
        <f t="shared" si="4"/>
        <v>3.0708963210173659E-2</v>
      </c>
      <c r="U17">
        <f t="shared" si="5"/>
        <v>0</v>
      </c>
      <c r="V17">
        <f t="shared" si="6"/>
        <v>2.5639964680462506</v>
      </c>
      <c r="W17">
        <f t="shared" si="7"/>
        <v>1.7207852497738727</v>
      </c>
      <c r="X17">
        <f t="shared" si="8"/>
        <v>0.74460234304150108</v>
      </c>
      <c r="Y17">
        <f t="shared" si="9"/>
        <v>14.873577742231946</v>
      </c>
      <c r="Z17">
        <f t="shared" si="10"/>
        <v>14.329006194736881</v>
      </c>
    </row>
    <row r="18" spans="1:26" x14ac:dyDescent="0.35">
      <c r="A18" s="12">
        <v>192</v>
      </c>
      <c r="B18">
        <v>392591094.24088401</v>
      </c>
      <c r="C18">
        <v>919302512.900383</v>
      </c>
      <c r="D18">
        <v>1266911455.8432171</v>
      </c>
      <c r="F18">
        <f t="shared" si="0"/>
        <v>3.9259109424088399</v>
      </c>
      <c r="G18">
        <f t="shared" si="1"/>
        <v>9.1930251290038303</v>
      </c>
      <c r="H18">
        <f t="shared" si="2"/>
        <v>12.669114558432172</v>
      </c>
      <c r="J18">
        <v>0</v>
      </c>
      <c r="K18">
        <v>7.5141668863215907</v>
      </c>
      <c r="L18">
        <v>0</v>
      </c>
      <c r="M18">
        <v>302.63808674438479</v>
      </c>
      <c r="N18">
        <v>151.4149757896206</v>
      </c>
      <c r="O18">
        <v>33.749938759906428</v>
      </c>
      <c r="P18">
        <v>979.84226781380983</v>
      </c>
      <c r="Q18">
        <v>1209.2015327928302</v>
      </c>
      <c r="S18">
        <f t="shared" si="3"/>
        <v>0</v>
      </c>
      <c r="T18">
        <f t="shared" si="4"/>
        <v>4.1709223596891533E-2</v>
      </c>
      <c r="U18">
        <f t="shared" si="5"/>
        <v>0</v>
      </c>
      <c r="V18">
        <f t="shared" si="6"/>
        <v>2.5627748898669216</v>
      </c>
      <c r="W18">
        <f t="shared" si="7"/>
        <v>1.6808944914478308</v>
      </c>
      <c r="X18">
        <f t="shared" si="8"/>
        <v>0.73329579054658178</v>
      </c>
      <c r="Y18">
        <f t="shared" si="9"/>
        <v>16.316563441913839</v>
      </c>
      <c r="Z18">
        <f t="shared" si="10"/>
        <v>13.723771794266602</v>
      </c>
    </row>
    <row r="19" spans="1:26" x14ac:dyDescent="0.35">
      <c r="A19" s="12">
        <v>204</v>
      </c>
      <c r="B19">
        <f>AVERAGE(B18,B22)</f>
        <v>580257033.03110003</v>
      </c>
      <c r="C19">
        <f t="shared" ref="C19:D19" si="12">AVERAGE(C18,C22)</f>
        <v>1078243434.6257865</v>
      </c>
      <c r="D19">
        <f t="shared" si="12"/>
        <v>854098318.92019546</v>
      </c>
      <c r="F19">
        <f t="shared" si="0"/>
        <v>5.8025703303110001</v>
      </c>
      <c r="G19">
        <f t="shared" si="1"/>
        <v>10.782434346257865</v>
      </c>
      <c r="H19">
        <f t="shared" si="2"/>
        <v>8.5409831892019543</v>
      </c>
      <c r="J19">
        <v>0</v>
      </c>
      <c r="K19">
        <v>3.1260264215418188</v>
      </c>
      <c r="L19">
        <v>0</v>
      </c>
      <c r="M19">
        <v>316.1919339712237</v>
      </c>
      <c r="N19">
        <v>0</v>
      </c>
      <c r="O19">
        <v>48.003645280404399</v>
      </c>
      <c r="P19">
        <v>1195.826094749614</v>
      </c>
      <c r="Q19">
        <v>1007.617339273688</v>
      </c>
      <c r="S19">
        <f t="shared" si="3"/>
        <v>0</v>
      </c>
      <c r="T19">
        <f t="shared" si="4"/>
        <v>1.7351775247795347E-2</v>
      </c>
      <c r="U19">
        <f t="shared" si="5"/>
        <v>0</v>
      </c>
      <c r="V19">
        <f t="shared" si="6"/>
        <v>2.6775504612687246</v>
      </c>
      <c r="W19">
        <f t="shared" si="7"/>
        <v>0</v>
      </c>
      <c r="X19">
        <f t="shared" si="8"/>
        <v>1.0429906633439305</v>
      </c>
      <c r="Y19">
        <f t="shared" si="9"/>
        <v>19.913176825911108</v>
      </c>
      <c r="Z19">
        <f t="shared" si="10"/>
        <v>11.435902159501623</v>
      </c>
    </row>
    <row r="20" spans="1:26" x14ac:dyDescent="0.35">
      <c r="A20" s="12">
        <v>216</v>
      </c>
      <c r="B20">
        <f>AVERAGE(B19,B23)</f>
        <v>769013476.05607796</v>
      </c>
      <c r="C20">
        <f t="shared" ref="C20" si="13">AVERAGE(C19,C23)</f>
        <v>1265787340.8915482</v>
      </c>
      <c r="D20">
        <f t="shared" ref="D20" si="14">AVERAGE(D19,D23)</f>
        <v>734311589.51011884</v>
      </c>
      <c r="F20">
        <f t="shared" si="0"/>
        <v>7.6901347605607793</v>
      </c>
      <c r="G20">
        <f t="shared" si="1"/>
        <v>12.657873408915481</v>
      </c>
      <c r="H20">
        <f t="shared" si="2"/>
        <v>7.3431158951011888</v>
      </c>
      <c r="J20">
        <v>0</v>
      </c>
      <c r="K20">
        <v>6.9514018961745521</v>
      </c>
      <c r="L20">
        <v>0</v>
      </c>
      <c r="M20">
        <v>309.74523956503157</v>
      </c>
      <c r="N20">
        <v>166.18855183048413</v>
      </c>
      <c r="O20">
        <v>33.699760459615099</v>
      </c>
      <c r="P20">
        <v>1103.5864309875726</v>
      </c>
      <c r="Q20">
        <v>1217.6577960679688</v>
      </c>
      <c r="S20">
        <f t="shared" si="3"/>
        <v>0</v>
      </c>
      <c r="T20">
        <f t="shared" si="4"/>
        <v>3.858545869232527E-2</v>
      </c>
      <c r="U20">
        <f t="shared" si="5"/>
        <v>0</v>
      </c>
      <c r="V20">
        <f t="shared" si="6"/>
        <v>2.6229590953089303</v>
      </c>
      <c r="W20">
        <f t="shared" si="7"/>
        <v>1.8448995540684296</v>
      </c>
      <c r="X20">
        <f t="shared" si="8"/>
        <v>0.73220555045334279</v>
      </c>
      <c r="Y20">
        <f t="shared" si="9"/>
        <v>18.377180293538476</v>
      </c>
      <c r="Z20">
        <f t="shared" si="10"/>
        <v>13.819745727703651</v>
      </c>
    </row>
    <row r="21" spans="1:26" x14ac:dyDescent="0.35">
      <c r="A21" s="12">
        <v>228</v>
      </c>
      <c r="B21">
        <v>951407501.11915398</v>
      </c>
      <c r="C21">
        <v>1535615411.0378101</v>
      </c>
      <c r="D21">
        <v>717968072.288903</v>
      </c>
      <c r="F21">
        <f t="shared" si="0"/>
        <v>9.5140750111915402</v>
      </c>
      <c r="G21">
        <f t="shared" si="1"/>
        <v>15.356154110378101</v>
      </c>
      <c r="H21">
        <f t="shared" si="2"/>
        <v>7.1796807228890298</v>
      </c>
      <c r="J21">
        <v>0</v>
      </c>
      <c r="K21">
        <v>8.520985596208309</v>
      </c>
      <c r="L21">
        <v>0</v>
      </c>
      <c r="M21">
        <v>270.76830645448501</v>
      </c>
      <c r="N21">
        <v>170.28499953473533</v>
      </c>
      <c r="O21">
        <v>29.923252661002614</v>
      </c>
      <c r="P21">
        <v>1129.7609199205824</v>
      </c>
      <c r="Q21">
        <v>1125.2593508781019</v>
      </c>
      <c r="S21">
        <f t="shared" si="3"/>
        <v>0</v>
      </c>
      <c r="T21">
        <f t="shared" si="4"/>
        <v>4.729781742605469E-2</v>
      </c>
      <c r="U21">
        <f t="shared" si="5"/>
        <v>0</v>
      </c>
      <c r="V21">
        <f t="shared" si="6"/>
        <v>2.2928978444786603</v>
      </c>
      <c r="W21">
        <f t="shared" si="7"/>
        <v>1.8903752168598507</v>
      </c>
      <c r="X21">
        <f t="shared" si="8"/>
        <v>0.65015214907121377</v>
      </c>
      <c r="Y21">
        <f t="shared" si="9"/>
        <v>18.813044027186145</v>
      </c>
      <c r="Z21">
        <f t="shared" si="10"/>
        <v>12.771074235366042</v>
      </c>
    </row>
    <row r="22" spans="1:26" x14ac:dyDescent="0.35">
      <c r="A22" s="12">
        <v>240</v>
      </c>
      <c r="B22">
        <v>767922971.821316</v>
      </c>
      <c r="C22">
        <v>1237184356.3511901</v>
      </c>
      <c r="D22">
        <v>441285181.99717379</v>
      </c>
      <c r="F22">
        <f t="shared" si="0"/>
        <v>7.6792297182131604</v>
      </c>
      <c r="G22">
        <f t="shared" si="1"/>
        <v>12.3718435635119</v>
      </c>
      <c r="H22">
        <f t="shared" si="2"/>
        <v>4.4128518199717375</v>
      </c>
      <c r="J22">
        <v>0</v>
      </c>
      <c r="K22">
        <v>9.2041623557675454</v>
      </c>
      <c r="L22">
        <v>0</v>
      </c>
      <c r="M22">
        <v>281.28566987392566</v>
      </c>
      <c r="N22">
        <v>179.14673367585675</v>
      </c>
      <c r="O22">
        <v>31.731718433673215</v>
      </c>
      <c r="P22">
        <v>1225.5195694536362</v>
      </c>
      <c r="Q22">
        <v>1140.0336087654769</v>
      </c>
      <c r="S22">
        <f t="shared" si="3"/>
        <v>0</v>
      </c>
      <c r="T22">
        <f t="shared" si="4"/>
        <v>5.1089957346785814E-2</v>
      </c>
      <c r="U22">
        <f t="shared" si="5"/>
        <v>0</v>
      </c>
      <c r="V22">
        <f t="shared" si="6"/>
        <v>2.3819601140987863</v>
      </c>
      <c r="W22">
        <f t="shared" si="7"/>
        <v>1.9887514839682143</v>
      </c>
      <c r="X22">
        <f t="shared" si="8"/>
        <v>0.68944526743450774</v>
      </c>
      <c r="Y22">
        <f t="shared" si="9"/>
        <v>20.40763953662886</v>
      </c>
      <c r="Z22">
        <f t="shared" si="10"/>
        <v>12.93875392992256</v>
      </c>
    </row>
    <row r="23" spans="1:26" ht="15" thickBot="1" x14ac:dyDescent="0.4">
      <c r="A23" s="13">
        <v>252</v>
      </c>
      <c r="B23">
        <v>957769919.081056</v>
      </c>
      <c r="C23">
        <v>1453331247.15731</v>
      </c>
      <c r="D23">
        <v>614524860.10004222</v>
      </c>
      <c r="F23">
        <f t="shared" si="0"/>
        <v>9.5776991908105593</v>
      </c>
      <c r="G23">
        <f t="shared" si="1"/>
        <v>14.533312471573099</v>
      </c>
      <c r="H23">
        <f t="shared" si="2"/>
        <v>6.1452486010004224</v>
      </c>
      <c r="J23">
        <v>0</v>
      </c>
      <c r="K23">
        <v>6.1247757156549207</v>
      </c>
      <c r="L23">
        <v>0</v>
      </c>
      <c r="M23">
        <v>254.06449217080583</v>
      </c>
      <c r="N23">
        <v>165.44668316140695</v>
      </c>
      <c r="O23">
        <v>27.426383138856654</v>
      </c>
      <c r="P23">
        <v>1145.3084785646004</v>
      </c>
      <c r="Q23">
        <v>1076.3756767082837</v>
      </c>
      <c r="S23">
        <f t="shared" si="3"/>
        <v>0</v>
      </c>
      <c r="T23">
        <f t="shared" si="4"/>
        <v>3.3997067628360536E-2</v>
      </c>
      <c r="U23">
        <f t="shared" si="5"/>
        <v>0</v>
      </c>
      <c r="V23">
        <f t="shared" si="6"/>
        <v>2.1514479818003713</v>
      </c>
      <c r="W23">
        <f t="shared" si="7"/>
        <v>1.8366638894472354</v>
      </c>
      <c r="X23">
        <f t="shared" si="8"/>
        <v>0.59590186070302342</v>
      </c>
      <c r="Y23">
        <f t="shared" si="9"/>
        <v>19.071945623203231</v>
      </c>
      <c r="Z23">
        <f t="shared" si="10"/>
        <v>12.216271441474108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CCFC-9AE5-41C3-A3ED-8BE6CA42E848}">
  <dimension ref="A1:Z23"/>
  <sheetViews>
    <sheetView workbookViewId="0">
      <selection sqref="A1:A23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9213495.5723273698</v>
      </c>
      <c r="C2">
        <v>1796800.38194399</v>
      </c>
      <c r="D2">
        <v>2433870.2894664542</v>
      </c>
      <c r="F2">
        <f t="shared" ref="F2:F16" si="0">B2/100000000</f>
        <v>9.2134955723273695E-2</v>
      </c>
      <c r="G2">
        <f t="shared" ref="G2:G16" si="1">C2/100000000</f>
        <v>1.7968003819439901E-2</v>
      </c>
      <c r="H2">
        <f t="shared" ref="H2:H16" si="2">D2/100000000</f>
        <v>2.4338702894664541E-2</v>
      </c>
      <c r="J2" s="16">
        <v>254.62061106577141</v>
      </c>
      <c r="K2" s="16">
        <v>1880.9889348718129</v>
      </c>
      <c r="L2" s="16">
        <v>965.55113866506565</v>
      </c>
      <c r="M2" s="16">
        <v>72.565299241120186</v>
      </c>
      <c r="N2" s="16">
        <v>26.428796123514477</v>
      </c>
      <c r="O2" s="16">
        <v>52.312749010900156</v>
      </c>
      <c r="P2" s="16">
        <v>138.75820660066915</v>
      </c>
      <c r="Q2" s="17">
        <v>68.635218618867526</v>
      </c>
      <c r="S2">
        <f t="shared" ref="S2:S23" si="3">J2/342.296</f>
        <v>0.74386090128360083</v>
      </c>
      <c r="T2">
        <f t="shared" ref="T2:T23" si="4">K2/180.156</f>
        <v>10.440889755943809</v>
      </c>
      <c r="U2">
        <f t="shared" ref="U2:U23" si="5">L2/88.06</f>
        <v>10.964696101124979</v>
      </c>
      <c r="V2">
        <f t="shared" ref="V2:V23" si="6">M2/118.09</f>
        <v>0.61449148311559132</v>
      </c>
      <c r="W2">
        <f t="shared" ref="W2:W23" si="7">N2/90.08</f>
        <v>0.29339249693066694</v>
      </c>
      <c r="X2">
        <f t="shared" ref="X2:X23" si="8">O2/46.025</f>
        <v>1.1366159480912581</v>
      </c>
      <c r="Y2">
        <f t="shared" ref="Y2:Y23" si="9">P2/60.052</f>
        <v>2.3106342270144067</v>
      </c>
      <c r="Z2">
        <f t="shared" ref="Z2:Z23" si="10">Q2/88.11</f>
        <v>0.77897195118451401</v>
      </c>
    </row>
    <row r="3" spans="1:26" x14ac:dyDescent="0.35">
      <c r="A3" s="12">
        <v>12</v>
      </c>
      <c r="B3">
        <v>32113575.6864793</v>
      </c>
      <c r="C3">
        <v>1212277122.94663</v>
      </c>
      <c r="D3">
        <v>617582044.25019622</v>
      </c>
      <c r="F3">
        <f t="shared" si="0"/>
        <v>0.32113575686479301</v>
      </c>
      <c r="G3">
        <f t="shared" si="1"/>
        <v>12.1227712294663</v>
      </c>
      <c r="H3">
        <f t="shared" si="2"/>
        <v>6.175820442501962</v>
      </c>
      <c r="J3" s="16">
        <v>224.351412086842</v>
      </c>
      <c r="K3" s="16">
        <v>65.281879373005296</v>
      </c>
      <c r="L3" s="16">
        <v>170.72772893873264</v>
      </c>
      <c r="M3" s="16">
        <v>643.14448394985516</v>
      </c>
      <c r="N3" s="16">
        <v>199.26278397761413</v>
      </c>
      <c r="O3" s="16">
        <v>118.99017689610902</v>
      </c>
      <c r="P3" s="16">
        <v>704.86053662033964</v>
      </c>
      <c r="Q3" s="17">
        <v>436.89780247888928</v>
      </c>
      <c r="S3">
        <f t="shared" si="3"/>
        <v>0.65543100733529458</v>
      </c>
      <c r="T3">
        <f t="shared" si="4"/>
        <v>0.36236305964278342</v>
      </c>
      <c r="U3">
        <f t="shared" si="5"/>
        <v>1.9387659429790216</v>
      </c>
      <c r="V3">
        <f t="shared" si="6"/>
        <v>5.4462230836637744</v>
      </c>
      <c r="W3">
        <f t="shared" si="7"/>
        <v>2.2120646533926971</v>
      </c>
      <c r="X3">
        <f t="shared" si="8"/>
        <v>2.5853379010561439</v>
      </c>
      <c r="Y3">
        <f t="shared" si="9"/>
        <v>11.737503107645701</v>
      </c>
      <c r="Z3">
        <f t="shared" si="10"/>
        <v>4.9585495684813221</v>
      </c>
    </row>
    <row r="4" spans="1:26" x14ac:dyDescent="0.35">
      <c r="A4" s="12">
        <v>24</v>
      </c>
      <c r="B4">
        <v>9197982.6625039596</v>
      </c>
      <c r="C4">
        <v>1803264500.9839001</v>
      </c>
      <c r="D4">
        <v>912297530.38871098</v>
      </c>
      <c r="F4">
        <f t="shared" si="0"/>
        <v>9.197982662503959E-2</v>
      </c>
      <c r="G4">
        <f t="shared" si="1"/>
        <v>18.032645009839001</v>
      </c>
      <c r="H4">
        <f t="shared" si="2"/>
        <v>9.1229753038871095</v>
      </c>
      <c r="J4" s="16">
        <v>200.24864541213785</v>
      </c>
      <c r="K4" s="16">
        <v>10.047738298648863</v>
      </c>
      <c r="L4" s="16">
        <v>0</v>
      </c>
      <c r="M4" s="16">
        <v>527.28465264257557</v>
      </c>
      <c r="N4" s="16">
        <v>98.842259491399247</v>
      </c>
      <c r="O4" s="16">
        <v>85.795702662082746</v>
      </c>
      <c r="P4" s="16">
        <v>361.67129706228394</v>
      </c>
      <c r="Q4" s="17">
        <v>1094.7690287779101</v>
      </c>
      <c r="S4">
        <f t="shared" si="3"/>
        <v>0.58501602534688646</v>
      </c>
      <c r="T4">
        <f t="shared" si="4"/>
        <v>5.577243221790483E-2</v>
      </c>
      <c r="U4">
        <f t="shared" si="5"/>
        <v>0</v>
      </c>
      <c r="V4">
        <f t="shared" si="6"/>
        <v>4.4651084142821196</v>
      </c>
      <c r="W4">
        <f t="shared" si="7"/>
        <v>1.0972719748157109</v>
      </c>
      <c r="X4">
        <f t="shared" si="8"/>
        <v>1.8641108671826778</v>
      </c>
      <c r="Y4">
        <f t="shared" si="9"/>
        <v>6.0226353337488163</v>
      </c>
      <c r="Z4">
        <f t="shared" si="10"/>
        <v>12.42502586287493</v>
      </c>
    </row>
    <row r="5" spans="1:26" x14ac:dyDescent="0.35">
      <c r="A5" s="12">
        <v>36</v>
      </c>
      <c r="B5">
        <v>1638818.4407637899</v>
      </c>
      <c r="C5">
        <v>3957855789.0072799</v>
      </c>
      <c r="D5">
        <v>5462728.1358793098</v>
      </c>
      <c r="F5">
        <f t="shared" si="0"/>
        <v>1.6388184407637899E-2</v>
      </c>
      <c r="G5">
        <f t="shared" si="1"/>
        <v>39.578557890072801</v>
      </c>
      <c r="H5">
        <f t="shared" si="2"/>
        <v>5.4627281358793099E-2</v>
      </c>
      <c r="J5" s="16">
        <v>29.183827846779131</v>
      </c>
      <c r="K5" s="16">
        <v>19.261233705349316</v>
      </c>
      <c r="L5" s="16">
        <v>0</v>
      </c>
      <c r="M5" s="16">
        <v>558.97526740348542</v>
      </c>
      <c r="N5" s="16">
        <v>217.30950735118176</v>
      </c>
      <c r="O5" s="16">
        <v>69.6171452588016</v>
      </c>
      <c r="P5" s="16">
        <v>540.83193157585117</v>
      </c>
      <c r="Q5" s="17">
        <v>779.12193052893338</v>
      </c>
      <c r="S5">
        <f t="shared" si="3"/>
        <v>8.5259038512805085E-2</v>
      </c>
      <c r="T5">
        <f t="shared" si="4"/>
        <v>0.10691419494965095</v>
      </c>
      <c r="U5">
        <f t="shared" si="5"/>
        <v>0</v>
      </c>
      <c r="V5">
        <f t="shared" si="6"/>
        <v>4.733468264912231</v>
      </c>
      <c r="W5">
        <f t="shared" si="7"/>
        <v>2.4124057210388741</v>
      </c>
      <c r="X5">
        <f t="shared" si="8"/>
        <v>1.5125941392460966</v>
      </c>
      <c r="Y5">
        <f t="shared" si="9"/>
        <v>9.0060602740266962</v>
      </c>
      <c r="Z5">
        <f t="shared" si="10"/>
        <v>8.8426050451587042</v>
      </c>
    </row>
    <row r="6" spans="1:26" x14ac:dyDescent="0.35">
      <c r="A6" s="12">
        <v>48</v>
      </c>
      <c r="B6">
        <v>0</v>
      </c>
      <c r="C6">
        <v>2758005756.9085999</v>
      </c>
      <c r="D6">
        <v>1627778.8975430001</v>
      </c>
      <c r="F6">
        <f t="shared" si="0"/>
        <v>0</v>
      </c>
      <c r="G6">
        <f t="shared" si="1"/>
        <v>27.580057569085998</v>
      </c>
      <c r="H6">
        <f t="shared" si="2"/>
        <v>1.6277788975430002E-2</v>
      </c>
      <c r="J6" s="16">
        <v>16.436035572856774</v>
      </c>
      <c r="K6" s="16">
        <v>20.597935522283695</v>
      </c>
      <c r="L6" s="16">
        <v>0</v>
      </c>
      <c r="M6" s="16">
        <v>557.56141970179021</v>
      </c>
      <c r="N6" s="16">
        <v>473.61891167947255</v>
      </c>
      <c r="O6" s="16">
        <v>153.8465529639048</v>
      </c>
      <c r="P6" s="16">
        <v>622.13691034267219</v>
      </c>
      <c r="Q6" s="17">
        <v>803.86856965238564</v>
      </c>
      <c r="S6">
        <f t="shared" si="3"/>
        <v>4.8017024951669825E-2</v>
      </c>
      <c r="T6">
        <f t="shared" si="4"/>
        <v>0.11433388575614298</v>
      </c>
      <c r="U6">
        <f t="shared" si="5"/>
        <v>0</v>
      </c>
      <c r="V6">
        <f t="shared" si="6"/>
        <v>4.7214956363941925</v>
      </c>
      <c r="W6">
        <f t="shared" si="7"/>
        <v>5.2577587886264716</v>
      </c>
      <c r="X6">
        <f t="shared" si="8"/>
        <v>3.3426736113830486</v>
      </c>
      <c r="Y6">
        <f t="shared" si="9"/>
        <v>10.359969865161396</v>
      </c>
      <c r="Z6">
        <f t="shared" si="10"/>
        <v>9.1234657774643697</v>
      </c>
    </row>
    <row r="7" spans="1:26" x14ac:dyDescent="0.35">
      <c r="A7" s="12">
        <v>60</v>
      </c>
      <c r="B7">
        <v>0</v>
      </c>
      <c r="C7">
        <v>1631488153.0690999</v>
      </c>
      <c r="D7">
        <v>911280.43962358998</v>
      </c>
      <c r="F7">
        <f t="shared" si="0"/>
        <v>0</v>
      </c>
      <c r="G7">
        <f t="shared" si="1"/>
        <v>16.314881530691</v>
      </c>
      <c r="H7">
        <f t="shared" si="2"/>
        <v>9.1128043962359004E-3</v>
      </c>
      <c r="J7" s="16">
        <v>34.917418394340991</v>
      </c>
      <c r="K7" s="16">
        <v>23.173090385854699</v>
      </c>
      <c r="L7" s="16">
        <v>0</v>
      </c>
      <c r="M7" s="16">
        <v>472.97933781281159</v>
      </c>
      <c r="N7" s="16">
        <v>566.31255317310502</v>
      </c>
      <c r="O7" s="16">
        <v>208.53449659292909</v>
      </c>
      <c r="P7" s="16">
        <v>553.24501112214125</v>
      </c>
      <c r="Q7" s="17">
        <v>774.38934362534326</v>
      </c>
      <c r="S7">
        <f t="shared" si="3"/>
        <v>0.1020094257436283</v>
      </c>
      <c r="T7">
        <f t="shared" si="4"/>
        <v>0.12862791350748629</v>
      </c>
      <c r="U7">
        <f t="shared" si="5"/>
        <v>0</v>
      </c>
      <c r="V7">
        <f t="shared" si="6"/>
        <v>4.0052446253942886</v>
      </c>
      <c r="W7">
        <f t="shared" si="7"/>
        <v>6.2867734588488569</v>
      </c>
      <c r="X7">
        <f t="shared" si="8"/>
        <v>4.5308961780104093</v>
      </c>
      <c r="Y7">
        <f t="shared" si="9"/>
        <v>9.2127657883524492</v>
      </c>
      <c r="Z7">
        <f t="shared" si="10"/>
        <v>8.7888927888473862</v>
      </c>
    </row>
    <row r="8" spans="1:26" x14ac:dyDescent="0.35">
      <c r="A8" s="12">
        <v>72</v>
      </c>
      <c r="B8">
        <v>3732272.7382729002</v>
      </c>
      <c r="C8">
        <v>1089823639.57569</v>
      </c>
      <c r="D8">
        <v>6082222.2401484307</v>
      </c>
      <c r="F8">
        <f t="shared" si="0"/>
        <v>3.7322727382729001E-2</v>
      </c>
      <c r="G8">
        <f t="shared" si="1"/>
        <v>10.8982363957569</v>
      </c>
      <c r="H8">
        <f t="shared" si="2"/>
        <v>6.0822222401484306E-2</v>
      </c>
      <c r="J8" s="16">
        <v>17.489210246874652</v>
      </c>
      <c r="K8" s="16">
        <v>8.0244458804974919</v>
      </c>
      <c r="L8" s="16">
        <v>0</v>
      </c>
      <c r="M8" s="16">
        <v>470.76598781993448</v>
      </c>
      <c r="N8" s="16">
        <v>683.09074488873523</v>
      </c>
      <c r="O8" s="16">
        <v>236.50663746173217</v>
      </c>
      <c r="P8" s="16">
        <v>567.99632555702624</v>
      </c>
      <c r="Q8" s="17">
        <v>887.07657164689431</v>
      </c>
      <c r="S8">
        <f t="shared" si="3"/>
        <v>5.1093820105623938E-2</v>
      </c>
      <c r="T8">
        <f t="shared" si="4"/>
        <v>4.4541652126476448E-2</v>
      </c>
      <c r="U8">
        <f t="shared" si="5"/>
        <v>0</v>
      </c>
      <c r="V8">
        <f t="shared" si="6"/>
        <v>3.9865017175030442</v>
      </c>
      <c r="W8">
        <f t="shared" si="7"/>
        <v>7.5831565818021227</v>
      </c>
      <c r="X8">
        <f t="shared" si="8"/>
        <v>5.1386558927046639</v>
      </c>
      <c r="Y8">
        <f t="shared" si="9"/>
        <v>9.4584081388967274</v>
      </c>
      <c r="Z8">
        <f t="shared" si="10"/>
        <v>10.067830798398528</v>
      </c>
    </row>
    <row r="9" spans="1:26" x14ac:dyDescent="0.35">
      <c r="A9" s="12">
        <v>84</v>
      </c>
      <c r="B9">
        <v>931080436.88994002</v>
      </c>
      <c r="C9">
        <v>1847500051.6624999</v>
      </c>
      <c r="D9">
        <v>304054415.68702143</v>
      </c>
      <c r="F9">
        <f t="shared" si="0"/>
        <v>9.3108043688994009</v>
      </c>
      <c r="G9">
        <f t="shared" si="1"/>
        <v>18.475000516624998</v>
      </c>
      <c r="H9">
        <f t="shared" si="2"/>
        <v>3.0405441568702143</v>
      </c>
      <c r="J9" s="16">
        <v>7.4659583361348627</v>
      </c>
      <c r="K9" s="16">
        <v>4.7565530176202522</v>
      </c>
      <c r="L9" s="16">
        <v>0</v>
      </c>
      <c r="M9" s="16">
        <v>383.05501062491095</v>
      </c>
      <c r="N9" s="16">
        <v>556.52001967404885</v>
      </c>
      <c r="O9" s="16">
        <v>37.327257126610952</v>
      </c>
      <c r="P9" s="16">
        <v>819.87646150452235</v>
      </c>
      <c r="Q9" s="17">
        <v>874.13153072061334</v>
      </c>
      <c r="S9">
        <f t="shared" si="3"/>
        <v>2.1811409821133939E-2</v>
      </c>
      <c r="T9">
        <f t="shared" si="4"/>
        <v>2.6402412451543397E-2</v>
      </c>
      <c r="U9">
        <f t="shared" si="5"/>
        <v>0</v>
      </c>
      <c r="V9">
        <f t="shared" si="6"/>
        <v>3.2437548532891096</v>
      </c>
      <c r="W9">
        <f t="shared" si="7"/>
        <v>6.1780641615680381</v>
      </c>
      <c r="X9">
        <f t="shared" si="8"/>
        <v>0.81102133898122664</v>
      </c>
      <c r="Y9">
        <f t="shared" si="9"/>
        <v>13.652775286493744</v>
      </c>
      <c r="Z9">
        <f t="shared" si="10"/>
        <v>9.9209117094610519</v>
      </c>
    </row>
    <row r="10" spans="1:26" x14ac:dyDescent="0.35">
      <c r="A10" s="12">
        <v>96</v>
      </c>
      <c r="B10">
        <v>861745218.860268</v>
      </c>
      <c r="C10">
        <v>1111300729.34991</v>
      </c>
      <c r="D10">
        <v>472391383.358091</v>
      </c>
      <c r="F10">
        <f t="shared" si="0"/>
        <v>8.6174521886026803</v>
      </c>
      <c r="G10">
        <f t="shared" si="1"/>
        <v>11.1130072934991</v>
      </c>
      <c r="H10">
        <f t="shared" si="2"/>
        <v>4.7239138335809097</v>
      </c>
      <c r="J10" s="16">
        <v>5.5574790914117855</v>
      </c>
      <c r="K10" s="16">
        <v>5.0755378611565343</v>
      </c>
      <c r="L10" s="16">
        <v>0</v>
      </c>
      <c r="M10" s="16">
        <v>299.10023995085237</v>
      </c>
      <c r="N10" s="16">
        <v>356.5750621460665</v>
      </c>
      <c r="O10" s="16">
        <v>33.729126772201511</v>
      </c>
      <c r="P10" s="16">
        <v>1203.7148871240531</v>
      </c>
      <c r="Q10" s="17">
        <v>1099.2817664352692</v>
      </c>
      <c r="S10">
        <f t="shared" si="3"/>
        <v>1.6235886751267282E-2</v>
      </c>
      <c r="T10">
        <f t="shared" si="4"/>
        <v>2.8173015948159009E-2</v>
      </c>
      <c r="U10">
        <f t="shared" si="5"/>
        <v>0</v>
      </c>
      <c r="V10">
        <f t="shared" si="6"/>
        <v>2.5328159873897227</v>
      </c>
      <c r="W10">
        <f t="shared" si="7"/>
        <v>3.9584265335931006</v>
      </c>
      <c r="X10">
        <f t="shared" si="8"/>
        <v>0.73284360178601871</v>
      </c>
      <c r="Y10">
        <f t="shared" si="9"/>
        <v>20.044542848265721</v>
      </c>
      <c r="Z10">
        <f t="shared" si="10"/>
        <v>12.47624295125717</v>
      </c>
    </row>
    <row r="11" spans="1:26" x14ac:dyDescent="0.35">
      <c r="A11" s="12">
        <v>108</v>
      </c>
      <c r="B11">
        <v>488409327.39337701</v>
      </c>
      <c r="C11">
        <v>1323795931.33742</v>
      </c>
      <c r="D11">
        <v>1050827704.9129261</v>
      </c>
      <c r="F11">
        <f t="shared" si="0"/>
        <v>4.8840932739337699</v>
      </c>
      <c r="G11">
        <f t="shared" si="1"/>
        <v>13.2379593133742</v>
      </c>
      <c r="H11">
        <f t="shared" si="2"/>
        <v>10.50827704912926</v>
      </c>
      <c r="J11" s="16">
        <v>8.7500635778160589</v>
      </c>
      <c r="K11" s="16">
        <v>4.3446966111126946</v>
      </c>
      <c r="L11" s="16">
        <v>0</v>
      </c>
      <c r="M11" s="16">
        <v>256.23352842015288</v>
      </c>
      <c r="N11" s="16">
        <v>250.84001043522187</v>
      </c>
      <c r="O11" s="16">
        <v>34.701009468200667</v>
      </c>
      <c r="P11" s="16">
        <v>1000.4186888741818</v>
      </c>
      <c r="Q11" s="17">
        <v>1177.3210446562709</v>
      </c>
      <c r="S11">
        <f t="shared" si="3"/>
        <v>2.5562856644004192E-2</v>
      </c>
      <c r="T11">
        <f t="shared" si="4"/>
        <v>2.4116302599484305E-2</v>
      </c>
      <c r="U11">
        <f t="shared" si="5"/>
        <v>0</v>
      </c>
      <c r="V11">
        <f t="shared" si="6"/>
        <v>2.1698156357028782</v>
      </c>
      <c r="W11">
        <f t="shared" si="7"/>
        <v>2.78463599506241</v>
      </c>
      <c r="X11">
        <f t="shared" si="8"/>
        <v>0.75396001017274672</v>
      </c>
      <c r="Y11">
        <f t="shared" si="9"/>
        <v>16.659206835312428</v>
      </c>
      <c r="Z11">
        <f t="shared" si="10"/>
        <v>13.361945802477255</v>
      </c>
    </row>
    <row r="12" spans="1:26" x14ac:dyDescent="0.35">
      <c r="A12" s="12">
        <v>120</v>
      </c>
      <c r="B12">
        <v>795965135.68299198</v>
      </c>
      <c r="C12">
        <v>795494150.39560604</v>
      </c>
      <c r="D12">
        <v>758443307.78787696</v>
      </c>
      <c r="F12">
        <f t="shared" si="0"/>
        <v>7.9596513568299194</v>
      </c>
      <c r="G12">
        <f t="shared" si="1"/>
        <v>7.9549415039560607</v>
      </c>
      <c r="H12">
        <f t="shared" si="2"/>
        <v>7.5844330778787699</v>
      </c>
      <c r="J12" s="16">
        <v>8.4377642736000862</v>
      </c>
      <c r="K12" s="16">
        <v>3.0110136936578273</v>
      </c>
      <c r="L12" s="16">
        <v>0</v>
      </c>
      <c r="M12" s="16">
        <v>224.2665138717413</v>
      </c>
      <c r="N12" s="16">
        <v>188.31807652939145</v>
      </c>
      <c r="O12" s="16">
        <v>37.079984577140529</v>
      </c>
      <c r="P12" s="16">
        <v>1072.7961385028311</v>
      </c>
      <c r="Q12" s="17">
        <v>1344.4592485623996</v>
      </c>
      <c r="S12">
        <f t="shared" si="3"/>
        <v>2.4650490434010582E-2</v>
      </c>
      <c r="T12">
        <f t="shared" si="4"/>
        <v>1.6713368933911871E-2</v>
      </c>
      <c r="U12">
        <f t="shared" si="5"/>
        <v>0</v>
      </c>
      <c r="V12">
        <f t="shared" si="6"/>
        <v>1.8991151991848698</v>
      </c>
      <c r="W12">
        <f t="shared" si="7"/>
        <v>2.0905647927330313</v>
      </c>
      <c r="X12">
        <f t="shared" si="8"/>
        <v>0.80564876865052759</v>
      </c>
      <c r="Y12">
        <f t="shared" si="9"/>
        <v>17.864453115680263</v>
      </c>
      <c r="Z12">
        <f t="shared" si="10"/>
        <v>15.258872415871066</v>
      </c>
    </row>
    <row r="13" spans="1:26" x14ac:dyDescent="0.35">
      <c r="A13" s="12">
        <v>132</v>
      </c>
      <c r="B13">
        <v>719971412.83302903</v>
      </c>
      <c r="C13">
        <v>823192743.63159704</v>
      </c>
      <c r="D13">
        <v>597082613.04183531</v>
      </c>
      <c r="F13">
        <f t="shared" si="0"/>
        <v>7.1997141283302906</v>
      </c>
      <c r="G13">
        <f t="shared" si="1"/>
        <v>8.2319274363159707</v>
      </c>
      <c r="H13">
        <f t="shared" si="2"/>
        <v>5.9708261304183532</v>
      </c>
      <c r="J13" s="16">
        <v>7.7916968314120636</v>
      </c>
      <c r="K13" s="16">
        <v>2.9823672209962342</v>
      </c>
      <c r="L13" s="16">
        <v>0</v>
      </c>
      <c r="M13" s="16">
        <v>208.26301996770977</v>
      </c>
      <c r="N13" s="16">
        <v>126.67094405524686</v>
      </c>
      <c r="O13" s="16">
        <v>36.834110423507553</v>
      </c>
      <c r="P13" s="16">
        <v>1024.9354272372968</v>
      </c>
      <c r="Q13" s="17">
        <v>1292.651077552712</v>
      </c>
      <c r="S13">
        <f t="shared" si="3"/>
        <v>2.2763037930364549E-2</v>
      </c>
      <c r="T13">
        <f t="shared" si="4"/>
        <v>1.6554359671597029E-2</v>
      </c>
      <c r="U13">
        <f t="shared" si="5"/>
        <v>0</v>
      </c>
      <c r="V13">
        <f t="shared" si="6"/>
        <v>1.7635957317953235</v>
      </c>
      <c r="W13">
        <f t="shared" si="7"/>
        <v>1.4062049739703248</v>
      </c>
      <c r="X13">
        <f t="shared" si="8"/>
        <v>0.80030658171662261</v>
      </c>
      <c r="Y13">
        <f t="shared" si="9"/>
        <v>17.067465317346581</v>
      </c>
      <c r="Z13">
        <f t="shared" si="10"/>
        <v>14.670878192630939</v>
      </c>
    </row>
    <row r="14" spans="1:26" x14ac:dyDescent="0.35">
      <c r="A14" s="12">
        <v>144</v>
      </c>
      <c r="B14">
        <v>318471698.43197298</v>
      </c>
      <c r="C14">
        <v>796285050.63090706</v>
      </c>
      <c r="D14">
        <v>763027153.44138801</v>
      </c>
      <c r="F14">
        <f t="shared" si="0"/>
        <v>3.1847169843197296</v>
      </c>
      <c r="G14">
        <f t="shared" si="1"/>
        <v>7.9628505063090707</v>
      </c>
      <c r="H14">
        <f t="shared" si="2"/>
        <v>7.6302715344138798</v>
      </c>
      <c r="J14" s="16">
        <v>7.8003676862688724</v>
      </c>
      <c r="K14" s="16">
        <v>6.2440538190638923</v>
      </c>
      <c r="L14" s="16">
        <v>0</v>
      </c>
      <c r="M14" s="16">
        <v>229.70820076926728</v>
      </c>
      <c r="N14" s="16">
        <v>91.071965643527506</v>
      </c>
      <c r="O14" s="16">
        <v>42.548864772615048</v>
      </c>
      <c r="P14" s="16">
        <v>1104.1223159791161</v>
      </c>
      <c r="Q14" s="17">
        <v>1436.5935670621147</v>
      </c>
      <c r="S14">
        <f t="shared" si="3"/>
        <v>2.2788369382840793E-2</v>
      </c>
      <c r="T14">
        <f t="shared" si="4"/>
        <v>3.4659149953728395E-2</v>
      </c>
      <c r="U14">
        <f t="shared" si="5"/>
        <v>0</v>
      </c>
      <c r="V14">
        <f t="shared" si="6"/>
        <v>1.9451960434352382</v>
      </c>
      <c r="W14">
        <f t="shared" si="7"/>
        <v>1.0110120519929786</v>
      </c>
      <c r="X14">
        <f t="shared" si="8"/>
        <v>0.92447289022520474</v>
      </c>
      <c r="Y14">
        <f t="shared" si="9"/>
        <v>18.386103976205892</v>
      </c>
      <c r="Z14">
        <f t="shared" si="10"/>
        <v>16.304546215663542</v>
      </c>
    </row>
    <row r="15" spans="1:26" x14ac:dyDescent="0.35">
      <c r="A15" s="12">
        <v>156</v>
      </c>
      <c r="B15">
        <v>357399474.546399</v>
      </c>
      <c r="C15">
        <v>841212466.94161701</v>
      </c>
      <c r="D15">
        <v>515776995.73368591</v>
      </c>
      <c r="F15">
        <f t="shared" si="0"/>
        <v>3.57399474546399</v>
      </c>
      <c r="G15">
        <f t="shared" si="1"/>
        <v>8.4121246694161709</v>
      </c>
      <c r="H15">
        <f t="shared" si="2"/>
        <v>5.1577699573368587</v>
      </c>
      <c r="J15" s="16">
        <v>0</v>
      </c>
      <c r="K15" s="16">
        <v>4.5193025816897121</v>
      </c>
      <c r="L15" s="16">
        <v>0</v>
      </c>
      <c r="M15" s="16">
        <v>211.20369779547937</v>
      </c>
      <c r="N15" s="16">
        <v>79.005072008015844</v>
      </c>
      <c r="O15" s="16">
        <v>38.27925849144529</v>
      </c>
      <c r="P15" s="16">
        <v>896.98662355687907</v>
      </c>
      <c r="Q15" s="17">
        <v>1349.8979271356784</v>
      </c>
      <c r="S15">
        <f t="shared" si="3"/>
        <v>0</v>
      </c>
      <c r="T15">
        <f t="shared" si="4"/>
        <v>2.5085495801914517E-2</v>
      </c>
      <c r="U15">
        <f t="shared" si="5"/>
        <v>0</v>
      </c>
      <c r="V15">
        <f t="shared" si="6"/>
        <v>1.7884977372807127</v>
      </c>
      <c r="W15">
        <f t="shared" si="7"/>
        <v>0.87705452939626827</v>
      </c>
      <c r="X15">
        <f t="shared" si="8"/>
        <v>0.83170577928180967</v>
      </c>
      <c r="Y15">
        <f t="shared" si="9"/>
        <v>14.936831805050275</v>
      </c>
      <c r="Z15">
        <f t="shared" si="10"/>
        <v>15.320598423966388</v>
      </c>
    </row>
    <row r="16" spans="1:26" x14ac:dyDescent="0.35">
      <c r="A16" s="12">
        <v>168</v>
      </c>
      <c r="B16">
        <v>229516158.559228</v>
      </c>
      <c r="C16">
        <v>1189941157.6308899</v>
      </c>
      <c r="D16">
        <v>1054644719.64352</v>
      </c>
      <c r="F16">
        <f t="shared" si="0"/>
        <v>2.2951615855922802</v>
      </c>
      <c r="G16">
        <f t="shared" si="1"/>
        <v>11.899411576308898</v>
      </c>
      <c r="H16">
        <f t="shared" si="2"/>
        <v>10.546447196435199</v>
      </c>
      <c r="J16" s="16">
        <v>0</v>
      </c>
      <c r="K16" s="16">
        <v>4.7964745008033614</v>
      </c>
      <c r="L16" s="16">
        <v>0</v>
      </c>
      <c r="M16" s="16">
        <v>250.2887163742343</v>
      </c>
      <c r="N16" s="16">
        <v>88.86967479661287</v>
      </c>
      <c r="O16" s="16">
        <v>42.731186657490618</v>
      </c>
      <c r="P16" s="16">
        <v>934.70705566585775</v>
      </c>
      <c r="Q16" s="17">
        <v>1438.1457869243122</v>
      </c>
      <c r="S16">
        <f t="shared" si="3"/>
        <v>0</v>
      </c>
      <c r="T16">
        <f t="shared" si="4"/>
        <v>2.662400642112037E-2</v>
      </c>
      <c r="U16">
        <f t="shared" si="5"/>
        <v>0</v>
      </c>
      <c r="V16">
        <f t="shared" si="6"/>
        <v>2.1194742685598635</v>
      </c>
      <c r="W16">
        <f t="shared" si="7"/>
        <v>0.98656388539756745</v>
      </c>
      <c r="X16">
        <f t="shared" si="8"/>
        <v>0.92843425654515199</v>
      </c>
      <c r="Y16">
        <f t="shared" si="9"/>
        <v>15.564961294642274</v>
      </c>
      <c r="Z16">
        <f t="shared" si="10"/>
        <v>16.322163056682694</v>
      </c>
    </row>
    <row r="17" spans="1:26" x14ac:dyDescent="0.35">
      <c r="A17" s="12">
        <v>180</v>
      </c>
      <c r="B17">
        <f>AVERAGE(B16,B18)</f>
        <v>383526210.53656602</v>
      </c>
      <c r="C17">
        <f t="shared" ref="C17:D17" si="11">AVERAGE(C16,C18)</f>
        <v>1210066218.415</v>
      </c>
      <c r="D17">
        <f t="shared" si="11"/>
        <v>929504395.41686547</v>
      </c>
      <c r="F17">
        <f t="shared" ref="F17:H23" si="12">B17/100000000</f>
        <v>3.8352621053656604</v>
      </c>
      <c r="G17">
        <f t="shared" si="12"/>
        <v>12.10066218415</v>
      </c>
      <c r="H17">
        <f t="shared" si="12"/>
        <v>9.2950439541686549</v>
      </c>
      <c r="J17" s="16">
        <v>0</v>
      </c>
      <c r="K17" s="16">
        <v>6.1220472966826538</v>
      </c>
      <c r="L17" s="16">
        <v>0</v>
      </c>
      <c r="M17" s="16">
        <v>250.22472206063915</v>
      </c>
      <c r="N17" s="16">
        <v>102.67857439582059</v>
      </c>
      <c r="O17" s="16">
        <v>36.261240691505776</v>
      </c>
      <c r="P17" s="16">
        <v>896.7914690418412</v>
      </c>
      <c r="Q17" s="17">
        <v>1328.4433604880071</v>
      </c>
      <c r="S17">
        <f t="shared" si="3"/>
        <v>0</v>
      </c>
      <c r="T17">
        <f t="shared" si="4"/>
        <v>3.3981922870637969E-2</v>
      </c>
      <c r="U17">
        <f t="shared" si="5"/>
        <v>0</v>
      </c>
      <c r="V17">
        <f t="shared" si="6"/>
        <v>2.11893235719061</v>
      </c>
      <c r="W17">
        <f t="shared" si="7"/>
        <v>1.1398598400956992</v>
      </c>
      <c r="X17">
        <f t="shared" si="8"/>
        <v>0.787859656523754</v>
      </c>
      <c r="Y17">
        <f t="shared" si="9"/>
        <v>14.933582046257264</v>
      </c>
      <c r="Z17">
        <f t="shared" si="10"/>
        <v>15.077100902145126</v>
      </c>
    </row>
    <row r="18" spans="1:26" x14ac:dyDescent="0.35">
      <c r="A18" s="12">
        <v>192</v>
      </c>
      <c r="B18">
        <v>537536262.51390398</v>
      </c>
      <c r="C18">
        <v>1230191279.19911</v>
      </c>
      <c r="D18">
        <v>804364071.19021094</v>
      </c>
      <c r="F18">
        <f t="shared" si="12"/>
        <v>5.3753626251390401</v>
      </c>
      <c r="G18">
        <f t="shared" si="12"/>
        <v>12.3019127919911</v>
      </c>
      <c r="H18">
        <f t="shared" si="12"/>
        <v>8.0436407119021087</v>
      </c>
      <c r="J18" s="16">
        <v>0</v>
      </c>
      <c r="K18" s="16">
        <v>6.8284526500247695</v>
      </c>
      <c r="L18" s="16">
        <v>0</v>
      </c>
      <c r="M18" s="16">
        <v>275.69802029417349</v>
      </c>
      <c r="N18" s="16">
        <v>141.14608604405393</v>
      </c>
      <c r="O18" s="16">
        <v>32.61955271778713</v>
      </c>
      <c r="P18" s="16">
        <v>1121.6476165526876</v>
      </c>
      <c r="Q18" s="17">
        <v>1219.2396421540693</v>
      </c>
      <c r="S18">
        <f t="shared" si="3"/>
        <v>0</v>
      </c>
      <c r="T18">
        <f t="shared" si="4"/>
        <v>3.7902998790075096E-2</v>
      </c>
      <c r="U18">
        <f t="shared" si="5"/>
        <v>0</v>
      </c>
      <c r="V18">
        <f t="shared" si="6"/>
        <v>2.3346432406992421</v>
      </c>
      <c r="W18">
        <f t="shared" si="7"/>
        <v>1.5668970475583253</v>
      </c>
      <c r="X18">
        <f t="shared" si="8"/>
        <v>0.70873552890357694</v>
      </c>
      <c r="Y18">
        <f t="shared" si="9"/>
        <v>18.677939395069068</v>
      </c>
      <c r="Z18">
        <f t="shared" si="10"/>
        <v>13.837698810056398</v>
      </c>
    </row>
    <row r="19" spans="1:26" x14ac:dyDescent="0.35">
      <c r="A19" s="12">
        <v>204</v>
      </c>
      <c r="B19">
        <v>444896108.16806197</v>
      </c>
      <c r="C19">
        <v>1555476318.48311</v>
      </c>
      <c r="D19">
        <v>479134847.83584607</v>
      </c>
      <c r="F19">
        <f t="shared" si="12"/>
        <v>4.4489610816806193</v>
      </c>
      <c r="G19">
        <f t="shared" si="12"/>
        <v>15.554763184831099</v>
      </c>
      <c r="H19">
        <f t="shared" si="12"/>
        <v>4.7913484783584606</v>
      </c>
      <c r="J19" s="16">
        <v>0</v>
      </c>
      <c r="K19" s="16">
        <v>6.9725391159295764</v>
      </c>
      <c r="L19" s="16">
        <v>0</v>
      </c>
      <c r="M19" s="16">
        <v>163.94714329384112</v>
      </c>
      <c r="N19" s="16">
        <v>0</v>
      </c>
      <c r="O19" s="16">
        <v>51.208980710238492</v>
      </c>
      <c r="P19" s="16">
        <v>1593.7184030075739</v>
      </c>
      <c r="Q19" s="17">
        <v>880.43625019427031</v>
      </c>
      <c r="S19">
        <f t="shared" si="3"/>
        <v>0</v>
      </c>
      <c r="T19">
        <f t="shared" si="4"/>
        <v>3.8702786007291323E-2</v>
      </c>
      <c r="U19">
        <f t="shared" si="5"/>
        <v>0</v>
      </c>
      <c r="V19">
        <f t="shared" si="6"/>
        <v>1.3883236793449159</v>
      </c>
      <c r="W19">
        <f t="shared" si="7"/>
        <v>0</v>
      </c>
      <c r="X19">
        <f t="shared" si="8"/>
        <v>1.1126340186906789</v>
      </c>
      <c r="Y19">
        <f t="shared" si="9"/>
        <v>26.538972940244687</v>
      </c>
      <c r="Z19">
        <f t="shared" si="10"/>
        <v>9.9924668050649217</v>
      </c>
    </row>
    <row r="20" spans="1:26" x14ac:dyDescent="0.35">
      <c r="A20" s="12">
        <v>216</v>
      </c>
      <c r="B20">
        <v>613489100.42788804</v>
      </c>
      <c r="C20">
        <v>1617675791.59325</v>
      </c>
      <c r="D20">
        <v>516837786.39147621</v>
      </c>
      <c r="F20">
        <f t="shared" si="12"/>
        <v>6.13489100427888</v>
      </c>
      <c r="G20">
        <f t="shared" si="12"/>
        <v>16.176757915932502</v>
      </c>
      <c r="H20">
        <f t="shared" si="12"/>
        <v>5.1683778639147624</v>
      </c>
      <c r="J20" s="16">
        <v>0</v>
      </c>
      <c r="K20" s="16">
        <v>6.9517011531746489</v>
      </c>
      <c r="L20" s="16">
        <v>0</v>
      </c>
      <c r="M20" s="16">
        <v>292.49803008808584</v>
      </c>
      <c r="N20" s="16">
        <v>162.83575907930768</v>
      </c>
      <c r="O20" s="16">
        <v>33.911935684592876</v>
      </c>
      <c r="P20" s="16">
        <v>1161.3514780498565</v>
      </c>
      <c r="Q20" s="17">
        <v>1205.1726091799203</v>
      </c>
      <c r="S20">
        <f t="shared" si="3"/>
        <v>0</v>
      </c>
      <c r="T20">
        <f t="shared" si="4"/>
        <v>3.8587119791595334E-2</v>
      </c>
      <c r="U20">
        <f t="shared" si="5"/>
        <v>0</v>
      </c>
      <c r="V20">
        <f t="shared" si="6"/>
        <v>2.4769076982647626</v>
      </c>
      <c r="W20">
        <f t="shared" si="7"/>
        <v>1.8076793858715328</v>
      </c>
      <c r="X20">
        <f t="shared" si="8"/>
        <v>0.7368155499096769</v>
      </c>
      <c r="Y20">
        <f t="shared" si="9"/>
        <v>19.339097416403391</v>
      </c>
      <c r="Z20">
        <f t="shared" si="10"/>
        <v>13.67804572897424</v>
      </c>
    </row>
    <row r="21" spans="1:26" x14ac:dyDescent="0.35">
      <c r="A21" s="12">
        <v>228</v>
      </c>
      <c r="B21">
        <v>787885492.28453302</v>
      </c>
      <c r="C21">
        <v>1370034811.33148</v>
      </c>
      <c r="D21">
        <v>527213141.76175469</v>
      </c>
      <c r="F21">
        <f t="shared" si="12"/>
        <v>7.8788549228453304</v>
      </c>
      <c r="G21">
        <f t="shared" si="12"/>
        <v>13.700348113314801</v>
      </c>
      <c r="H21">
        <f t="shared" si="12"/>
        <v>5.2721314176175467</v>
      </c>
      <c r="J21" s="16">
        <v>0</v>
      </c>
      <c r="K21" s="16">
        <v>6.5298626633849031</v>
      </c>
      <c r="L21" s="16">
        <v>0</v>
      </c>
      <c r="M21" s="16">
        <v>272.80542167244408</v>
      </c>
      <c r="N21" s="16">
        <v>165.9900977554303</v>
      </c>
      <c r="O21" s="16">
        <v>30.172155064931857</v>
      </c>
      <c r="P21" s="16">
        <v>1167.5683873814251</v>
      </c>
      <c r="Q21" s="17">
        <v>1113.5832998756671</v>
      </c>
      <c r="S21">
        <f t="shared" si="3"/>
        <v>0</v>
      </c>
      <c r="T21">
        <f t="shared" si="4"/>
        <v>3.6245601941566771E-2</v>
      </c>
      <c r="U21">
        <f t="shared" si="5"/>
        <v>0</v>
      </c>
      <c r="V21">
        <f t="shared" si="6"/>
        <v>2.3101483755817096</v>
      </c>
      <c r="W21">
        <f t="shared" si="7"/>
        <v>1.8426964670895905</v>
      </c>
      <c r="X21">
        <f t="shared" si="8"/>
        <v>0.65556013177472805</v>
      </c>
      <c r="Y21">
        <f t="shared" si="9"/>
        <v>19.442622849887183</v>
      </c>
      <c r="Z21">
        <f t="shared" si="10"/>
        <v>12.638557483550869</v>
      </c>
    </row>
    <row r="22" spans="1:26" x14ac:dyDescent="0.35">
      <c r="A22" s="12">
        <v>240</v>
      </c>
      <c r="B22">
        <v>1227838893.4260499</v>
      </c>
      <c r="C22">
        <v>1182436005.5978899</v>
      </c>
      <c r="D22">
        <v>584945566.19145465</v>
      </c>
      <c r="F22">
        <f t="shared" si="12"/>
        <v>12.2783889342605</v>
      </c>
      <c r="G22">
        <f t="shared" si="12"/>
        <v>11.824360055978898</v>
      </c>
      <c r="H22">
        <f t="shared" si="12"/>
        <v>5.8494556619145461</v>
      </c>
      <c r="J22" s="16">
        <v>0</v>
      </c>
      <c r="K22" s="16">
        <v>3.3418296776771781</v>
      </c>
      <c r="L22" s="16">
        <v>0</v>
      </c>
      <c r="M22" s="16">
        <v>285.20508971817276</v>
      </c>
      <c r="N22" s="16">
        <v>174.06572154241886</v>
      </c>
      <c r="O22" s="16">
        <v>30.675440137856754</v>
      </c>
      <c r="P22" s="16">
        <v>1274.0786317008603</v>
      </c>
      <c r="Q22" s="17">
        <v>1139.9747610475056</v>
      </c>
      <c r="S22">
        <f t="shared" si="3"/>
        <v>0</v>
      </c>
      <c r="T22">
        <f t="shared" si="4"/>
        <v>1.8549644073342982E-2</v>
      </c>
      <c r="U22">
        <f t="shared" si="5"/>
        <v>0</v>
      </c>
      <c r="V22">
        <f t="shared" si="6"/>
        <v>2.4151502220185685</v>
      </c>
      <c r="W22">
        <f t="shared" si="7"/>
        <v>1.9323459318652183</v>
      </c>
      <c r="X22">
        <f t="shared" si="8"/>
        <v>0.66649516866608915</v>
      </c>
      <c r="Y22">
        <f t="shared" si="9"/>
        <v>21.216256439433497</v>
      </c>
      <c r="Z22">
        <f t="shared" si="10"/>
        <v>12.938086040716213</v>
      </c>
    </row>
    <row r="23" spans="1:26" ht="15" thickBot="1" x14ac:dyDescent="0.4">
      <c r="A23" s="13">
        <v>252</v>
      </c>
      <c r="B23">
        <v>1078959718.1777301</v>
      </c>
      <c r="C23">
        <v>1126247945.4170699</v>
      </c>
      <c r="D23">
        <v>450617398.73492742</v>
      </c>
      <c r="F23">
        <f t="shared" si="12"/>
        <v>10.789597181777301</v>
      </c>
      <c r="G23">
        <f t="shared" si="12"/>
        <v>11.262479454170698</v>
      </c>
      <c r="H23">
        <f t="shared" si="12"/>
        <v>4.5061739873492739</v>
      </c>
      <c r="J23" s="18">
        <v>0</v>
      </c>
      <c r="K23" s="18">
        <v>10.127101768820364</v>
      </c>
      <c r="L23" s="18">
        <v>0</v>
      </c>
      <c r="M23" s="18">
        <v>263.34823071489626</v>
      </c>
      <c r="N23" s="18">
        <v>188.58059796479941</v>
      </c>
      <c r="O23" s="18">
        <v>26.271850658268317</v>
      </c>
      <c r="P23" s="18">
        <v>1321.4158669755129</v>
      </c>
      <c r="Q23" s="19">
        <v>1028.6751897373465</v>
      </c>
      <c r="S23">
        <f t="shared" si="3"/>
        <v>0</v>
      </c>
      <c r="T23">
        <f t="shared" si="4"/>
        <v>5.62129585959966E-2</v>
      </c>
      <c r="U23">
        <f t="shared" si="5"/>
        <v>0</v>
      </c>
      <c r="V23">
        <f t="shared" si="6"/>
        <v>2.2300637709788829</v>
      </c>
      <c r="W23">
        <f t="shared" si="7"/>
        <v>2.0934791070692653</v>
      </c>
      <c r="X23">
        <f t="shared" si="8"/>
        <v>0.5708169616136517</v>
      </c>
      <c r="Y23">
        <f t="shared" si="9"/>
        <v>22.004527192691551</v>
      </c>
      <c r="Z23">
        <f t="shared" si="10"/>
        <v>11.674897171006089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CA2F-3861-406B-B51D-F54127B68CCD}">
  <dimension ref="A1:Z23"/>
  <sheetViews>
    <sheetView topLeftCell="A10" workbookViewId="0">
      <selection activeCell="S2" sqref="S2:Z23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10460510.219880801</v>
      </c>
      <c r="C2">
        <v>1899817.95556507</v>
      </c>
      <c r="D2">
        <v>2721359.8950199499</v>
      </c>
      <c r="F2">
        <f t="shared" ref="F2:F23" si="0">B2/100000000</f>
        <v>0.104605102198808</v>
      </c>
      <c r="G2">
        <f t="shared" ref="G2:G23" si="1">C2/100000000</f>
        <v>1.89981795556507E-2</v>
      </c>
      <c r="H2">
        <f t="shared" ref="H2:H23" si="2">D2/100000000</f>
        <v>2.7213598950199498E-2</v>
      </c>
      <c r="J2">
        <v>273.79623103461068</v>
      </c>
      <c r="K2">
        <v>2045.9489969487602</v>
      </c>
      <c r="L2">
        <v>1034.2140048293745</v>
      </c>
      <c r="M2">
        <v>78.133337809843766</v>
      </c>
      <c r="N2">
        <v>28.266012582085981</v>
      </c>
      <c r="O2">
        <v>55.900015276269009</v>
      </c>
      <c r="P2">
        <v>151.15554509982351</v>
      </c>
      <c r="Q2">
        <v>45.901275667966118</v>
      </c>
      <c r="S2">
        <f t="shared" ref="S2:S23" si="3">J2/342.296</f>
        <v>0.79988147987300662</v>
      </c>
      <c r="T2">
        <f t="shared" ref="T2:T23" si="4">K2/180.156</f>
        <v>11.356540980865251</v>
      </c>
      <c r="U2">
        <f t="shared" ref="U2:U23" si="5">L2/88.06</f>
        <v>11.744424311030825</v>
      </c>
      <c r="V2">
        <f t="shared" ref="V2:V23" si="6">M2/118.09</f>
        <v>0.66164228816871673</v>
      </c>
      <c r="W2">
        <f t="shared" ref="W2:W23" si="7">N2/90.08</f>
        <v>0.31378788390415169</v>
      </c>
      <c r="X2">
        <f t="shared" ref="X2:X23" si="8">O2/46.025</f>
        <v>1.214557637724476</v>
      </c>
      <c r="Y2">
        <f t="shared" ref="Y2:Y23" si="9">P2/60.052</f>
        <v>2.5170776177283605</v>
      </c>
      <c r="Z2">
        <f t="shared" ref="Z2:Z23" si="10">Q2/88.11</f>
        <v>0.52095421255210661</v>
      </c>
    </row>
    <row r="3" spans="1:26" x14ac:dyDescent="0.35">
      <c r="A3" s="12">
        <v>12</v>
      </c>
      <c r="B3">
        <v>37549954.095444299</v>
      </c>
      <c r="C3">
        <v>1351337611.8029201</v>
      </c>
      <c r="D3">
        <v>579259874.68094945</v>
      </c>
      <c r="F3">
        <f t="shared" si="0"/>
        <v>0.37549954095444299</v>
      </c>
      <c r="G3">
        <f t="shared" si="1"/>
        <v>13.513376118029202</v>
      </c>
      <c r="H3">
        <f t="shared" si="2"/>
        <v>5.7925987468094942</v>
      </c>
      <c r="J3">
        <v>229.93462389175355</v>
      </c>
      <c r="K3">
        <v>136.10018620892225</v>
      </c>
      <c r="L3">
        <v>216.21828512062754</v>
      </c>
      <c r="M3">
        <v>650.88857495607579</v>
      </c>
      <c r="N3">
        <v>223.8656058078324</v>
      </c>
      <c r="O3">
        <v>123.78762938536934</v>
      </c>
      <c r="P3">
        <v>695.58044249577165</v>
      </c>
      <c r="Q3">
        <v>408.1117167668238</v>
      </c>
      <c r="S3">
        <f t="shared" si="3"/>
        <v>0.67174207087361104</v>
      </c>
      <c r="T3">
        <f t="shared" si="4"/>
        <v>0.75545741584472481</v>
      </c>
      <c r="U3">
        <f t="shared" si="5"/>
        <v>2.4553518637364018</v>
      </c>
      <c r="V3">
        <f t="shared" si="6"/>
        <v>5.5118009565253265</v>
      </c>
      <c r="W3">
        <f t="shared" si="7"/>
        <v>2.4851865653622602</v>
      </c>
      <c r="X3">
        <f t="shared" si="8"/>
        <v>2.6895736965859718</v>
      </c>
      <c r="Y3">
        <f t="shared" si="9"/>
        <v>11.582968801967823</v>
      </c>
      <c r="Z3">
        <f t="shared" si="10"/>
        <v>4.6318433409014164</v>
      </c>
    </row>
    <row r="4" spans="1:26" x14ac:dyDescent="0.35">
      <c r="A4" s="12">
        <v>24</v>
      </c>
      <c r="B4">
        <v>6481624.5253230203</v>
      </c>
      <c r="C4">
        <v>1779649411.7739501</v>
      </c>
      <c r="D4">
        <v>807616101.49079704</v>
      </c>
      <c r="F4">
        <f t="shared" si="0"/>
        <v>6.4816245253230209E-2</v>
      </c>
      <c r="G4">
        <f t="shared" si="1"/>
        <v>17.796494117739503</v>
      </c>
      <c r="H4">
        <f t="shared" si="2"/>
        <v>8.0761610149079708</v>
      </c>
      <c r="J4">
        <v>218.36801143951479</v>
      </c>
      <c r="K4">
        <v>9.7544809946888265</v>
      </c>
      <c r="L4">
        <v>0</v>
      </c>
      <c r="M4">
        <v>599.40895222945062</v>
      </c>
      <c r="N4">
        <v>125.05804384454842</v>
      </c>
      <c r="O4">
        <v>95.963824560537219</v>
      </c>
      <c r="P4">
        <v>398.60125859438193</v>
      </c>
      <c r="Q4">
        <v>1125.9078090193234</v>
      </c>
      <c r="S4">
        <f t="shared" si="3"/>
        <v>0.63795081286230282</v>
      </c>
      <c r="T4">
        <f t="shared" si="4"/>
        <v>5.414463573063804E-2</v>
      </c>
      <c r="U4">
        <f t="shared" si="5"/>
        <v>0</v>
      </c>
      <c r="V4">
        <f t="shared" si="6"/>
        <v>5.0758654604915794</v>
      </c>
      <c r="W4">
        <f t="shared" si="7"/>
        <v>1.3882997762494274</v>
      </c>
      <c r="X4">
        <f t="shared" si="8"/>
        <v>2.0850369268992335</v>
      </c>
      <c r="Y4">
        <f t="shared" si="9"/>
        <v>6.6376017217475178</v>
      </c>
      <c r="Z4">
        <f t="shared" si="10"/>
        <v>12.778433878326222</v>
      </c>
    </row>
    <row r="5" spans="1:26" x14ac:dyDescent="0.35">
      <c r="A5" s="12">
        <v>36</v>
      </c>
      <c r="B5">
        <v>0</v>
      </c>
      <c r="C5">
        <v>4202234085.8484201</v>
      </c>
      <c r="D5">
        <v>6985506.37156271</v>
      </c>
      <c r="F5">
        <f t="shared" si="0"/>
        <v>0</v>
      </c>
      <c r="G5">
        <f t="shared" si="1"/>
        <v>42.022340858484199</v>
      </c>
      <c r="H5">
        <f t="shared" si="2"/>
        <v>6.9855063715627094E-2</v>
      </c>
      <c r="J5">
        <v>35.091617987674816</v>
      </c>
      <c r="K5">
        <v>21.71075029098569</v>
      </c>
      <c r="L5">
        <v>0</v>
      </c>
      <c r="M5">
        <v>580.96085699700836</v>
      </c>
      <c r="N5">
        <v>233.55114920373276</v>
      </c>
      <c r="O5">
        <v>71.937961567067447</v>
      </c>
      <c r="P5">
        <v>551.32092663063452</v>
      </c>
      <c r="Q5">
        <v>811.93305444749524</v>
      </c>
      <c r="S5">
        <f t="shared" si="3"/>
        <v>0.10251834081518574</v>
      </c>
      <c r="T5">
        <f t="shared" si="4"/>
        <v>0.12051083666925158</v>
      </c>
      <c r="U5">
        <f t="shared" si="5"/>
        <v>0</v>
      </c>
      <c r="V5">
        <f t="shared" si="6"/>
        <v>4.9196448217207918</v>
      </c>
      <c r="W5">
        <f t="shared" si="7"/>
        <v>2.5927081394730549</v>
      </c>
      <c r="X5">
        <f t="shared" si="8"/>
        <v>1.5630192627282444</v>
      </c>
      <c r="Y5">
        <f t="shared" si="9"/>
        <v>9.1807254817597173</v>
      </c>
      <c r="Z5">
        <f t="shared" si="10"/>
        <v>9.2149932408068924</v>
      </c>
    </row>
    <row r="6" spans="1:26" x14ac:dyDescent="0.35">
      <c r="A6" s="12">
        <v>48</v>
      </c>
      <c r="B6">
        <v>0</v>
      </c>
      <c r="C6">
        <v>2475878148.3338399</v>
      </c>
      <c r="D6">
        <v>21753971.06705974</v>
      </c>
      <c r="F6">
        <f t="shared" si="0"/>
        <v>0</v>
      </c>
      <c r="G6">
        <f t="shared" si="1"/>
        <v>24.758781483338399</v>
      </c>
      <c r="H6">
        <f t="shared" si="2"/>
        <v>0.21753971067059741</v>
      </c>
      <c r="J6">
        <v>18.59309683303502</v>
      </c>
      <c r="K6">
        <v>11.425066286923947</v>
      </c>
      <c r="L6">
        <v>0</v>
      </c>
      <c r="M6">
        <v>608.51443414929486</v>
      </c>
      <c r="N6">
        <v>507.29688704703159</v>
      </c>
      <c r="O6">
        <v>145.98616996160871</v>
      </c>
      <c r="P6">
        <v>694.38555914037795</v>
      </c>
      <c r="Q6">
        <v>822.75455887685848</v>
      </c>
      <c r="S6">
        <f t="shared" si="3"/>
        <v>5.4318767479126312E-2</v>
      </c>
      <c r="T6">
        <f t="shared" si="4"/>
        <v>6.3417628538177728E-2</v>
      </c>
      <c r="U6">
        <f t="shared" si="5"/>
        <v>0</v>
      </c>
      <c r="V6">
        <f t="shared" si="6"/>
        <v>5.1529717516241416</v>
      </c>
      <c r="W6">
        <f t="shared" si="7"/>
        <v>5.6316261883551464</v>
      </c>
      <c r="X6">
        <f t="shared" si="8"/>
        <v>3.1718885380034485</v>
      </c>
      <c r="Y6">
        <f t="shared" si="9"/>
        <v>11.563071323858955</v>
      </c>
      <c r="Z6">
        <f t="shared" si="10"/>
        <v>9.337811359401412</v>
      </c>
    </row>
    <row r="7" spans="1:26" x14ac:dyDescent="0.35">
      <c r="A7" s="12">
        <v>60</v>
      </c>
      <c r="B7">
        <v>0</v>
      </c>
      <c r="C7">
        <v>2309697322.3304801</v>
      </c>
      <c r="D7">
        <v>434279966.5937562</v>
      </c>
      <c r="F7">
        <f t="shared" si="0"/>
        <v>0</v>
      </c>
      <c r="G7">
        <f t="shared" si="1"/>
        <v>23.096973223304801</v>
      </c>
      <c r="H7">
        <f t="shared" si="2"/>
        <v>4.3427996659375623</v>
      </c>
      <c r="J7">
        <v>60.390234476434692</v>
      </c>
      <c r="K7">
        <v>9.7865199029280507</v>
      </c>
      <c r="L7">
        <v>0</v>
      </c>
      <c r="M7">
        <v>480.0649366066765</v>
      </c>
      <c r="N7">
        <v>494.77511930715445</v>
      </c>
      <c r="O7">
        <v>123.12926462509876</v>
      </c>
      <c r="P7">
        <v>557.51847562320756</v>
      </c>
      <c r="Q7">
        <v>834.15782197067813</v>
      </c>
      <c r="S7">
        <f t="shared" si="3"/>
        <v>0.17642693597481329</v>
      </c>
      <c r="T7">
        <f t="shared" si="4"/>
        <v>5.4322475537467808E-2</v>
      </c>
      <c r="U7">
        <f t="shared" si="5"/>
        <v>0</v>
      </c>
      <c r="V7">
        <f t="shared" si="6"/>
        <v>4.0652463088041024</v>
      </c>
      <c r="W7">
        <f t="shared" si="7"/>
        <v>5.49261899763715</v>
      </c>
      <c r="X7">
        <f t="shared" si="8"/>
        <v>2.6752691933753123</v>
      </c>
      <c r="Y7">
        <f t="shared" si="9"/>
        <v>9.2839285223341026</v>
      </c>
      <c r="Z7">
        <f t="shared" si="10"/>
        <v>9.467232118609445</v>
      </c>
    </row>
    <row r="8" spans="1:26" x14ac:dyDescent="0.35">
      <c r="A8" s="12">
        <v>72</v>
      </c>
      <c r="B8">
        <v>688781935.797575</v>
      </c>
      <c r="C8">
        <v>1212603075.60449</v>
      </c>
      <c r="D8">
        <v>623909248.67899084</v>
      </c>
      <c r="F8">
        <f t="shared" si="0"/>
        <v>6.8878193579757498</v>
      </c>
      <c r="G8">
        <f t="shared" si="1"/>
        <v>12.1260307560449</v>
      </c>
      <c r="H8">
        <f t="shared" si="2"/>
        <v>6.2390924867899082</v>
      </c>
      <c r="J8">
        <v>6.2643860658003954</v>
      </c>
      <c r="K8">
        <v>4.5011896129342315</v>
      </c>
      <c r="L8">
        <v>0</v>
      </c>
      <c r="M8">
        <v>473.31362926777149</v>
      </c>
      <c r="N8">
        <v>436.01817357030814</v>
      </c>
      <c r="O8">
        <v>44.38242210645862</v>
      </c>
      <c r="P8">
        <v>900.26627647253474</v>
      </c>
      <c r="Q8">
        <v>1067.0863984872817</v>
      </c>
      <c r="S8">
        <f t="shared" si="3"/>
        <v>1.8301078790872213E-2</v>
      </c>
      <c r="T8">
        <f t="shared" si="4"/>
        <v>2.4984955332790645E-2</v>
      </c>
      <c r="U8">
        <f t="shared" si="5"/>
        <v>0</v>
      </c>
      <c r="V8">
        <f t="shared" si="6"/>
        <v>4.0080754447266616</v>
      </c>
      <c r="W8">
        <f t="shared" si="7"/>
        <v>4.8403438451410761</v>
      </c>
      <c r="X8">
        <f t="shared" si="8"/>
        <v>0.96431118102028512</v>
      </c>
      <c r="Y8">
        <f t="shared" si="9"/>
        <v>14.991445355234376</v>
      </c>
      <c r="Z8">
        <f t="shared" si="10"/>
        <v>12.110843246933172</v>
      </c>
    </row>
    <row r="9" spans="1:26" x14ac:dyDescent="0.35">
      <c r="A9" s="12">
        <v>84</v>
      </c>
      <c r="B9">
        <v>1218264737.9449899</v>
      </c>
      <c r="C9">
        <v>975524918.204548</v>
      </c>
      <c r="D9">
        <v>605031748.5414927</v>
      </c>
      <c r="F9">
        <f t="shared" si="0"/>
        <v>12.182647379449898</v>
      </c>
      <c r="G9">
        <f t="shared" si="1"/>
        <v>9.7552491820454801</v>
      </c>
      <c r="H9">
        <f t="shared" si="2"/>
        <v>6.0503174854149266</v>
      </c>
      <c r="J9">
        <v>9.1917410207112251</v>
      </c>
      <c r="K9">
        <v>5.1403182251845649</v>
      </c>
      <c r="L9">
        <v>0</v>
      </c>
      <c r="M9">
        <v>306.35380063155895</v>
      </c>
      <c r="N9">
        <v>241.10524037566799</v>
      </c>
      <c r="O9">
        <v>33.6102173164996</v>
      </c>
      <c r="P9">
        <v>1243.8827073681887</v>
      </c>
      <c r="Q9">
        <v>1075.3947734808062</v>
      </c>
      <c r="S9">
        <f t="shared" si="3"/>
        <v>2.6853194371863023E-2</v>
      </c>
      <c r="T9">
        <f t="shared" si="4"/>
        <v>2.8532595224053402E-2</v>
      </c>
      <c r="U9">
        <f t="shared" si="5"/>
        <v>0</v>
      </c>
      <c r="V9">
        <f t="shared" si="6"/>
        <v>2.5942399917991272</v>
      </c>
      <c r="W9">
        <f t="shared" si="7"/>
        <v>2.6765679437796179</v>
      </c>
      <c r="X9">
        <f t="shared" si="8"/>
        <v>0.73026001774034988</v>
      </c>
      <c r="Y9">
        <f t="shared" si="9"/>
        <v>20.713426819559526</v>
      </c>
      <c r="Z9">
        <f t="shared" si="10"/>
        <v>12.205138729778756</v>
      </c>
    </row>
    <row r="10" spans="1:26" x14ac:dyDescent="0.35">
      <c r="A10" s="12">
        <v>96</v>
      </c>
      <c r="B10">
        <v>537510650.27012002</v>
      </c>
      <c r="C10">
        <v>1459538667.09815</v>
      </c>
      <c r="D10">
        <v>1061768457.6723419</v>
      </c>
      <c r="F10">
        <f t="shared" si="0"/>
        <v>5.3751065027012004</v>
      </c>
      <c r="G10">
        <f t="shared" si="1"/>
        <v>14.595386670981501</v>
      </c>
      <c r="H10">
        <f t="shared" si="2"/>
        <v>10.61768457672342</v>
      </c>
      <c r="J10">
        <v>7.5519124641790629</v>
      </c>
      <c r="K10">
        <v>4.9916324489048858</v>
      </c>
      <c r="L10">
        <v>0</v>
      </c>
      <c r="M10">
        <v>312.69023932760342</v>
      </c>
      <c r="N10">
        <v>184.90344927285778</v>
      </c>
      <c r="O10">
        <v>47.14624539397343</v>
      </c>
      <c r="P10">
        <v>1173.6189241856018</v>
      </c>
      <c r="Q10">
        <v>1322.2392568512666</v>
      </c>
      <c r="S10">
        <f t="shared" si="3"/>
        <v>2.2062520345487717E-2</v>
      </c>
      <c r="T10">
        <f t="shared" si="4"/>
        <v>2.7707278408184495E-2</v>
      </c>
      <c r="U10">
        <f t="shared" si="5"/>
        <v>0</v>
      </c>
      <c r="V10">
        <f t="shared" si="6"/>
        <v>2.6478976994462142</v>
      </c>
      <c r="W10">
        <f t="shared" si="7"/>
        <v>2.0526581846454017</v>
      </c>
      <c r="X10">
        <f t="shared" si="8"/>
        <v>1.0243616598364678</v>
      </c>
      <c r="Y10">
        <f t="shared" si="9"/>
        <v>19.543377808992236</v>
      </c>
      <c r="Z10">
        <f t="shared" si="10"/>
        <v>15.006687740906443</v>
      </c>
    </row>
    <row r="11" spans="1:26" x14ac:dyDescent="0.35">
      <c r="A11" s="12">
        <v>108</v>
      </c>
      <c r="B11">
        <v>992976358.199157</v>
      </c>
      <c r="C11">
        <v>1281312896.6284299</v>
      </c>
      <c r="D11">
        <v>1149137554.110975</v>
      </c>
      <c r="F11">
        <f t="shared" si="0"/>
        <v>9.9297635819915708</v>
      </c>
      <c r="G11">
        <f t="shared" si="1"/>
        <v>12.8131289662843</v>
      </c>
      <c r="H11">
        <f t="shared" si="2"/>
        <v>11.49137554110975</v>
      </c>
      <c r="J11">
        <v>5.4789600357455859</v>
      </c>
      <c r="K11">
        <v>4.2043502155266896</v>
      </c>
      <c r="L11">
        <v>0</v>
      </c>
      <c r="M11">
        <v>279.85572157391141</v>
      </c>
      <c r="N11">
        <v>129.00131769600935</v>
      </c>
      <c r="O11">
        <v>39.258084946085567</v>
      </c>
      <c r="P11">
        <v>965.719905875432</v>
      </c>
      <c r="Q11">
        <v>1270.2130983525876</v>
      </c>
      <c r="S11">
        <f t="shared" si="3"/>
        <v>1.6006497405010828E-2</v>
      </c>
      <c r="T11">
        <f t="shared" si="4"/>
        <v>2.3337275558553083E-2</v>
      </c>
      <c r="U11">
        <f t="shared" si="5"/>
        <v>0</v>
      </c>
      <c r="V11">
        <f t="shared" si="6"/>
        <v>2.3698511438217582</v>
      </c>
      <c r="W11">
        <f t="shared" si="7"/>
        <v>1.4320750188278126</v>
      </c>
      <c r="X11">
        <f t="shared" si="8"/>
        <v>0.85297305694917047</v>
      </c>
      <c r="Y11">
        <f t="shared" si="9"/>
        <v>16.081394555975354</v>
      </c>
      <c r="Z11">
        <f t="shared" si="10"/>
        <v>14.416219479657107</v>
      </c>
    </row>
    <row r="12" spans="1:26" x14ac:dyDescent="0.35">
      <c r="A12" s="12">
        <v>120</v>
      </c>
      <c r="B12">
        <v>669706772.19657898</v>
      </c>
      <c r="C12">
        <v>790897818.62611997</v>
      </c>
      <c r="D12">
        <v>827718015.02398396</v>
      </c>
      <c r="F12">
        <f t="shared" si="0"/>
        <v>6.6970677219657899</v>
      </c>
      <c r="G12">
        <f t="shared" si="1"/>
        <v>7.9089781862611996</v>
      </c>
      <c r="H12">
        <f t="shared" si="2"/>
        <v>8.2771801502398397</v>
      </c>
      <c r="J12">
        <v>10.37873884653105</v>
      </c>
      <c r="K12">
        <v>4.0017703513254919</v>
      </c>
      <c r="L12">
        <v>0</v>
      </c>
      <c r="M12">
        <v>262.63501872714755</v>
      </c>
      <c r="N12">
        <v>124.70503466221786</v>
      </c>
      <c r="O12">
        <v>43.660073503542854</v>
      </c>
      <c r="P12">
        <v>1317.1264890800794</v>
      </c>
      <c r="Q12">
        <v>1407.5156711392012</v>
      </c>
      <c r="S12">
        <f t="shared" si="3"/>
        <v>3.0320946918839398E-2</v>
      </c>
      <c r="T12">
        <f t="shared" si="4"/>
        <v>2.2212806408476497E-2</v>
      </c>
      <c r="U12">
        <f t="shared" si="5"/>
        <v>0</v>
      </c>
      <c r="V12">
        <f t="shared" si="6"/>
        <v>2.224024208037493</v>
      </c>
      <c r="W12">
        <f t="shared" si="7"/>
        <v>1.3843809354153847</v>
      </c>
      <c r="X12">
        <f t="shared" si="8"/>
        <v>0.94861648025079537</v>
      </c>
      <c r="Y12">
        <f t="shared" si="9"/>
        <v>21.933099465131544</v>
      </c>
      <c r="Z12">
        <f t="shared" si="10"/>
        <v>15.974528102816947</v>
      </c>
    </row>
    <row r="13" spans="1:26" x14ac:dyDescent="0.35">
      <c r="A13" s="12">
        <v>132</v>
      </c>
      <c r="B13">
        <v>467190002.470586</v>
      </c>
      <c r="C13">
        <v>886114017.93096602</v>
      </c>
      <c r="D13">
        <v>590891647.71635509</v>
      </c>
      <c r="F13">
        <f t="shared" si="0"/>
        <v>4.6719000247058604</v>
      </c>
      <c r="G13">
        <f t="shared" si="1"/>
        <v>8.8611401793096594</v>
      </c>
      <c r="H13">
        <f t="shared" si="2"/>
        <v>5.908916477163551</v>
      </c>
      <c r="J13">
        <v>7.9754068328147607</v>
      </c>
      <c r="K13">
        <v>3.4992332941470776</v>
      </c>
      <c r="L13">
        <v>0</v>
      </c>
      <c r="M13">
        <v>247.27510357804263</v>
      </c>
      <c r="N13">
        <v>105.29311258740329</v>
      </c>
      <c r="O13">
        <v>40.197874457615292</v>
      </c>
      <c r="P13">
        <v>1061.6648053165673</v>
      </c>
      <c r="Q13">
        <v>1340.2396971973269</v>
      </c>
      <c r="S13">
        <f t="shared" si="3"/>
        <v>2.3299737165537314E-2</v>
      </c>
      <c r="T13">
        <f t="shared" si="4"/>
        <v>1.9423351396273662E-2</v>
      </c>
      <c r="U13">
        <f t="shared" si="5"/>
        <v>0</v>
      </c>
      <c r="V13">
        <f t="shared" si="6"/>
        <v>2.0939546411892849</v>
      </c>
      <c r="W13">
        <f t="shared" si="7"/>
        <v>1.1688844647802319</v>
      </c>
      <c r="X13">
        <f t="shared" si="8"/>
        <v>0.87339216637947403</v>
      </c>
      <c r="Y13">
        <f t="shared" si="9"/>
        <v>17.679091542605864</v>
      </c>
      <c r="Z13">
        <f t="shared" si="10"/>
        <v>15.210982830522379</v>
      </c>
    </row>
    <row r="14" spans="1:26" x14ac:dyDescent="0.35">
      <c r="A14" s="12">
        <v>144</v>
      </c>
      <c r="B14">
        <v>473640118.81827003</v>
      </c>
      <c r="C14">
        <v>970945624.625916</v>
      </c>
      <c r="D14">
        <v>708465904.04290807</v>
      </c>
      <c r="F14">
        <f t="shared" si="0"/>
        <v>4.7364011881827004</v>
      </c>
      <c r="G14">
        <f t="shared" si="1"/>
        <v>9.70945624625916</v>
      </c>
      <c r="H14">
        <f t="shared" si="2"/>
        <v>7.0846590404290808</v>
      </c>
      <c r="J14">
        <v>0</v>
      </c>
      <c r="K14">
        <v>5.3412237057986705</v>
      </c>
      <c r="L14">
        <v>0</v>
      </c>
      <c r="M14">
        <v>250.54823650220808</v>
      </c>
      <c r="N14">
        <v>82.275560685467795</v>
      </c>
      <c r="O14">
        <v>45.079281328695927</v>
      </c>
      <c r="P14">
        <v>1087.9543073020075</v>
      </c>
      <c r="Q14">
        <v>1488.737663834637</v>
      </c>
      <c r="S14">
        <f t="shared" si="3"/>
        <v>0</v>
      </c>
      <c r="T14">
        <f t="shared" si="4"/>
        <v>2.9647770297956604E-2</v>
      </c>
      <c r="U14">
        <f t="shared" si="5"/>
        <v>0</v>
      </c>
      <c r="V14">
        <f t="shared" si="6"/>
        <v>2.1216719155068851</v>
      </c>
      <c r="W14">
        <f t="shared" si="7"/>
        <v>0.9133610200429374</v>
      </c>
      <c r="X14">
        <f t="shared" si="8"/>
        <v>0.97945206580545197</v>
      </c>
      <c r="Y14">
        <f t="shared" si="9"/>
        <v>18.116870500599603</v>
      </c>
      <c r="Z14">
        <f t="shared" si="10"/>
        <v>16.896353011402077</v>
      </c>
    </row>
    <row r="15" spans="1:26" x14ac:dyDescent="0.35">
      <c r="A15" s="12">
        <v>156</v>
      </c>
      <c r="B15">
        <v>302597291.818874</v>
      </c>
      <c r="C15">
        <v>1042368921.29766</v>
      </c>
      <c r="D15">
        <v>507791542.49117893</v>
      </c>
      <c r="F15">
        <f t="shared" si="0"/>
        <v>3.02597291818874</v>
      </c>
      <c r="G15">
        <f t="shared" si="1"/>
        <v>10.423689212976599</v>
      </c>
      <c r="H15">
        <f t="shared" si="2"/>
        <v>5.0779154249117893</v>
      </c>
      <c r="J15">
        <v>0</v>
      </c>
      <c r="K15">
        <v>7.9395091233055979</v>
      </c>
      <c r="L15">
        <v>0</v>
      </c>
      <c r="M15">
        <v>197.2271913136901</v>
      </c>
      <c r="N15">
        <v>69.512738074269535</v>
      </c>
      <c r="O15">
        <v>28.827812048655687</v>
      </c>
      <c r="P15">
        <v>655.46087947643207</v>
      </c>
      <c r="Q15">
        <v>1047.365127829871</v>
      </c>
      <c r="S15">
        <f t="shared" si="3"/>
        <v>0</v>
      </c>
      <c r="T15">
        <f t="shared" si="4"/>
        <v>4.4070189853824451E-2</v>
      </c>
      <c r="U15">
        <f t="shared" si="5"/>
        <v>0</v>
      </c>
      <c r="V15">
        <f t="shared" si="6"/>
        <v>1.67014303762969</v>
      </c>
      <c r="W15">
        <f t="shared" si="7"/>
        <v>0.77167782054029233</v>
      </c>
      <c r="X15">
        <f t="shared" si="8"/>
        <v>0.62635115803705999</v>
      </c>
      <c r="Y15">
        <f t="shared" si="9"/>
        <v>10.914888421308733</v>
      </c>
      <c r="Z15">
        <f t="shared" si="10"/>
        <v>11.88701768051153</v>
      </c>
    </row>
    <row r="16" spans="1:26" x14ac:dyDescent="0.35">
      <c r="A16" s="12">
        <v>168</v>
      </c>
      <c r="B16">
        <f>AVERAGE(B15,B17)</f>
        <v>381228903.35351753</v>
      </c>
      <c r="C16">
        <f t="shared" ref="C16:D16" si="11">AVERAGE(C15,C17)</f>
        <v>1294654769.2967849</v>
      </c>
      <c r="D16">
        <f t="shared" si="11"/>
        <v>587064295.46556401</v>
      </c>
      <c r="F16">
        <f t="shared" si="0"/>
        <v>3.8122890335351753</v>
      </c>
      <c r="G16">
        <f t="shared" si="1"/>
        <v>12.946547692967849</v>
      </c>
      <c r="H16">
        <f t="shared" si="2"/>
        <v>5.87064295465564</v>
      </c>
      <c r="J16">
        <v>0</v>
      </c>
      <c r="K16">
        <v>8.9331262754598786</v>
      </c>
      <c r="L16">
        <v>0</v>
      </c>
      <c r="M16">
        <v>312.24035002849138</v>
      </c>
      <c r="N16">
        <v>120.84195665394944</v>
      </c>
      <c r="O16">
        <v>41.343635620864603</v>
      </c>
      <c r="P16">
        <v>1459.8430950805205</v>
      </c>
      <c r="Q16">
        <v>1410.5228138113246</v>
      </c>
      <c r="S16">
        <f t="shared" si="3"/>
        <v>0</v>
      </c>
      <c r="T16">
        <f t="shared" si="4"/>
        <v>4.9585505203600645E-2</v>
      </c>
      <c r="U16">
        <f t="shared" si="5"/>
        <v>0</v>
      </c>
      <c r="V16">
        <f t="shared" si="6"/>
        <v>2.6440879839824825</v>
      </c>
      <c r="W16">
        <f t="shared" si="7"/>
        <v>1.3414959664070765</v>
      </c>
      <c r="X16">
        <f t="shared" si="8"/>
        <v>0.89828648823171331</v>
      </c>
      <c r="Y16">
        <f t="shared" si="9"/>
        <v>24.30964988810565</v>
      </c>
      <c r="Z16">
        <f t="shared" si="10"/>
        <v>16.008657516868965</v>
      </c>
    </row>
    <row r="17" spans="1:26" x14ac:dyDescent="0.35">
      <c r="A17" s="12">
        <v>180</v>
      </c>
      <c r="B17">
        <v>459860514.888161</v>
      </c>
      <c r="C17">
        <v>1546940617.2959099</v>
      </c>
      <c r="D17">
        <v>666337048.43994904</v>
      </c>
      <c r="F17">
        <f t="shared" si="0"/>
        <v>4.5986051488816102</v>
      </c>
      <c r="G17">
        <f t="shared" si="1"/>
        <v>15.469406172959099</v>
      </c>
      <c r="H17">
        <f t="shared" si="2"/>
        <v>6.6633704843994908</v>
      </c>
      <c r="J17">
        <v>0</v>
      </c>
      <c r="K17">
        <v>13.799197508318574</v>
      </c>
      <c r="L17">
        <v>0</v>
      </c>
      <c r="M17">
        <v>281.72765726648936</v>
      </c>
      <c r="N17">
        <v>151.54343245686331</v>
      </c>
      <c r="O17">
        <v>32.035577794014166</v>
      </c>
      <c r="P17">
        <v>1249.1352764909184</v>
      </c>
      <c r="Q17">
        <v>1265.2818700461069</v>
      </c>
      <c r="S17">
        <f t="shared" si="3"/>
        <v>0</v>
      </c>
      <c r="T17">
        <f t="shared" si="4"/>
        <v>7.65958253309275E-2</v>
      </c>
      <c r="U17">
        <f t="shared" si="5"/>
        <v>0</v>
      </c>
      <c r="V17">
        <f t="shared" si="6"/>
        <v>2.3857029152890958</v>
      </c>
      <c r="W17">
        <f t="shared" si="7"/>
        <v>1.6823205201694418</v>
      </c>
      <c r="X17">
        <f t="shared" si="8"/>
        <v>0.69604731763202976</v>
      </c>
      <c r="Y17">
        <f t="shared" si="9"/>
        <v>20.800893833526249</v>
      </c>
      <c r="Z17">
        <f t="shared" si="10"/>
        <v>14.360252752764804</v>
      </c>
    </row>
    <row r="18" spans="1:26" x14ac:dyDescent="0.35">
      <c r="A18" s="12">
        <v>192</v>
      </c>
      <c r="B18">
        <v>679649071.88676095</v>
      </c>
      <c r="C18">
        <v>1584386223.4951601</v>
      </c>
      <c r="D18">
        <v>872500511.04220402</v>
      </c>
      <c r="F18">
        <f t="shared" si="0"/>
        <v>6.7964907188676094</v>
      </c>
      <c r="G18">
        <f t="shared" si="1"/>
        <v>15.843862234951601</v>
      </c>
      <c r="H18">
        <f t="shared" si="2"/>
        <v>8.7250051104220407</v>
      </c>
      <c r="J18">
        <v>0</v>
      </c>
      <c r="K18">
        <v>5.2619565629877165</v>
      </c>
      <c r="L18">
        <v>0</v>
      </c>
      <c r="M18">
        <v>278.04486798993304</v>
      </c>
      <c r="N18">
        <v>139.45505667920665</v>
      </c>
      <c r="O18">
        <v>35.191270171618854</v>
      </c>
      <c r="P18">
        <v>1053.1662484373851</v>
      </c>
      <c r="Q18">
        <v>1242.774520152308</v>
      </c>
      <c r="S18">
        <f t="shared" si="3"/>
        <v>0</v>
      </c>
      <c r="T18">
        <f t="shared" si="4"/>
        <v>2.9207778608471083E-2</v>
      </c>
      <c r="U18">
        <f t="shared" si="5"/>
        <v>0</v>
      </c>
      <c r="V18">
        <f t="shared" si="6"/>
        <v>2.3545166228294776</v>
      </c>
      <c r="W18">
        <f t="shared" si="7"/>
        <v>1.5481245190853314</v>
      </c>
      <c r="X18">
        <f t="shared" si="8"/>
        <v>0.76461206239258783</v>
      </c>
      <c r="Y18">
        <f t="shared" si="9"/>
        <v>17.53757157858831</v>
      </c>
      <c r="Z18">
        <f t="shared" si="10"/>
        <v>14.104806720602747</v>
      </c>
    </row>
    <row r="19" spans="1:26" x14ac:dyDescent="0.35">
      <c r="A19" s="12">
        <v>204</v>
      </c>
      <c r="B19">
        <v>824952587.64554298</v>
      </c>
      <c r="C19">
        <v>1106738423.07481</v>
      </c>
      <c r="D19">
        <v>727305915.41154099</v>
      </c>
      <c r="F19">
        <f t="shared" si="0"/>
        <v>8.2495258764554293</v>
      </c>
      <c r="G19">
        <f t="shared" si="1"/>
        <v>11.0673842307481</v>
      </c>
      <c r="H19">
        <f t="shared" si="2"/>
        <v>7.2730591541154102</v>
      </c>
      <c r="J19">
        <v>0</v>
      </c>
      <c r="K19">
        <v>5.299459587238716</v>
      </c>
      <c r="L19">
        <v>0</v>
      </c>
      <c r="M19">
        <v>283.32009547580606</v>
      </c>
      <c r="N19">
        <v>0</v>
      </c>
      <c r="O19">
        <v>61.475689515233057</v>
      </c>
      <c r="P19">
        <v>1273.9679847782925</v>
      </c>
      <c r="Q19">
        <v>1014.5207351188934</v>
      </c>
      <c r="S19">
        <f t="shared" si="3"/>
        <v>0</v>
      </c>
      <c r="T19">
        <f t="shared" si="4"/>
        <v>2.9415948329440684E-2</v>
      </c>
      <c r="U19">
        <f t="shared" si="5"/>
        <v>0</v>
      </c>
      <c r="V19">
        <f t="shared" si="6"/>
        <v>2.3991878692167505</v>
      </c>
      <c r="W19">
        <f t="shared" si="7"/>
        <v>0</v>
      </c>
      <c r="X19">
        <f t="shared" si="8"/>
        <v>1.3357021078812179</v>
      </c>
      <c r="Y19">
        <f t="shared" si="9"/>
        <v>21.214413920906754</v>
      </c>
      <c r="Z19">
        <f t="shared" si="10"/>
        <v>11.514251902382174</v>
      </c>
    </row>
    <row r="20" spans="1:26" x14ac:dyDescent="0.35">
      <c r="A20" s="12">
        <v>216</v>
      </c>
      <c r="B20">
        <f>AVERAGE(B19,B21)</f>
        <v>1163075345.0862164</v>
      </c>
      <c r="C20">
        <f t="shared" ref="C20:D20" si="12">AVERAGE(C19,C21)</f>
        <v>1140311078.3546801</v>
      </c>
      <c r="D20">
        <f t="shared" si="12"/>
        <v>597218708.03374076</v>
      </c>
      <c r="F20">
        <f t="shared" si="0"/>
        <v>11.630753450862164</v>
      </c>
      <c r="G20">
        <f t="shared" si="1"/>
        <v>11.403110783546801</v>
      </c>
      <c r="H20">
        <f t="shared" si="2"/>
        <v>5.9721870803374077</v>
      </c>
      <c r="J20">
        <v>0</v>
      </c>
      <c r="K20">
        <v>4.886587248168599</v>
      </c>
      <c r="L20">
        <v>0</v>
      </c>
      <c r="M20">
        <v>289.66221018923028</v>
      </c>
      <c r="N20">
        <v>150.34428546978438</v>
      </c>
      <c r="O20">
        <v>35.295426551235678</v>
      </c>
      <c r="P20">
        <v>1353.9408917935141</v>
      </c>
      <c r="Q20">
        <v>1269.3186454178108</v>
      </c>
      <c r="S20">
        <f t="shared" si="3"/>
        <v>0</v>
      </c>
      <c r="T20">
        <f t="shared" si="4"/>
        <v>2.7124199294881097E-2</v>
      </c>
      <c r="U20">
        <f t="shared" si="5"/>
        <v>0</v>
      </c>
      <c r="V20">
        <f t="shared" si="6"/>
        <v>2.4528936420461536</v>
      </c>
      <c r="W20">
        <f t="shared" si="7"/>
        <v>1.6690084976663453</v>
      </c>
      <c r="X20">
        <f t="shared" si="8"/>
        <v>0.76687510160207883</v>
      </c>
      <c r="Y20">
        <f t="shared" si="9"/>
        <v>22.546141540556754</v>
      </c>
      <c r="Z20">
        <f t="shared" si="10"/>
        <v>14.406067931197489</v>
      </c>
    </row>
    <row r="21" spans="1:26" x14ac:dyDescent="0.35">
      <c r="A21" s="12">
        <v>228</v>
      </c>
      <c r="B21">
        <v>1501198102.52689</v>
      </c>
      <c r="C21">
        <v>1173883733.6345501</v>
      </c>
      <c r="D21">
        <v>467131500.65594047</v>
      </c>
      <c r="F21">
        <f t="shared" si="0"/>
        <v>15.0119810252689</v>
      </c>
      <c r="G21">
        <f t="shared" si="1"/>
        <v>11.738837336345501</v>
      </c>
      <c r="H21">
        <f t="shared" si="2"/>
        <v>4.6713150065594045</v>
      </c>
      <c r="J21">
        <v>0</v>
      </c>
      <c r="K21">
        <v>7.8637829742683163</v>
      </c>
      <c r="L21">
        <v>0</v>
      </c>
      <c r="M21">
        <v>270.75639794743341</v>
      </c>
      <c r="N21">
        <v>168.29197393520857</v>
      </c>
      <c r="O21">
        <v>31.283788136665514</v>
      </c>
      <c r="P21">
        <v>1347.2394569453636</v>
      </c>
      <c r="Q21">
        <v>1106.0580771123659</v>
      </c>
      <c r="S21">
        <f t="shared" si="3"/>
        <v>0</v>
      </c>
      <c r="T21">
        <f t="shared" si="4"/>
        <v>4.3649853317504365E-2</v>
      </c>
      <c r="U21">
        <f t="shared" si="5"/>
        <v>0</v>
      </c>
      <c r="V21">
        <f t="shared" si="6"/>
        <v>2.2927970018412518</v>
      </c>
      <c r="W21">
        <f t="shared" si="7"/>
        <v>1.8682501546981414</v>
      </c>
      <c r="X21">
        <f t="shared" si="8"/>
        <v>0.67971294158969076</v>
      </c>
      <c r="Y21">
        <f t="shared" si="9"/>
        <v>22.434547674438214</v>
      </c>
      <c r="Z21">
        <f t="shared" si="10"/>
        <v>12.553150347433503</v>
      </c>
    </row>
    <row r="22" spans="1:26" x14ac:dyDescent="0.35">
      <c r="A22" s="12">
        <v>240</v>
      </c>
      <c r="B22">
        <v>1354609623.28666</v>
      </c>
      <c r="C22">
        <v>1034559360.64849</v>
      </c>
      <c r="D22">
        <v>666200603.43895817</v>
      </c>
      <c r="F22">
        <f t="shared" si="0"/>
        <v>13.546096232866599</v>
      </c>
      <c r="G22">
        <f t="shared" si="1"/>
        <v>10.345593606484899</v>
      </c>
      <c r="H22">
        <f t="shared" si="2"/>
        <v>6.6620060343895817</v>
      </c>
      <c r="J22">
        <v>0</v>
      </c>
      <c r="K22">
        <v>6.6272620404234477</v>
      </c>
      <c r="L22">
        <v>0</v>
      </c>
      <c r="M22">
        <v>270.07685253335865</v>
      </c>
      <c r="N22">
        <v>165.08813857575839</v>
      </c>
      <c r="O22">
        <v>32.409217106643787</v>
      </c>
      <c r="P22">
        <v>1470.9600659974997</v>
      </c>
      <c r="Q22">
        <v>1083.7157760451744</v>
      </c>
      <c r="S22">
        <f t="shared" si="3"/>
        <v>0</v>
      </c>
      <c r="T22">
        <f t="shared" si="4"/>
        <v>3.6786241037897419E-2</v>
      </c>
      <c r="U22">
        <f t="shared" si="5"/>
        <v>0</v>
      </c>
      <c r="V22">
        <f t="shared" si="6"/>
        <v>2.2870425314028169</v>
      </c>
      <c r="W22">
        <f t="shared" si="7"/>
        <v>1.8326835987539787</v>
      </c>
      <c r="X22">
        <f t="shared" si="8"/>
        <v>0.70416549932957717</v>
      </c>
      <c r="Y22">
        <f t="shared" si="9"/>
        <v>24.494772297300667</v>
      </c>
      <c r="Z22">
        <f t="shared" si="10"/>
        <v>12.299577528602592</v>
      </c>
    </row>
    <row r="23" spans="1:26" ht="15" thickBot="1" x14ac:dyDescent="0.4">
      <c r="A23" s="13">
        <v>252</v>
      </c>
      <c r="B23">
        <v>1101501550.7993</v>
      </c>
      <c r="C23">
        <v>1076316733.7883101</v>
      </c>
      <c r="D23">
        <v>408696287.37585634</v>
      </c>
      <c r="F23">
        <f t="shared" si="0"/>
        <v>11.015015507992999</v>
      </c>
      <c r="G23">
        <f t="shared" si="1"/>
        <v>10.7631673378831</v>
      </c>
      <c r="H23">
        <f t="shared" si="2"/>
        <v>4.086962873758563</v>
      </c>
      <c r="J23">
        <v>0</v>
      </c>
      <c r="K23">
        <v>5.3402094857225215</v>
      </c>
      <c r="L23">
        <v>0</v>
      </c>
      <c r="M23">
        <v>243.49396709839024</v>
      </c>
      <c r="N23">
        <v>142.88691326801904</v>
      </c>
      <c r="O23">
        <v>27.816337873265603</v>
      </c>
      <c r="P23">
        <v>1349.9299121258916</v>
      </c>
      <c r="Q23">
        <v>1003.5102218567062</v>
      </c>
      <c r="S23">
        <f t="shared" si="3"/>
        <v>0</v>
      </c>
      <c r="T23">
        <f t="shared" si="4"/>
        <v>2.9642140621031335E-2</v>
      </c>
      <c r="U23">
        <f t="shared" si="5"/>
        <v>0</v>
      </c>
      <c r="V23">
        <f t="shared" si="6"/>
        <v>2.0619355330543674</v>
      </c>
      <c r="W23">
        <f t="shared" si="7"/>
        <v>1.5862223941831599</v>
      </c>
      <c r="X23">
        <f t="shared" si="8"/>
        <v>0.60437453282489095</v>
      </c>
      <c r="Y23">
        <f t="shared" si="9"/>
        <v>22.479349765634645</v>
      </c>
      <c r="Z23">
        <f t="shared" si="10"/>
        <v>11.389288637574692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1F6C-3713-480D-BF72-3B375AD3F0A8}">
  <dimension ref="A1:Z40"/>
  <sheetViews>
    <sheetView workbookViewId="0">
      <selection activeCell="F13" sqref="F13"/>
    </sheetView>
  </sheetViews>
  <sheetFormatPr defaultRowHeight="14.5" x14ac:dyDescent="0.35"/>
  <cols>
    <col min="2" max="2" width="10.81640625" bestFit="1" customWidth="1"/>
  </cols>
  <sheetData>
    <row r="1" spans="1:26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S1" t="s">
        <v>3</v>
      </c>
      <c r="T1" s="10" t="s">
        <v>8</v>
      </c>
      <c r="U1" s="10" t="s">
        <v>9</v>
      </c>
      <c r="V1" s="10" t="s">
        <v>10</v>
      </c>
      <c r="W1" s="10" t="s">
        <v>11</v>
      </c>
      <c r="X1" s="10" t="s">
        <v>12</v>
      </c>
      <c r="Y1" s="10" t="s">
        <v>13</v>
      </c>
      <c r="Z1" s="10" t="s">
        <v>14</v>
      </c>
    </row>
    <row r="2" spans="1:26" x14ac:dyDescent="0.35">
      <c r="A2">
        <v>0</v>
      </c>
      <c r="B2">
        <v>10035922.757017501</v>
      </c>
      <c r="C2" s="7">
        <f>53445626.2686965/10</f>
        <v>5344562.6268696506</v>
      </c>
      <c r="D2" s="7">
        <f>17123013.4386792/10</f>
        <v>1712301.3438679199</v>
      </c>
      <c r="F2">
        <f>B2/100000000</f>
        <v>0.10035922757017501</v>
      </c>
      <c r="G2">
        <f t="shared" ref="G2:H2" si="0">C2/100000000</f>
        <v>5.3445626268696506E-2</v>
      </c>
      <c r="H2">
        <f t="shared" si="0"/>
        <v>1.71230134386792E-2</v>
      </c>
      <c r="J2" s="1">
        <v>242.03087034443743</v>
      </c>
      <c r="K2" s="1">
        <v>1805.211438642023</v>
      </c>
      <c r="L2" s="1">
        <v>909.69206359395912</v>
      </c>
      <c r="M2" s="1">
        <v>78.146600399472902</v>
      </c>
      <c r="N2" s="1">
        <v>71.111477830138512</v>
      </c>
      <c r="O2" s="1">
        <v>45.719346391714396</v>
      </c>
      <c r="P2" s="1">
        <v>150.5781531500478</v>
      </c>
      <c r="Q2" s="1">
        <v>20.014152137540147</v>
      </c>
      <c r="S2">
        <f>J2/342.3</f>
        <v>0.70707236443014143</v>
      </c>
      <c r="T2" s="1">
        <f>K2/180.156</f>
        <v>10.020268204456265</v>
      </c>
      <c r="U2" s="1">
        <f>L2/88.06</f>
        <v>10.330366381943664</v>
      </c>
      <c r="V2" s="1">
        <f>M2/118.09</f>
        <v>0.66175459733654751</v>
      </c>
      <c r="W2" s="1">
        <f>N2/90.08</f>
        <v>0.7894258196063334</v>
      </c>
      <c r="X2" s="1">
        <f>O2/46.025</f>
        <v>0.9933589655994437</v>
      </c>
      <c r="Y2" s="1">
        <f>P2/60.052</f>
        <v>2.5074627514495402</v>
      </c>
      <c r="Z2">
        <f>Q2/88.11</f>
        <v>0.22714961000499542</v>
      </c>
    </row>
    <row r="3" spans="1:26" x14ac:dyDescent="0.35">
      <c r="A3">
        <v>8</v>
      </c>
      <c r="B3">
        <v>236013163.61277097</v>
      </c>
      <c r="C3" s="7">
        <f>1050931593.95529/10</f>
        <v>105093159.395529</v>
      </c>
      <c r="D3" s="7">
        <f>20462063.7452353/10</f>
        <v>2046206.3745235302</v>
      </c>
      <c r="F3">
        <f t="shared" ref="F3:F40" si="1">B3/100000000</f>
        <v>2.3601316361277096</v>
      </c>
      <c r="G3">
        <f t="shared" ref="G3:G40" si="2">C3/100000000</f>
        <v>1.0509315939552901</v>
      </c>
      <c r="H3">
        <f t="shared" ref="H3:H40" si="3">D3/100000000</f>
        <v>2.0462063745235303E-2</v>
      </c>
      <c r="J3" s="1">
        <v>189.58110660032645</v>
      </c>
      <c r="K3" s="1">
        <v>1565.4641084768352</v>
      </c>
      <c r="L3" s="1">
        <v>735.19477559979873</v>
      </c>
      <c r="M3" s="1">
        <v>117.1329935389857</v>
      </c>
      <c r="N3" s="1">
        <v>75.816986065323164</v>
      </c>
      <c r="O3" s="1">
        <v>37.724379845200474</v>
      </c>
      <c r="P3" s="1">
        <v>369.91848550444882</v>
      </c>
      <c r="Q3" s="1">
        <v>26.421833616374396</v>
      </c>
      <c r="S3">
        <f>J3/342.3</f>
        <v>0.55384489220077837</v>
      </c>
      <c r="T3" s="1">
        <f>K3/180.156</f>
        <v>8.6894919318636905</v>
      </c>
      <c r="U3" s="1">
        <f>L3/88.06</f>
        <v>8.3487937270020289</v>
      </c>
      <c r="V3" s="1">
        <f>M3/118.09</f>
        <v>0.99189595680401133</v>
      </c>
      <c r="W3" s="1">
        <f>N3/90.08</f>
        <v>0.8416628115599819</v>
      </c>
      <c r="X3" s="1">
        <f>O3/46.025</f>
        <v>0.81964975220424718</v>
      </c>
      <c r="Y3" s="1">
        <f>P3/60.052</f>
        <v>6.159969451549471</v>
      </c>
      <c r="Z3">
        <f>Q3/88.11</f>
        <v>0.29987326769236633</v>
      </c>
    </row>
    <row r="4" spans="1:26" x14ac:dyDescent="0.35">
      <c r="A4">
        <v>16</v>
      </c>
      <c r="B4">
        <v>224984466.96156603</v>
      </c>
      <c r="C4" s="7">
        <f>9177112772.71823/10</f>
        <v>917711277.27182293</v>
      </c>
      <c r="D4" s="7">
        <f>410866221.638886/10</f>
        <v>41086622.163888596</v>
      </c>
      <c r="F4">
        <f t="shared" si="1"/>
        <v>2.2498446696156602</v>
      </c>
      <c r="G4">
        <f t="shared" si="2"/>
        <v>9.17711277271823</v>
      </c>
      <c r="H4">
        <f t="shared" si="3"/>
        <v>0.41086622163888598</v>
      </c>
      <c r="J4" s="1">
        <v>55.48667133652669</v>
      </c>
      <c r="K4" s="1">
        <v>140.04875517307894</v>
      </c>
      <c r="L4" s="1">
        <v>8.7524990520436461</v>
      </c>
      <c r="M4" s="1">
        <v>659.59766311315821</v>
      </c>
      <c r="N4" s="1">
        <v>91.987654285087601</v>
      </c>
      <c r="O4" s="1">
        <v>39.416737775898675</v>
      </c>
      <c r="P4" s="1">
        <v>933.72404450694899</v>
      </c>
      <c r="Q4" s="1">
        <v>155.15087518779464</v>
      </c>
      <c r="S4">
        <f>J4/342.3</f>
        <v>0.16209953647831343</v>
      </c>
      <c r="T4" s="1">
        <f>K4/180.156</f>
        <v>0.77737491492417099</v>
      </c>
      <c r="U4" s="1">
        <f>L4/88.06</f>
        <v>9.9392448921685736E-2</v>
      </c>
      <c r="V4" s="1">
        <f>M4/118.09</f>
        <v>5.5855505386837008</v>
      </c>
      <c r="W4" s="1">
        <f>N4/90.08</f>
        <v>1.0211773344259281</v>
      </c>
      <c r="X4" s="1">
        <f>O4/46.025</f>
        <v>0.85642015808579419</v>
      </c>
      <c r="Y4" s="1">
        <f>P4/60.052</f>
        <v>15.548591962082012</v>
      </c>
      <c r="Z4">
        <f>Q4/88.11</f>
        <v>1.7608770308454731</v>
      </c>
    </row>
    <row r="5" spans="1:26" x14ac:dyDescent="0.35">
      <c r="A5">
        <v>24</v>
      </c>
      <c r="B5">
        <v>211426689.904026</v>
      </c>
      <c r="C5" s="7">
        <v>588945223.08024704</v>
      </c>
      <c r="D5" s="7">
        <v>96080207.159041494</v>
      </c>
      <c r="F5">
        <f t="shared" si="1"/>
        <v>2.1142668990402602</v>
      </c>
      <c r="G5">
        <f t="shared" si="2"/>
        <v>5.8894522308024708</v>
      </c>
      <c r="H5">
        <f t="shared" si="3"/>
        <v>0.96080207159041497</v>
      </c>
      <c r="J5" s="1">
        <v>86.395847147772386</v>
      </c>
      <c r="K5" s="1">
        <v>86.78372858432995</v>
      </c>
      <c r="L5" s="1">
        <v>0</v>
      </c>
      <c r="M5" s="1">
        <v>572.25781583883372</v>
      </c>
      <c r="N5" s="1">
        <v>145.13356003908223</v>
      </c>
      <c r="O5" s="1">
        <v>31.723605326788711</v>
      </c>
      <c r="P5" s="1">
        <v>763.89417420398559</v>
      </c>
      <c r="Q5" s="1">
        <v>394.16383625602236</v>
      </c>
      <c r="S5">
        <f>J5/342.3</f>
        <v>0.25239803432010627</v>
      </c>
      <c r="T5" s="1">
        <f>K5/180.156</f>
        <v>0.48171433970741995</v>
      </c>
      <c r="U5" s="1">
        <f>L5/88.06</f>
        <v>0</v>
      </c>
      <c r="V5" s="1">
        <f>M5/118.09</f>
        <v>4.8459464462599176</v>
      </c>
      <c r="W5" s="1">
        <f>N5/90.08</f>
        <v>1.6111629666860816</v>
      </c>
      <c r="X5" s="1">
        <f>O5/46.025</f>
        <v>0.68926899134793507</v>
      </c>
      <c r="Y5" s="1">
        <f>P5/60.052</f>
        <v>12.720545097648465</v>
      </c>
      <c r="Z5">
        <f>Q5/88.11</f>
        <v>4.4735425746909812</v>
      </c>
    </row>
    <row r="6" spans="1:26" x14ac:dyDescent="0.35">
      <c r="A6">
        <v>32</v>
      </c>
      <c r="B6">
        <v>86035701.839303002</v>
      </c>
      <c r="C6" s="7">
        <v>434899980.63891602</v>
      </c>
      <c r="D6" s="7">
        <v>55783310.74540174</v>
      </c>
      <c r="F6">
        <f t="shared" si="1"/>
        <v>0.86035701839303003</v>
      </c>
      <c r="G6">
        <f t="shared" si="2"/>
        <v>4.34899980638916</v>
      </c>
      <c r="H6">
        <f t="shared" si="3"/>
        <v>0.55783310745401737</v>
      </c>
      <c r="J6" s="1">
        <v>105.11044644016397</v>
      </c>
      <c r="K6" s="1">
        <v>35.756010690299163</v>
      </c>
      <c r="L6" s="1">
        <v>0</v>
      </c>
      <c r="M6" s="1">
        <v>425.91005478655205</v>
      </c>
      <c r="N6" s="1">
        <v>191.30912600031905</v>
      </c>
      <c r="O6" s="1">
        <v>34.123951781768469</v>
      </c>
      <c r="P6" s="1">
        <v>547.18964859548498</v>
      </c>
      <c r="Q6" s="1">
        <v>581.67302362327098</v>
      </c>
      <c r="S6">
        <f>J6/342.3</f>
        <v>0.30707112603027742</v>
      </c>
      <c r="T6" s="1">
        <f>K6/180.156</f>
        <v>0.19847249433990077</v>
      </c>
      <c r="U6" s="1">
        <f>L6/88.06</f>
        <v>0</v>
      </c>
      <c r="V6" s="1">
        <f>M6/118.09</f>
        <v>3.6066564043234148</v>
      </c>
      <c r="W6" s="1">
        <f>N6/90.08</f>
        <v>2.1237691607495455</v>
      </c>
      <c r="X6" s="1">
        <f>O6/46.025</f>
        <v>0.74142209194499664</v>
      </c>
      <c r="Y6" s="1">
        <f>P6/60.052</f>
        <v>9.111930470183923</v>
      </c>
      <c r="Z6">
        <f>Q6/88.11</f>
        <v>6.601668637195222</v>
      </c>
    </row>
    <row r="7" spans="1:26" x14ac:dyDescent="0.35">
      <c r="A7">
        <v>40</v>
      </c>
      <c r="B7">
        <v>81915085.283910498</v>
      </c>
      <c r="C7" s="7">
        <v>414372945.433065</v>
      </c>
      <c r="D7" s="7">
        <v>114990179.42848711</v>
      </c>
      <c r="F7">
        <f t="shared" si="1"/>
        <v>0.81915085283910494</v>
      </c>
      <c r="G7">
        <f t="shared" si="2"/>
        <v>4.14372945433065</v>
      </c>
      <c r="H7">
        <f t="shared" si="3"/>
        <v>1.149901794284871</v>
      </c>
      <c r="J7" s="1">
        <v>123.84909299996291</v>
      </c>
      <c r="K7" s="1">
        <v>13.942281741552099</v>
      </c>
      <c r="L7" s="1">
        <v>0</v>
      </c>
      <c r="M7" s="1">
        <v>341.8975037394938</v>
      </c>
      <c r="N7" s="1">
        <v>205.60174507484115</v>
      </c>
      <c r="O7" s="1">
        <v>39.122515291699585</v>
      </c>
      <c r="P7" s="1">
        <v>402.59167149238914</v>
      </c>
      <c r="Q7" s="1">
        <v>773.35566362741542</v>
      </c>
      <c r="S7">
        <f>J7/342.3</f>
        <v>0.3618144697632571</v>
      </c>
      <c r="T7" s="1">
        <f>K7/180.156</f>
        <v>7.7390049410245007E-2</v>
      </c>
      <c r="U7" s="1">
        <f>L7/88.06</f>
        <v>0</v>
      </c>
      <c r="V7" s="1">
        <f>M7/118.09</f>
        <v>2.8952282474341078</v>
      </c>
      <c r="W7" s="1">
        <f>N7/90.08</f>
        <v>2.2824350030510785</v>
      </c>
      <c r="X7" s="1">
        <f>O7/46.025</f>
        <v>0.85002749140031697</v>
      </c>
      <c r="Y7" s="1">
        <f>P7/60.052</f>
        <v>6.7040510139943574</v>
      </c>
      <c r="Z7">
        <f>Q7/88.11</f>
        <v>8.777161089858307</v>
      </c>
    </row>
    <row r="8" spans="1:26" x14ac:dyDescent="0.35">
      <c r="A8">
        <v>48</v>
      </c>
      <c r="B8">
        <v>61057448.658046298</v>
      </c>
      <c r="C8" s="7">
        <v>541923538.45968103</v>
      </c>
      <c r="D8" s="7">
        <v>298463408.87230849</v>
      </c>
      <c r="F8">
        <f t="shared" si="1"/>
        <v>0.61057448658046298</v>
      </c>
      <c r="G8">
        <f t="shared" si="2"/>
        <v>5.41923538459681</v>
      </c>
      <c r="H8">
        <f t="shared" si="3"/>
        <v>2.9846340887230851</v>
      </c>
      <c r="J8" s="1">
        <v>153.44909833252959</v>
      </c>
      <c r="K8" s="1">
        <v>15.357961719215796</v>
      </c>
      <c r="L8" s="1">
        <v>0</v>
      </c>
      <c r="M8" s="1">
        <v>343.89282788831378</v>
      </c>
      <c r="N8" s="1">
        <v>225.77246397522134</v>
      </c>
      <c r="O8" s="1">
        <v>47.552397409823719</v>
      </c>
      <c r="P8" s="1">
        <v>342.29877886241633</v>
      </c>
      <c r="Q8" s="1">
        <v>1022.3289449826452</v>
      </c>
      <c r="S8">
        <f>J8/342.3</f>
        <v>0.44828833868691087</v>
      </c>
      <c r="T8" s="1">
        <f>K8/180.156</f>
        <v>8.5248127840403851E-2</v>
      </c>
      <c r="U8" s="1">
        <f>L8/88.06</f>
        <v>0</v>
      </c>
      <c r="V8" s="1">
        <f>M8/118.09</f>
        <v>2.9121248868516703</v>
      </c>
      <c r="W8" s="1">
        <f>N8/90.08</f>
        <v>2.5063550618918886</v>
      </c>
      <c r="X8" s="1">
        <f>O8/46.025</f>
        <v>1.033186255509478</v>
      </c>
      <c r="Y8" s="1">
        <f>P8/60.052</f>
        <v>5.7000396133753473</v>
      </c>
      <c r="Z8">
        <f>Q8/88.11</f>
        <v>11.602870786319887</v>
      </c>
    </row>
    <row r="9" spans="1:26" x14ac:dyDescent="0.35">
      <c r="A9">
        <v>56</v>
      </c>
      <c r="B9">
        <f>AVERAGE(B8,B10)</f>
        <v>61291750.722414047</v>
      </c>
      <c r="C9" s="7">
        <v>32989.690721649502</v>
      </c>
      <c r="D9" s="7">
        <v>41237.113402061899</v>
      </c>
      <c r="F9">
        <f t="shared" si="1"/>
        <v>0.61291750722414051</v>
      </c>
      <c r="G9">
        <f t="shared" si="2"/>
        <v>3.29896907216495E-4</v>
      </c>
      <c r="H9">
        <f t="shared" si="3"/>
        <v>4.1237113402061901E-4</v>
      </c>
      <c r="J9" s="1">
        <f>AVERAGE(J8,J10)</f>
        <v>154.67941420595764</v>
      </c>
      <c r="K9" s="1">
        <f>AVERAGE(K8,K10)</f>
        <v>13.040526641630571</v>
      </c>
      <c r="L9" s="1">
        <f>AVERAGE(L8,L10)</f>
        <v>0</v>
      </c>
      <c r="M9" s="1">
        <f>AVERAGE(M8,M10)</f>
        <v>301.7818799266347</v>
      </c>
      <c r="N9" s="1">
        <f>AVERAGE(N8,N10)</f>
        <v>216.66400454962383</v>
      </c>
      <c r="O9" s="1">
        <f>AVERAGE(O8,O10)</f>
        <v>48.6521175956387</v>
      </c>
      <c r="P9" s="1">
        <f>AVERAGE(P8,P10)</f>
        <v>304.70418895690858</v>
      </c>
      <c r="Q9" s="1">
        <f>AVERAGE(Q8,Q10)</f>
        <v>1025.3869217220122</v>
      </c>
      <c r="S9">
        <f>J9/342.3</f>
        <v>0.45188260066011582</v>
      </c>
      <c r="T9" s="1">
        <f>K9/180.156</f>
        <v>7.238463687931887E-2</v>
      </c>
      <c r="U9" s="1">
        <f>L9/88.06</f>
        <v>0</v>
      </c>
      <c r="V9" s="1">
        <f>M9/118.09</f>
        <v>2.5555244298978295</v>
      </c>
      <c r="W9" s="1">
        <f>N9/90.08</f>
        <v>2.4052398373626089</v>
      </c>
      <c r="X9" s="1">
        <f>O9/46.025</f>
        <v>1.057080230214855</v>
      </c>
      <c r="Y9" s="1">
        <f>P9/60.052</f>
        <v>5.0740056776944744</v>
      </c>
      <c r="Z9">
        <f>Q9/88.11</f>
        <v>11.637577139053594</v>
      </c>
    </row>
    <row r="10" spans="1:26" x14ac:dyDescent="0.35">
      <c r="A10">
        <v>64</v>
      </c>
      <c r="B10">
        <v>61526052.786781803</v>
      </c>
      <c r="C10" s="7">
        <v>584870878.57577205</v>
      </c>
      <c r="D10" s="7">
        <v>480087194.65640098</v>
      </c>
      <c r="F10">
        <f t="shared" si="1"/>
        <v>0.61526052786781804</v>
      </c>
      <c r="G10">
        <f t="shared" si="2"/>
        <v>5.8487087857577205</v>
      </c>
      <c r="H10">
        <f t="shared" si="3"/>
        <v>4.8008719465640102</v>
      </c>
      <c r="J10" s="1">
        <v>155.9097300793857</v>
      </c>
      <c r="K10" s="1">
        <v>10.723091564045347</v>
      </c>
      <c r="L10" s="1">
        <v>0</v>
      </c>
      <c r="M10" s="1">
        <v>259.67093196495557</v>
      </c>
      <c r="N10" s="1">
        <v>207.55554512402628</v>
      </c>
      <c r="O10" s="1">
        <v>49.751837781453681</v>
      </c>
      <c r="P10" s="1">
        <v>267.10959905140083</v>
      </c>
      <c r="Q10" s="1">
        <v>1028.4448984613791</v>
      </c>
      <c r="S10">
        <f>J10/342.3</f>
        <v>0.45547686263332077</v>
      </c>
      <c r="T10" s="1">
        <f>K10/180.156</f>
        <v>5.9521145918233903E-2</v>
      </c>
      <c r="U10" s="1">
        <f>L10/88.06</f>
        <v>0</v>
      </c>
      <c r="V10" s="1">
        <f>M10/118.09</f>
        <v>2.1989239729439882</v>
      </c>
      <c r="W10" s="1">
        <f>N10/90.08</f>
        <v>2.3041246128333293</v>
      </c>
      <c r="X10" s="1">
        <f>O10/46.025</f>
        <v>1.080974204920232</v>
      </c>
      <c r="Y10" s="1">
        <f>P10/60.052</f>
        <v>4.4479717420136025</v>
      </c>
      <c r="Z10">
        <f>Q10/88.11</f>
        <v>11.672283491787301</v>
      </c>
    </row>
    <row r="11" spans="1:26" x14ac:dyDescent="0.35">
      <c r="A11">
        <v>72</v>
      </c>
      <c r="B11">
        <v>37113012.795657203</v>
      </c>
      <c r="C11" s="7">
        <v>646041333.85033</v>
      </c>
      <c r="D11" s="7">
        <v>467291776.85149288</v>
      </c>
      <c r="F11">
        <f t="shared" si="1"/>
        <v>0.37113012795657202</v>
      </c>
      <c r="G11">
        <f t="shared" si="2"/>
        <v>6.4604133385033</v>
      </c>
      <c r="H11">
        <f t="shared" si="3"/>
        <v>4.672917768514929</v>
      </c>
      <c r="J11" s="1">
        <v>164.44483633657308</v>
      </c>
      <c r="K11" s="1">
        <v>11.670816649149073</v>
      </c>
      <c r="L11" s="1">
        <v>0</v>
      </c>
      <c r="M11" s="1">
        <v>262.89342591053708</v>
      </c>
      <c r="N11" s="1">
        <v>197.99832338553159</v>
      </c>
      <c r="O11" s="1">
        <v>44.469059961670453</v>
      </c>
      <c r="P11" s="1">
        <v>301.00357792852412</v>
      </c>
      <c r="Q11" s="1">
        <v>1131.5516856188158</v>
      </c>
      <c r="S11">
        <f>J11/342.3</f>
        <v>0.48041144124035368</v>
      </c>
      <c r="T11" s="1">
        <f>K11/180.156</f>
        <v>6.4781726110421364E-2</v>
      </c>
      <c r="U11" s="1">
        <f>L11/88.06</f>
        <v>0</v>
      </c>
      <c r="V11" s="1">
        <f>M11/118.09</f>
        <v>2.2262124304389626</v>
      </c>
      <c r="W11" s="1">
        <f>N11/90.08</f>
        <v>2.1980275686670914</v>
      </c>
      <c r="X11" s="1">
        <f>O11/46.025</f>
        <v>0.96619358960717994</v>
      </c>
      <c r="Y11" s="1">
        <f>P11/60.052</f>
        <v>5.0123822342057567</v>
      </c>
      <c r="Z11">
        <f>Q11/88.11</f>
        <v>12.842488771068162</v>
      </c>
    </row>
    <row r="12" spans="1:26" x14ac:dyDescent="0.35">
      <c r="A12">
        <v>80</v>
      </c>
      <c r="B12">
        <v>236626343.89742801</v>
      </c>
      <c r="C12" s="7">
        <v>579448019.21438599</v>
      </c>
      <c r="D12" s="7">
        <v>460720203.74122167</v>
      </c>
      <c r="F12">
        <f t="shared" si="1"/>
        <v>2.36626343897428</v>
      </c>
      <c r="G12">
        <f t="shared" si="2"/>
        <v>5.79448019214386</v>
      </c>
      <c r="H12">
        <f t="shared" si="3"/>
        <v>4.6072020374122165</v>
      </c>
      <c r="J12" s="1">
        <v>47.880167083225139</v>
      </c>
      <c r="K12" s="1">
        <v>10.53175203251587</v>
      </c>
      <c r="L12" s="1">
        <v>0</v>
      </c>
      <c r="M12" s="1">
        <v>235.15849443824493</v>
      </c>
      <c r="N12" s="1">
        <v>153.43345593611252</v>
      </c>
      <c r="O12" s="1">
        <v>42.99007312549378</v>
      </c>
      <c r="P12" s="1">
        <v>375.44281748657988</v>
      </c>
      <c r="Q12" s="1">
        <v>1090.6867617727814</v>
      </c>
      <c r="S12">
        <f>J12/342.3</f>
        <v>0.13987778873276405</v>
      </c>
      <c r="T12" s="1">
        <f>K12/180.156</f>
        <v>5.84590689875212E-2</v>
      </c>
      <c r="U12" s="1">
        <f>L12/88.06</f>
        <v>0</v>
      </c>
      <c r="V12" s="1">
        <f>M12/118.09</f>
        <v>1.9913497708378773</v>
      </c>
      <c r="W12" s="1">
        <f>N12/90.08</f>
        <v>1.7033021307294907</v>
      </c>
      <c r="X12" s="1">
        <f>O12/46.025</f>
        <v>0.93405916622474261</v>
      </c>
      <c r="Y12" s="1">
        <f>P12/60.052</f>
        <v>6.2519619244418152</v>
      </c>
      <c r="Z12">
        <f>Q12/88.11</f>
        <v>12.378694379443667</v>
      </c>
    </row>
    <row r="13" spans="1:26" ht="15" thickBot="1" x14ac:dyDescent="0.4">
      <c r="A13" s="5">
        <v>88</v>
      </c>
      <c r="B13">
        <v>174321420.17692399</v>
      </c>
      <c r="C13" s="8">
        <v>271592363.590469</v>
      </c>
      <c r="D13" s="8">
        <v>236837158.26931331</v>
      </c>
      <c r="F13">
        <f t="shared" si="1"/>
        <v>1.7432142017692398</v>
      </c>
      <c r="G13">
        <f t="shared" si="2"/>
        <v>2.7159236359046899</v>
      </c>
      <c r="H13">
        <f t="shared" si="3"/>
        <v>2.3683715826931331</v>
      </c>
      <c r="J13" s="1">
        <v>0</v>
      </c>
      <c r="K13" s="1">
        <v>9.7136895684095848</v>
      </c>
      <c r="L13" s="1">
        <v>0</v>
      </c>
      <c r="M13" s="1">
        <v>218.98742817797617</v>
      </c>
      <c r="N13" s="1">
        <v>114.86876836133784</v>
      </c>
      <c r="O13" s="1">
        <v>49.158946878703333</v>
      </c>
      <c r="P13" s="1">
        <v>496.96243749540406</v>
      </c>
      <c r="Q13" s="1">
        <v>1142.0649478060404</v>
      </c>
      <c r="S13">
        <f>J13/342.3</f>
        <v>0</v>
      </c>
      <c r="T13" s="1">
        <f>K13/180.156</f>
        <v>5.3918212928848248E-2</v>
      </c>
      <c r="U13" s="1">
        <f>L13/88.06</f>
        <v>0</v>
      </c>
      <c r="V13" s="1">
        <f>M13/118.09</f>
        <v>1.8544112810396829</v>
      </c>
      <c r="W13" s="1">
        <f>N13/90.08</f>
        <v>1.275186149659612</v>
      </c>
      <c r="X13" s="1">
        <f>O13/46.025</f>
        <v>1.068092273301539</v>
      </c>
      <c r="Y13" s="1">
        <f>P13/60.052</f>
        <v>8.2755351611170997</v>
      </c>
      <c r="Z13">
        <f>Q13/88.11</f>
        <v>12.961808509885829</v>
      </c>
    </row>
    <row r="14" spans="1:26" x14ac:dyDescent="0.35">
      <c r="A14">
        <v>96</v>
      </c>
      <c r="B14">
        <v>157548815.05405501</v>
      </c>
      <c r="C14" s="7">
        <v>586761151.48819304</v>
      </c>
      <c r="D14" s="7">
        <v>564055744.09654427</v>
      </c>
      <c r="F14">
        <f t="shared" si="1"/>
        <v>1.57548815054055</v>
      </c>
      <c r="G14">
        <f t="shared" si="2"/>
        <v>5.8676115148819301</v>
      </c>
      <c r="H14">
        <f t="shared" si="3"/>
        <v>5.6405574409654431</v>
      </c>
      <c r="J14" s="1">
        <v>0</v>
      </c>
      <c r="K14" s="1">
        <v>10.721777230725897</v>
      </c>
      <c r="L14" s="1">
        <v>0</v>
      </c>
      <c r="M14" s="1">
        <v>237.58942509734555</v>
      </c>
      <c r="N14" s="1">
        <v>95.612741106798182</v>
      </c>
      <c r="O14" s="1">
        <v>54.482008142714299</v>
      </c>
      <c r="P14" s="1">
        <v>570.57992545407751</v>
      </c>
      <c r="Q14" s="1">
        <v>1339.4280519867377</v>
      </c>
      <c r="S14">
        <f>J14/342.3</f>
        <v>0</v>
      </c>
      <c r="T14" s="1">
        <f>K14/180.156</f>
        <v>5.9513850389250958E-2</v>
      </c>
      <c r="U14" s="1">
        <f>L14/88.06</f>
        <v>0</v>
      </c>
      <c r="V14" s="1">
        <f>M14/118.09</f>
        <v>2.0119351773845842</v>
      </c>
      <c r="W14" s="1">
        <f>N14/90.08</f>
        <v>1.06142030535966</v>
      </c>
      <c r="X14" s="1">
        <f>O14/46.025</f>
        <v>1.1837481399829288</v>
      </c>
      <c r="Y14" s="1">
        <f>P14/60.052</f>
        <v>9.5014308508305714</v>
      </c>
      <c r="Z14">
        <f>Q14/88.11</f>
        <v>15.201771104150922</v>
      </c>
    </row>
    <row r="15" spans="1:26" x14ac:dyDescent="0.35">
      <c r="A15">
        <v>104</v>
      </c>
      <c r="B15">
        <v>127109786.44860201</v>
      </c>
      <c r="C15" s="7">
        <v>370307547.29826802</v>
      </c>
      <c r="D15" s="7">
        <v>376701746.68855351</v>
      </c>
      <c r="F15">
        <f t="shared" si="1"/>
        <v>1.27109786448602</v>
      </c>
      <c r="G15">
        <f t="shared" si="2"/>
        <v>3.7030754729826802</v>
      </c>
      <c r="H15">
        <f t="shared" si="3"/>
        <v>3.7670174668855352</v>
      </c>
      <c r="J15" s="1">
        <v>0</v>
      </c>
      <c r="K15" s="1">
        <v>10.057380453378721</v>
      </c>
      <c r="L15" s="1">
        <v>0</v>
      </c>
      <c r="M15" s="1">
        <v>185.3325218730709</v>
      </c>
      <c r="N15" s="1">
        <v>67.300181287055011</v>
      </c>
      <c r="O15" s="1">
        <v>44.236362072264463</v>
      </c>
      <c r="P15" s="1">
        <v>453.23693952680338</v>
      </c>
      <c r="Q15" s="1">
        <v>1226.5056759312024</v>
      </c>
      <c r="S15">
        <f>J15/342.3</f>
        <v>0</v>
      </c>
      <c r="T15" s="1">
        <f>K15/180.156</f>
        <v>5.5825953359192708E-2</v>
      </c>
      <c r="U15" s="1">
        <f>L15/88.06</f>
        <v>0</v>
      </c>
      <c r="V15" s="1">
        <f>M15/118.09</f>
        <v>1.5694175787371571</v>
      </c>
      <c r="W15" s="1">
        <f>N15/90.08</f>
        <v>0.74711568924350591</v>
      </c>
      <c r="X15" s="1">
        <f>O15/46.025</f>
        <v>0.96113768761030882</v>
      </c>
      <c r="Y15" s="1">
        <f>P15/60.052</f>
        <v>7.5474079052621628</v>
      </c>
      <c r="Z15">
        <f>Q15/88.11</f>
        <v>13.920164293850895</v>
      </c>
    </row>
    <row r="16" spans="1:26" ht="15" thickBot="1" x14ac:dyDescent="0.4">
      <c r="A16" s="5">
        <v>112</v>
      </c>
      <c r="B16">
        <v>147822187.38326699</v>
      </c>
      <c r="C16" s="8">
        <v>246637824.72861499</v>
      </c>
      <c r="D16" s="8">
        <v>318792828.80364031</v>
      </c>
      <c r="F16">
        <f t="shared" si="1"/>
        <v>1.4782218738326698</v>
      </c>
      <c r="G16">
        <f t="shared" si="2"/>
        <v>2.46637824728615</v>
      </c>
      <c r="H16">
        <f t="shared" si="3"/>
        <v>3.187928288036403</v>
      </c>
      <c r="J16" s="1">
        <v>28.67164967007642</v>
      </c>
      <c r="K16" s="1">
        <v>29.327281908690772</v>
      </c>
      <c r="L16" s="1">
        <v>38.135309025993493</v>
      </c>
      <c r="M16" s="1">
        <v>155.172799485968</v>
      </c>
      <c r="N16" s="1">
        <v>57.421329767965865</v>
      </c>
      <c r="O16" s="1">
        <v>35.285975324196372</v>
      </c>
      <c r="P16" s="1">
        <v>411.89109723141405</v>
      </c>
      <c r="Q16" s="1">
        <v>1126.7407430192197</v>
      </c>
      <c r="S16">
        <f>J16/342.3</f>
        <v>8.376175772736319E-2</v>
      </c>
      <c r="T16" s="1">
        <f>K16/180.156</f>
        <v>0.16278826077783015</v>
      </c>
      <c r="U16" s="1">
        <f>L16/88.06</f>
        <v>0.43306051585275374</v>
      </c>
      <c r="V16" s="1">
        <f>M16/118.09</f>
        <v>1.3140215046656618</v>
      </c>
      <c r="W16" s="1">
        <f>N16/90.08</f>
        <v>0.63744815461773829</v>
      </c>
      <c r="X16" s="1">
        <f>O16/46.025</f>
        <v>0.76666975174788421</v>
      </c>
      <c r="Y16" s="1">
        <f>P16/60.052</f>
        <v>6.8589072342538806</v>
      </c>
      <c r="Z16">
        <f>Q16/88.11</f>
        <v>12.787887220737938</v>
      </c>
    </row>
    <row r="17" spans="1:26" x14ac:dyDescent="0.35">
      <c r="A17">
        <v>120</v>
      </c>
      <c r="B17">
        <v>105034626.690947</v>
      </c>
      <c r="C17" s="7">
        <v>244821642.81997901</v>
      </c>
      <c r="D17" s="7">
        <v>219269177.5060699</v>
      </c>
      <c r="F17">
        <f t="shared" si="1"/>
        <v>1.0503462669094699</v>
      </c>
      <c r="G17">
        <f t="shared" si="2"/>
        <v>2.4482164281997902</v>
      </c>
      <c r="H17">
        <f t="shared" si="3"/>
        <v>2.1926917750606991</v>
      </c>
      <c r="J17" s="1">
        <v>55.280690080498573</v>
      </c>
      <c r="K17" s="1">
        <v>344.1519000105215</v>
      </c>
      <c r="L17" s="1">
        <v>231.62864836753801</v>
      </c>
      <c r="M17" s="1">
        <v>166.66577012797379</v>
      </c>
      <c r="N17" s="1">
        <v>70.623946923271205</v>
      </c>
      <c r="O17" s="1">
        <v>34.929934099872852</v>
      </c>
      <c r="P17" s="1">
        <v>373.43979796308548</v>
      </c>
      <c r="Q17" s="1">
        <v>878.46788711599231</v>
      </c>
      <c r="S17">
        <f>J17/342.3</f>
        <v>0.16149777996055673</v>
      </c>
      <c r="T17" s="1">
        <f>K17/180.156</f>
        <v>1.9102994072388457</v>
      </c>
      <c r="U17" s="1">
        <f>L17/88.06</f>
        <v>2.6303503107828528</v>
      </c>
      <c r="V17" s="1">
        <f>M17/118.09</f>
        <v>1.4113453309168751</v>
      </c>
      <c r="W17" s="1">
        <f>N17/90.08</f>
        <v>0.7840136203737923</v>
      </c>
      <c r="X17" s="1">
        <f>O17/46.025</f>
        <v>0.75893392938344062</v>
      </c>
      <c r="Y17" s="1">
        <f>P17/60.052</f>
        <v>6.2186071731680128</v>
      </c>
      <c r="Z17">
        <f>Q17/88.11</f>
        <v>9.970126967608584</v>
      </c>
    </row>
    <row r="18" spans="1:26" x14ac:dyDescent="0.35">
      <c r="A18">
        <v>128</v>
      </c>
      <c r="B18">
        <v>58748158.286224298</v>
      </c>
      <c r="C18" s="7">
        <v>212278264.252855</v>
      </c>
      <c r="D18" s="7">
        <v>151339933.3989425</v>
      </c>
      <c r="F18">
        <f t="shared" si="1"/>
        <v>0.58748158286224295</v>
      </c>
      <c r="G18">
        <f t="shared" si="2"/>
        <v>2.1227826425285499</v>
      </c>
      <c r="H18">
        <f t="shared" si="3"/>
        <v>1.5133993339894249</v>
      </c>
      <c r="J18" s="1">
        <v>85.12547181622584</v>
      </c>
      <c r="K18" s="1">
        <v>663.17200706695189</v>
      </c>
      <c r="L18" s="1">
        <v>390.99471344181859</v>
      </c>
      <c r="M18" s="1">
        <v>151.80243230329074</v>
      </c>
      <c r="N18" s="1">
        <v>55.1915696119028</v>
      </c>
      <c r="O18" s="1">
        <v>36.895545810290336</v>
      </c>
      <c r="P18" s="1">
        <v>307.89295743253177</v>
      </c>
      <c r="Q18" s="1">
        <v>659.47666813448689</v>
      </c>
      <c r="S18">
        <f>J18/342.3</f>
        <v>0.24868674208654934</v>
      </c>
      <c r="T18" s="1">
        <f>K18/180.156</f>
        <v>3.6810986426594279</v>
      </c>
      <c r="U18" s="1">
        <f>L18/88.06</f>
        <v>4.4400944065616468</v>
      </c>
      <c r="V18" s="1">
        <f>M18/118.09</f>
        <v>1.2854808392183144</v>
      </c>
      <c r="W18" s="1">
        <f>N18/90.08</f>
        <v>0.61269504453710921</v>
      </c>
      <c r="X18" s="1">
        <f>O18/46.025</f>
        <v>0.80164140815405405</v>
      </c>
      <c r="Y18" s="1">
        <f>P18/60.052</f>
        <v>5.1271057988498594</v>
      </c>
      <c r="Z18">
        <f>Q18/88.11</f>
        <v>7.4846971755134142</v>
      </c>
    </row>
    <row r="19" spans="1:26" x14ac:dyDescent="0.35">
      <c r="A19">
        <v>136</v>
      </c>
      <c r="B19">
        <v>49289220.699529603</v>
      </c>
      <c r="C19" s="7">
        <v>95686807.118019998</v>
      </c>
      <c r="D19" s="7">
        <v>62104418.081407204</v>
      </c>
      <c r="F19">
        <f t="shared" si="1"/>
        <v>0.49289220699529601</v>
      </c>
      <c r="G19">
        <f t="shared" si="2"/>
        <v>0.95686807118020001</v>
      </c>
      <c r="H19">
        <f t="shared" si="3"/>
        <v>0.62104418081407209</v>
      </c>
      <c r="J19" s="1">
        <v>106.82554044404051</v>
      </c>
      <c r="K19" s="1">
        <v>866.81902772419596</v>
      </c>
      <c r="L19" s="1">
        <v>511.62383931586464</v>
      </c>
      <c r="M19" s="1">
        <v>142.32058962320147</v>
      </c>
      <c r="N19" s="1">
        <v>51.863286338832317</v>
      </c>
      <c r="O19" s="1">
        <v>38.400547631098163</v>
      </c>
      <c r="P19" s="1">
        <v>265.75423169902194</v>
      </c>
      <c r="Q19" s="1">
        <v>507.93294759881883</v>
      </c>
      <c r="S19">
        <f>J19/342.3</f>
        <v>0.31208162560339031</v>
      </c>
      <c r="T19" s="1">
        <f>K19/180.156</f>
        <v>4.8114913060025533</v>
      </c>
      <c r="U19" s="1">
        <f>L19/88.06</f>
        <v>5.8099459381769778</v>
      </c>
      <c r="V19" s="1">
        <f>M19/118.09</f>
        <v>1.2051874809315053</v>
      </c>
      <c r="W19" s="1">
        <f>N19/90.08</f>
        <v>0.57574696202078501</v>
      </c>
      <c r="X19" s="1">
        <f>O19/46.025</f>
        <v>0.83434106748719528</v>
      </c>
      <c r="Y19" s="1">
        <f>P19/60.052</f>
        <v>4.4254018467165448</v>
      </c>
      <c r="Z19">
        <f>Q19/88.11</f>
        <v>5.7647593644174195</v>
      </c>
    </row>
    <row r="20" spans="1:26" ht="15" thickBot="1" x14ac:dyDescent="0.4">
      <c r="A20" s="5">
        <v>144</v>
      </c>
      <c r="B20">
        <v>58335436.296599798</v>
      </c>
      <c r="C20" s="8">
        <v>100923883.65424</v>
      </c>
      <c r="D20" s="8">
        <v>120786562.8840635</v>
      </c>
      <c r="F20">
        <f t="shared" si="1"/>
        <v>0.58335436296599796</v>
      </c>
      <c r="G20">
        <f t="shared" si="2"/>
        <v>1.0092388365423999</v>
      </c>
      <c r="H20">
        <f t="shared" si="3"/>
        <v>1.2078656288406349</v>
      </c>
      <c r="J20" s="1">
        <v>139.50517548781394</v>
      </c>
      <c r="K20" s="1">
        <v>1185.4498386700802</v>
      </c>
      <c r="L20" s="1">
        <v>696.07857254991995</v>
      </c>
      <c r="M20" s="1">
        <v>162.24348482240373</v>
      </c>
      <c r="N20" s="1">
        <v>55.389971760096245</v>
      </c>
      <c r="O20" s="1">
        <v>46.589510256703036</v>
      </c>
      <c r="P20" s="1">
        <v>269.99945997867491</v>
      </c>
      <c r="Q20" s="1">
        <v>442.07603740351243</v>
      </c>
      <c r="S20">
        <f>J20/342.3</f>
        <v>0.40755236777041759</v>
      </c>
      <c r="T20" s="1">
        <f>K20/180.156</f>
        <v>6.5801296580190511</v>
      </c>
      <c r="U20" s="1">
        <f>L20/88.06</f>
        <v>7.9045942828744034</v>
      </c>
      <c r="V20" s="1">
        <f>M20/118.09</f>
        <v>1.3738968991650751</v>
      </c>
      <c r="W20" s="1">
        <f>N20/90.08</f>
        <v>0.6148975550632354</v>
      </c>
      <c r="X20" s="1">
        <f>O20/46.025</f>
        <v>1.0122652961804028</v>
      </c>
      <c r="Y20" s="1">
        <f>P20/60.052</f>
        <v>4.4960943845113386</v>
      </c>
      <c r="Z20">
        <f>Q20/88.11</f>
        <v>5.0173196845251669</v>
      </c>
    </row>
    <row r="21" spans="1:26" x14ac:dyDescent="0.35">
      <c r="A21" s="6">
        <v>152</v>
      </c>
      <c r="B21">
        <v>47458555.230859101</v>
      </c>
      <c r="C21" s="9">
        <v>93445949.736995906</v>
      </c>
      <c r="D21" s="9">
        <v>82784575.102279395</v>
      </c>
      <c r="F21">
        <f t="shared" si="1"/>
        <v>0.47458555230859101</v>
      </c>
      <c r="G21">
        <f t="shared" si="2"/>
        <v>0.93445949736995904</v>
      </c>
      <c r="H21">
        <f t="shared" si="3"/>
        <v>0.8278457510227939</v>
      </c>
      <c r="J21" s="1">
        <v>127.04722741310235</v>
      </c>
      <c r="K21" s="1">
        <v>1064.4098744432365</v>
      </c>
      <c r="L21" s="1">
        <v>624.21957720130501</v>
      </c>
      <c r="M21" s="1">
        <v>163.45345962533833</v>
      </c>
      <c r="N21" s="1">
        <v>46.284872002366207</v>
      </c>
      <c r="O21" s="1">
        <v>41.971833607483212</v>
      </c>
      <c r="P21" s="1">
        <v>250.42661684682696</v>
      </c>
      <c r="Q21" s="1">
        <v>400.51667810702997</v>
      </c>
      <c r="S21">
        <f>J21/342.3</f>
        <v>0.37115754429769893</v>
      </c>
      <c r="T21" s="1">
        <f>K21/180.156</f>
        <v>5.9082676926843209</v>
      </c>
      <c r="U21" s="1">
        <f>L21/88.06</f>
        <v>7.0885711696718712</v>
      </c>
      <c r="V21" s="1">
        <f>M21/118.09</f>
        <v>1.3841431080137041</v>
      </c>
      <c r="W21" s="1">
        <f>N21/90.08</f>
        <v>0.51381962702449169</v>
      </c>
      <c r="X21" s="1">
        <f>O21/46.025</f>
        <v>0.91193554823429035</v>
      </c>
      <c r="Y21" s="1">
        <f>P21/60.052</f>
        <v>4.170162806348281</v>
      </c>
      <c r="Z21">
        <f>Q21/88.11</f>
        <v>4.5456438327889002</v>
      </c>
    </row>
    <row r="22" spans="1:26" ht="15" thickBot="1" x14ac:dyDescent="0.4">
      <c r="A22" s="5">
        <v>160</v>
      </c>
      <c r="B22">
        <v>42628506.0103034</v>
      </c>
      <c r="C22" s="8">
        <v>127375935.89009701</v>
      </c>
      <c r="D22" s="8">
        <v>76200496.088532701</v>
      </c>
      <c r="F22">
        <f t="shared" si="1"/>
        <v>0.42628506010303402</v>
      </c>
      <c r="G22">
        <f t="shared" si="2"/>
        <v>1.2737593589009701</v>
      </c>
      <c r="H22">
        <f t="shared" si="3"/>
        <v>0.76200496088532699</v>
      </c>
      <c r="J22" s="1">
        <v>126.12882321845903</v>
      </c>
      <c r="K22" s="1">
        <v>1055.0143794058852</v>
      </c>
      <c r="L22" s="1">
        <v>620.94720407010379</v>
      </c>
      <c r="M22" s="1">
        <v>180.6378619295788</v>
      </c>
      <c r="N22" s="1">
        <v>46.530470473971768</v>
      </c>
      <c r="O22" s="1">
        <v>42.197732399886426</v>
      </c>
      <c r="P22" s="1">
        <v>259.14724313368629</v>
      </c>
      <c r="Q22" s="1">
        <v>404.76593664197276</v>
      </c>
      <c r="S22">
        <f>J22/342.3</f>
        <v>0.36847450545854232</v>
      </c>
      <c r="T22" s="1">
        <f>K22/180.156</f>
        <v>5.8561156964291232</v>
      </c>
      <c r="U22" s="1">
        <f>L22/88.06</f>
        <v>7.0514104482183031</v>
      </c>
      <c r="V22" s="1">
        <f>M22/118.09</f>
        <v>1.5296626465372072</v>
      </c>
      <c r="W22" s="1">
        <f>N22/90.08</f>
        <v>0.51654607542153386</v>
      </c>
      <c r="X22" s="1">
        <f>O22/46.025</f>
        <v>0.9168437240605416</v>
      </c>
      <c r="Y22" s="1">
        <f>P22/60.052</f>
        <v>4.315380722268805</v>
      </c>
      <c r="Z22">
        <f>Q22/88.11</f>
        <v>4.59387057816335</v>
      </c>
    </row>
    <row r="23" spans="1:26" x14ac:dyDescent="0.35">
      <c r="A23">
        <v>168</v>
      </c>
      <c r="B23">
        <v>18902912.621359199</v>
      </c>
      <c r="C23" s="7">
        <v>55235783.633841902</v>
      </c>
      <c r="D23" s="7">
        <v>38583217.753120698</v>
      </c>
      <c r="F23">
        <f t="shared" si="1"/>
        <v>0.189029126213592</v>
      </c>
      <c r="G23">
        <f t="shared" si="2"/>
        <v>0.55235783633841906</v>
      </c>
      <c r="H23">
        <f t="shared" si="3"/>
        <v>0.38583217753120697</v>
      </c>
      <c r="J23" s="1">
        <v>169.33943699688393</v>
      </c>
      <c r="K23" s="1">
        <v>1522.2630905201136</v>
      </c>
      <c r="L23" s="1">
        <v>878.30238798335824</v>
      </c>
      <c r="M23" s="1">
        <v>133.89876173785555</v>
      </c>
      <c r="N23" s="1">
        <v>55.054970812950309</v>
      </c>
      <c r="O23" s="1">
        <v>50.223733689882479</v>
      </c>
      <c r="P23" s="1">
        <v>197.50636535774689</v>
      </c>
      <c r="Q23" s="1">
        <v>181.40031666062271</v>
      </c>
      <c r="S23">
        <f>J23/342.3</f>
        <v>0.49471059595934541</v>
      </c>
      <c r="T23" s="1">
        <f>K23/180.156</f>
        <v>8.4496941013350284</v>
      </c>
      <c r="U23" s="1">
        <f>L23/88.06</f>
        <v>9.9739085621548735</v>
      </c>
      <c r="V23" s="1">
        <f>M23/118.09</f>
        <v>1.1338704525180416</v>
      </c>
      <c r="W23" s="1">
        <f>N23/90.08</f>
        <v>0.61117862803008782</v>
      </c>
      <c r="X23" s="1">
        <f>O23/46.025</f>
        <v>1.0912272393238995</v>
      </c>
      <c r="Y23" s="1">
        <f>P23/60.052</f>
        <v>3.2889223565867396</v>
      </c>
      <c r="Z23">
        <f>Q23/88.11</f>
        <v>2.0587937426015515</v>
      </c>
    </row>
    <row r="24" spans="1:26" x14ac:dyDescent="0.35">
      <c r="A24">
        <v>176</v>
      </c>
      <c r="B24">
        <v>15595764.714685701</v>
      </c>
      <c r="C24" s="7">
        <v>28476150.330180202</v>
      </c>
      <c r="D24" s="7">
        <v>21168684.953887042</v>
      </c>
      <c r="F24">
        <f t="shared" si="1"/>
        <v>0.155957647146857</v>
      </c>
      <c r="G24">
        <f t="shared" si="2"/>
        <v>0.284761503301802</v>
      </c>
      <c r="H24">
        <f t="shared" si="3"/>
        <v>0.2116868495388704</v>
      </c>
      <c r="J24" s="1">
        <v>165.16886267945247</v>
      </c>
      <c r="K24" s="1">
        <v>1489.2044856732018</v>
      </c>
      <c r="L24" s="1">
        <v>865.09838729204102</v>
      </c>
      <c r="M24" s="1">
        <v>115.83146049491903</v>
      </c>
      <c r="N24" s="1">
        <v>49.376721894690668</v>
      </c>
      <c r="O24" s="1">
        <v>48.284795174550659</v>
      </c>
      <c r="P24" s="1">
        <v>174.57023781619972</v>
      </c>
      <c r="Q24" s="1">
        <v>129.33283524581671</v>
      </c>
      <c r="S24">
        <f>J24/342.3</f>
        <v>0.48252662190900519</v>
      </c>
      <c r="T24" s="1">
        <f>K24/180.156</f>
        <v>8.2661942187504263</v>
      </c>
      <c r="U24" s="1">
        <f>L24/88.06</f>
        <v>9.8239653337728932</v>
      </c>
      <c r="V24" s="1">
        <f>M24/118.09</f>
        <v>0.98087442200795172</v>
      </c>
      <c r="W24" s="1">
        <f>N24/90.08</f>
        <v>0.5481430050476318</v>
      </c>
      <c r="X24" s="1">
        <f>O24/46.025</f>
        <v>1.0490992976545499</v>
      </c>
      <c r="Y24" s="1">
        <f>P24/60.052</f>
        <v>2.9069845769699549</v>
      </c>
      <c r="Z24">
        <f>Q24/88.11</f>
        <v>1.4678564890003032</v>
      </c>
    </row>
    <row r="25" spans="1:26" x14ac:dyDescent="0.35">
      <c r="A25">
        <v>184</v>
      </c>
      <c r="B25">
        <v>4674836.7843720401</v>
      </c>
      <c r="C25" s="7">
        <v>86070593.687298194</v>
      </c>
      <c r="D25" s="7">
        <v>6314999.7962987525</v>
      </c>
      <c r="F25">
        <f t="shared" si="1"/>
        <v>4.6748367843720398E-2</v>
      </c>
      <c r="G25">
        <f t="shared" si="2"/>
        <v>0.86070593687298191</v>
      </c>
      <c r="H25">
        <f t="shared" si="3"/>
        <v>6.3149997962987522E-2</v>
      </c>
      <c r="J25" s="1">
        <v>164.32379576733317</v>
      </c>
      <c r="K25" s="1">
        <v>1454.5127441868622</v>
      </c>
      <c r="L25" s="1">
        <v>858.18067157299822</v>
      </c>
      <c r="M25" s="1">
        <v>122.32527882971651</v>
      </c>
      <c r="N25" s="1">
        <v>52.381365817669426</v>
      </c>
      <c r="O25" s="1">
        <v>56.795113985655732</v>
      </c>
      <c r="P25" s="1">
        <v>184.22672393190675</v>
      </c>
      <c r="Q25" s="1">
        <v>0.13115205079516259</v>
      </c>
      <c r="S25">
        <f>J25/342.3</f>
        <v>0.48005783163112231</v>
      </c>
      <c r="T25" s="1">
        <f>K25/180.156</f>
        <v>8.0736292112772379</v>
      </c>
      <c r="U25" s="1">
        <f>L25/88.06</f>
        <v>9.745408489359507</v>
      </c>
      <c r="V25" s="1">
        <f>M25/118.09</f>
        <v>1.0358648389340037</v>
      </c>
      <c r="W25" s="1">
        <f>N25/90.08</f>
        <v>0.58149828838442974</v>
      </c>
      <c r="X25" s="1">
        <f>O25/46.025</f>
        <v>1.2340057357013738</v>
      </c>
      <c r="Y25" s="1">
        <f>P25/60.052</f>
        <v>3.0677866504347358</v>
      </c>
      <c r="Z25">
        <f>Q25/88.11</f>
        <v>1.4885035841012664E-3</v>
      </c>
    </row>
    <row r="26" spans="1:26" x14ac:dyDescent="0.35">
      <c r="A26">
        <v>192</v>
      </c>
      <c r="B26">
        <v>3123492.27476303</v>
      </c>
      <c r="C26" s="7">
        <v>958599779.12477303</v>
      </c>
      <c r="D26" s="7">
        <v>2689673.9032681598</v>
      </c>
      <c r="F26">
        <f t="shared" si="1"/>
        <v>3.12349227476303E-2</v>
      </c>
      <c r="G26">
        <f t="shared" si="2"/>
        <v>9.5859977912477294</v>
      </c>
      <c r="H26">
        <f t="shared" si="3"/>
        <v>2.68967390326816E-2</v>
      </c>
      <c r="J26" s="1">
        <v>192.41610481507587</v>
      </c>
      <c r="K26" s="1">
        <v>956.32617139550382</v>
      </c>
      <c r="L26" s="1">
        <v>591.65341908364564</v>
      </c>
      <c r="M26" s="1">
        <v>545.7062968920651</v>
      </c>
      <c r="N26" s="1">
        <v>84.965579761319219</v>
      </c>
      <c r="O26" s="1">
        <v>131.940402491112</v>
      </c>
      <c r="P26" s="1">
        <v>503.32032686226927</v>
      </c>
      <c r="Q26" s="1">
        <v>76.858499164637621</v>
      </c>
      <c r="S26">
        <f>J26/342.3</f>
        <v>0.56212709557427942</v>
      </c>
      <c r="T26" s="1">
        <f>K26/180.156</f>
        <v>5.3083226281417426</v>
      </c>
      <c r="U26" s="1">
        <f>L26/88.06</f>
        <v>6.7187533395826211</v>
      </c>
      <c r="V26" s="1">
        <f>M26/118.09</f>
        <v>4.6211050630202815</v>
      </c>
      <c r="W26" s="1">
        <f>N26/90.08</f>
        <v>0.94322357639119914</v>
      </c>
      <c r="X26" s="1">
        <f>O26/46.025</f>
        <v>2.866711623924215</v>
      </c>
      <c r="Y26" s="1">
        <f>P26/60.052</f>
        <v>8.381408227240879</v>
      </c>
      <c r="Z26">
        <f>Q26/88.11</f>
        <v>0.8723016588881809</v>
      </c>
    </row>
    <row r="27" spans="1:26" x14ac:dyDescent="0.35">
      <c r="A27">
        <v>200</v>
      </c>
      <c r="B27">
        <v>1777029.78979408</v>
      </c>
      <c r="C27" s="7">
        <v>640954900.40328097</v>
      </c>
      <c r="D27" s="7">
        <v>2451642.9507344179</v>
      </c>
      <c r="F27">
        <f t="shared" si="1"/>
        <v>1.7770297897940799E-2</v>
      </c>
      <c r="G27">
        <f t="shared" si="2"/>
        <v>6.4095490040328098</v>
      </c>
      <c r="H27">
        <f t="shared" si="3"/>
        <v>2.451642950734418E-2</v>
      </c>
      <c r="J27" s="1">
        <v>190.68813585061395</v>
      </c>
      <c r="K27" s="1">
        <v>233.40000613755129</v>
      </c>
      <c r="L27" s="1">
        <v>139.42190744509952</v>
      </c>
      <c r="M27" s="1">
        <v>941.18785317441473</v>
      </c>
      <c r="N27" s="1">
        <v>129.17614504958391</v>
      </c>
      <c r="O27" s="1">
        <v>103.56573579152676</v>
      </c>
      <c r="P27" s="1">
        <v>664.09461403412013</v>
      </c>
      <c r="Q27" s="1">
        <v>50.816608210187532</v>
      </c>
      <c r="S27">
        <f>J27/342.3</f>
        <v>0.55707898291152191</v>
      </c>
      <c r="T27" s="1">
        <f>K27/180.156</f>
        <v>1.29554389605426</v>
      </c>
      <c r="U27" s="1">
        <f>L27/88.06</f>
        <v>1.5832603616295653</v>
      </c>
      <c r="V27" s="1">
        <f>M27/118.09</f>
        <v>7.9700893655213374</v>
      </c>
      <c r="W27" s="1">
        <f>N27/90.08</f>
        <v>1.4340158198222015</v>
      </c>
      <c r="X27" s="1">
        <f>O27/46.025</f>
        <v>2.2502061008479473</v>
      </c>
      <c r="Y27" s="1">
        <f>P27/60.052</f>
        <v>11.058659395759012</v>
      </c>
      <c r="Z27">
        <f>Q27/88.11</f>
        <v>0.57674053126986191</v>
      </c>
    </row>
    <row r="28" spans="1:26" x14ac:dyDescent="0.35">
      <c r="A28">
        <v>208</v>
      </c>
      <c r="B28">
        <v>1523139.6474176999</v>
      </c>
      <c r="C28" s="7">
        <v>519750634.59518898</v>
      </c>
      <c r="D28" s="7">
        <v>1584680.6432729601</v>
      </c>
      <c r="F28">
        <f t="shared" si="1"/>
        <v>1.5231396474176999E-2</v>
      </c>
      <c r="G28">
        <f t="shared" si="2"/>
        <v>5.19750634595189</v>
      </c>
      <c r="H28">
        <f t="shared" si="3"/>
        <v>1.58468064327296E-2</v>
      </c>
      <c r="J28" s="1">
        <v>185.37266816133101</v>
      </c>
      <c r="K28" s="1">
        <v>199.85839792375407</v>
      </c>
      <c r="L28" s="1">
        <v>87.600667705249734</v>
      </c>
      <c r="M28" s="1">
        <v>1040.0409266821787</v>
      </c>
      <c r="N28" s="1">
        <v>128.22197860447187</v>
      </c>
      <c r="O28" s="1">
        <v>88.32414699782737</v>
      </c>
      <c r="P28" s="1">
        <v>675.54220439002859</v>
      </c>
      <c r="Q28" s="1">
        <v>39.30630419332487</v>
      </c>
      <c r="S28">
        <f>J28/342.3</f>
        <v>0.54155030137695293</v>
      </c>
      <c r="T28" s="1">
        <f>K28/180.156</f>
        <v>1.1093629849894207</v>
      </c>
      <c r="U28" s="1">
        <f>L28/88.06</f>
        <v>0.99478387128378076</v>
      </c>
      <c r="V28" s="1">
        <f>M28/118.09</f>
        <v>8.8071888109253837</v>
      </c>
      <c r="W28" s="1">
        <f>N28/90.08</f>
        <v>1.4234233859288619</v>
      </c>
      <c r="X28" s="1">
        <f>O28/46.025</f>
        <v>1.9190471916964122</v>
      </c>
      <c r="Y28" s="1">
        <f>P28/60.052</f>
        <v>11.249287357457346</v>
      </c>
      <c r="Z28">
        <f>Q28/88.11</f>
        <v>0.44610491650578676</v>
      </c>
    </row>
    <row r="29" spans="1:26" x14ac:dyDescent="0.35">
      <c r="A29">
        <v>216</v>
      </c>
      <c r="B29">
        <v>1991674.6399592401</v>
      </c>
      <c r="C29" s="7">
        <v>396412961.964288</v>
      </c>
      <c r="D29" s="7">
        <v>2165946.1709556771</v>
      </c>
      <c r="F29">
        <f t="shared" si="1"/>
        <v>1.99167463995924E-2</v>
      </c>
      <c r="G29">
        <f t="shared" si="2"/>
        <v>3.9641296196428799</v>
      </c>
      <c r="H29">
        <f t="shared" si="3"/>
        <v>2.1659461709556769E-2</v>
      </c>
      <c r="J29" s="1">
        <v>191.87696493489631</v>
      </c>
      <c r="K29" s="1">
        <v>330.87621216638024</v>
      </c>
      <c r="L29" s="1">
        <v>133.8568727852977</v>
      </c>
      <c r="M29" s="1">
        <v>1080.4989107982335</v>
      </c>
      <c r="N29" s="1">
        <v>143.36953189389308</v>
      </c>
      <c r="O29" s="1">
        <v>88.935988575202444</v>
      </c>
      <c r="P29" s="1">
        <v>675.40363721597168</v>
      </c>
      <c r="Q29" s="1">
        <v>30.5828053969914</v>
      </c>
      <c r="S29">
        <f>J29/342.3</f>
        <v>0.56055204479958021</v>
      </c>
      <c r="T29" s="1">
        <f>K29/180.156</f>
        <v>1.836609450511669</v>
      </c>
      <c r="U29" s="1">
        <f>L29/88.06</f>
        <v>1.5200644195468735</v>
      </c>
      <c r="V29" s="1">
        <f>M29/118.09</f>
        <v>9.1497917757492893</v>
      </c>
      <c r="W29" s="1">
        <f>N29/90.08</f>
        <v>1.591580060989044</v>
      </c>
      <c r="X29" s="1">
        <f>O29/46.025</f>
        <v>1.9323408707268321</v>
      </c>
      <c r="Y29" s="1">
        <f>P29/60.052</f>
        <v>11.246979904349093</v>
      </c>
      <c r="Z29">
        <f>Q29/88.11</f>
        <v>0.34709800700251275</v>
      </c>
    </row>
    <row r="30" spans="1:26" x14ac:dyDescent="0.35">
      <c r="A30">
        <v>224</v>
      </c>
      <c r="B30">
        <v>999500.81650831399</v>
      </c>
      <c r="C30" s="7">
        <v>210423721.05106899</v>
      </c>
      <c r="D30" s="7">
        <v>1462546.3925178109</v>
      </c>
      <c r="F30">
        <f t="shared" si="1"/>
        <v>9.9950081650831395E-3</v>
      </c>
      <c r="G30">
        <f t="shared" si="2"/>
        <v>2.1042372105106901</v>
      </c>
      <c r="H30">
        <f t="shared" si="3"/>
        <v>1.4625463925178109E-2</v>
      </c>
      <c r="J30" s="2">
        <v>180.83188619839004</v>
      </c>
      <c r="K30" s="2">
        <v>441.15658318135587</v>
      </c>
      <c r="L30" s="2">
        <v>191.249868316462</v>
      </c>
      <c r="M30" s="2">
        <v>926.58846870696618</v>
      </c>
      <c r="N30" s="2">
        <v>168.18713360407307</v>
      </c>
      <c r="O30" s="2">
        <v>67.883534650898667</v>
      </c>
      <c r="P30" s="2">
        <v>594.40537907199052</v>
      </c>
      <c r="Q30" s="2">
        <v>33.016668494696418</v>
      </c>
      <c r="S30">
        <f>J30/342.3</f>
        <v>0.52828479754130886</v>
      </c>
      <c r="T30" s="1">
        <f>K30/180.156</f>
        <v>2.4487476585923083</v>
      </c>
      <c r="U30" s="1">
        <f>L30/88.06</f>
        <v>2.1718131764304109</v>
      </c>
      <c r="V30" s="1">
        <f>M30/118.09</f>
        <v>7.8464600618762486</v>
      </c>
      <c r="W30" s="1">
        <f>N30/90.08</f>
        <v>1.8670862966704382</v>
      </c>
      <c r="X30" s="1">
        <f>O30/46.025</f>
        <v>1.4749274231591236</v>
      </c>
      <c r="Y30" s="1">
        <f>P30/60.052</f>
        <v>9.898177897022423</v>
      </c>
      <c r="Z30">
        <f>Q30/88.11</f>
        <v>0.37472101344565223</v>
      </c>
    </row>
    <row r="31" spans="1:26" x14ac:dyDescent="0.35">
      <c r="A31">
        <v>232</v>
      </c>
      <c r="B31">
        <v>1274670.7956305</v>
      </c>
      <c r="C31" s="7">
        <v>209970146.810233</v>
      </c>
      <c r="D31" s="7">
        <v>2109276.6737218951</v>
      </c>
      <c r="F31">
        <f t="shared" si="1"/>
        <v>1.2746707956305E-2</v>
      </c>
      <c r="G31">
        <f t="shared" si="2"/>
        <v>2.0997014681023298</v>
      </c>
      <c r="H31">
        <f t="shared" si="3"/>
        <v>2.1092766737218951E-2</v>
      </c>
      <c r="J31" s="3">
        <v>176.06441218885632</v>
      </c>
      <c r="K31" s="3">
        <v>593.51069029916175</v>
      </c>
      <c r="L31" s="3">
        <v>279.78055925920074</v>
      </c>
      <c r="M31" s="3">
        <v>799.25684980293465</v>
      </c>
      <c r="N31" s="3">
        <v>181.989999302103</v>
      </c>
      <c r="O31" s="3">
        <v>63.289664485297742</v>
      </c>
      <c r="P31" s="3">
        <v>522.60489052503863</v>
      </c>
      <c r="Q31" s="3">
        <v>21.453446051941409</v>
      </c>
      <c r="S31">
        <f>J31/342.3</f>
        <v>0.51435703239513975</v>
      </c>
      <c r="T31" s="1">
        <f>K31/180.156</f>
        <v>3.2944264431890238</v>
      </c>
      <c r="U31" s="1">
        <f>L31/88.06</f>
        <v>3.1771582927458635</v>
      </c>
      <c r="V31" s="1">
        <f>M31/118.09</f>
        <v>6.7682009467603912</v>
      </c>
      <c r="W31" s="1">
        <f>N31/90.08</f>
        <v>2.0203152675633103</v>
      </c>
      <c r="X31" s="1">
        <f>O31/46.025</f>
        <v>1.3751149263508473</v>
      </c>
      <c r="Y31" s="1">
        <f>P31/60.052</f>
        <v>8.7025393080170286</v>
      </c>
      <c r="Z31">
        <f>Q31/88.11</f>
        <v>0.24348480367655667</v>
      </c>
    </row>
    <row r="32" spans="1:26" x14ac:dyDescent="0.35">
      <c r="A32">
        <v>240</v>
      </c>
      <c r="B32">
        <v>663043.89207375096</v>
      </c>
      <c r="C32" s="7">
        <v>215200984.97089401</v>
      </c>
      <c r="D32" s="7">
        <v>1100268.48757166</v>
      </c>
      <c r="F32">
        <f t="shared" si="1"/>
        <v>6.6304389207375095E-3</v>
      </c>
      <c r="G32">
        <f t="shared" si="2"/>
        <v>2.1520098497089402</v>
      </c>
      <c r="H32">
        <f t="shared" si="3"/>
        <v>1.10026848757166E-2</v>
      </c>
      <c r="J32" s="4">
        <v>193.96357798994697</v>
      </c>
      <c r="K32" s="4">
        <v>827.94629861817418</v>
      </c>
      <c r="L32" s="4">
        <v>424.15254450184847</v>
      </c>
      <c r="M32" s="4">
        <v>756.94418063535784</v>
      </c>
      <c r="N32" s="4">
        <v>245.14535782176375</v>
      </c>
      <c r="O32" s="4">
        <v>64.457054974508694</v>
      </c>
      <c r="P32" s="4">
        <v>508.54233307596144</v>
      </c>
      <c r="Q32" s="4">
        <v>17.661807952455575</v>
      </c>
      <c r="S32">
        <f>J32/342.3</f>
        <v>0.56664790531681852</v>
      </c>
      <c r="T32" s="1">
        <f>K32/180.156</f>
        <v>4.59571870278078</v>
      </c>
      <c r="U32" s="1">
        <f>L32/88.06</f>
        <v>4.8166312116948493</v>
      </c>
      <c r="V32" s="1">
        <f>M32/118.09</f>
        <v>6.4098922909252076</v>
      </c>
      <c r="W32" s="1">
        <f>N32/90.08</f>
        <v>2.7214182706678924</v>
      </c>
      <c r="X32" s="1">
        <f>O32/46.025</f>
        <v>1.4004791955352243</v>
      </c>
      <c r="Y32" s="1">
        <f>P32/60.052</f>
        <v>8.4683663004722813</v>
      </c>
      <c r="Z32">
        <f>Q32/88.11</f>
        <v>0.20045179834815088</v>
      </c>
    </row>
    <row r="33" spans="1:26" x14ac:dyDescent="0.35">
      <c r="A33">
        <v>248</v>
      </c>
      <c r="B33">
        <v>727680.21787852095</v>
      </c>
      <c r="C33" s="7">
        <v>197691310.39178401</v>
      </c>
      <c r="D33" s="7">
        <v>986410.96201310703</v>
      </c>
      <c r="F33">
        <f t="shared" si="1"/>
        <v>7.2768021787852095E-3</v>
      </c>
      <c r="G33">
        <f t="shared" si="2"/>
        <v>1.97691310391784</v>
      </c>
      <c r="H33">
        <f t="shared" si="3"/>
        <v>9.8641096201310709E-3</v>
      </c>
      <c r="J33" s="4">
        <v>174.28737781466782</v>
      </c>
      <c r="K33" s="4">
        <v>878.09639462701227</v>
      </c>
      <c r="L33" s="4">
        <v>479.31728045768978</v>
      </c>
      <c r="M33" s="4">
        <v>605.50699819554586</v>
      </c>
      <c r="N33" s="4">
        <v>213.68540713981869</v>
      </c>
      <c r="O33" s="4">
        <v>60.624606520343669</v>
      </c>
      <c r="P33" s="4">
        <v>431.00115932237662</v>
      </c>
      <c r="Q33" s="4">
        <v>15.151402854316686</v>
      </c>
      <c r="S33">
        <f>J33/342.3</f>
        <v>0.50916557935923989</v>
      </c>
      <c r="T33" s="1">
        <f>K33/180.156</f>
        <v>4.87408909293619</v>
      </c>
      <c r="U33" s="1">
        <f>L33/88.06</f>
        <v>5.4430760896853254</v>
      </c>
      <c r="V33" s="1">
        <f>M33/118.09</f>
        <v>5.1275044304813777</v>
      </c>
      <c r="W33" s="1">
        <f>N33/90.08</f>
        <v>2.3721737027066907</v>
      </c>
      <c r="X33" s="1">
        <f>O33/46.025</f>
        <v>1.3172103535109978</v>
      </c>
      <c r="Y33" s="1">
        <f>P33/60.052</f>
        <v>7.1771324738955675</v>
      </c>
      <c r="Z33">
        <f>Q33/88.11</f>
        <v>0.17196008233250126</v>
      </c>
    </row>
    <row r="34" spans="1:26" x14ac:dyDescent="0.35">
      <c r="A34">
        <v>256</v>
      </c>
      <c r="B34">
        <v>523147.233201581</v>
      </c>
      <c r="C34" s="7">
        <v>373350059.28853798</v>
      </c>
      <c r="D34" s="7">
        <v>731064.72332015797</v>
      </c>
      <c r="F34">
        <f t="shared" si="1"/>
        <v>5.2314723320158098E-3</v>
      </c>
      <c r="G34">
        <f t="shared" si="2"/>
        <v>3.7335005928853797</v>
      </c>
      <c r="H34">
        <f t="shared" si="3"/>
        <v>7.3106472332015796E-3</v>
      </c>
      <c r="J34" s="4">
        <v>170.7095588576251</v>
      </c>
      <c r="K34" s="4">
        <v>725.45100042086062</v>
      </c>
      <c r="L34" s="4">
        <v>455.53276074217223</v>
      </c>
      <c r="M34" s="4">
        <v>654.91780533263682</v>
      </c>
      <c r="N34" s="4">
        <v>165.03256644976472</v>
      </c>
      <c r="O34" s="4">
        <v>68.657657654182302</v>
      </c>
      <c r="P34" s="4">
        <v>454.51578470843441</v>
      </c>
      <c r="Q34" s="4">
        <v>11.320221385195953</v>
      </c>
      <c r="S34">
        <f>J34/342.3</f>
        <v>0.49871328909618784</v>
      </c>
      <c r="T34" s="1">
        <f>K34/180.156</f>
        <v>4.0267934480165</v>
      </c>
      <c r="U34" s="1">
        <f>L34/88.06</f>
        <v>5.1729816118802203</v>
      </c>
      <c r="V34" s="1">
        <f>M34/118.09</f>
        <v>5.5459209529395954</v>
      </c>
      <c r="W34" s="1">
        <f>N34/90.08</f>
        <v>1.8320666790604432</v>
      </c>
      <c r="X34" s="1">
        <f>O34/46.025</f>
        <v>1.4917470430023314</v>
      </c>
      <c r="Y34" s="1">
        <f>P34/60.052</f>
        <v>7.5687035354098846</v>
      </c>
      <c r="Z34">
        <f>Q34/88.11</f>
        <v>0.12847828152532009</v>
      </c>
    </row>
    <row r="35" spans="1:26" x14ac:dyDescent="0.35">
      <c r="A35">
        <v>264</v>
      </c>
      <c r="B35">
        <v>585890.43690908805</v>
      </c>
      <c r="C35" s="7">
        <v>377020496.150998</v>
      </c>
      <c r="D35" s="7">
        <v>374318.89024747303</v>
      </c>
      <c r="F35">
        <f t="shared" si="1"/>
        <v>5.8589043690908801E-3</v>
      </c>
      <c r="G35">
        <f t="shared" si="2"/>
        <v>3.7702049615099797</v>
      </c>
      <c r="H35">
        <f t="shared" si="3"/>
        <v>3.7431889024747301E-3</v>
      </c>
      <c r="J35" s="4">
        <v>198.04075993712209</v>
      </c>
      <c r="K35" s="4">
        <v>459.53241175078034</v>
      </c>
      <c r="L35" s="4">
        <v>328.84256114384004</v>
      </c>
      <c r="M35" s="4">
        <v>1012.9955571252196</v>
      </c>
      <c r="N35" s="4">
        <v>212.17273615505277</v>
      </c>
      <c r="O35" s="4">
        <v>80.129634187364204</v>
      </c>
      <c r="P35" s="4">
        <v>649.51472764541506</v>
      </c>
      <c r="Q35" s="4">
        <v>10.087948678435671</v>
      </c>
      <c r="S35">
        <f>J35/342.3</f>
        <v>0.57855904159252725</v>
      </c>
      <c r="T35" s="1">
        <f>K35/180.156</f>
        <v>2.5507471954904655</v>
      </c>
      <c r="U35" s="1">
        <f>L35/88.06</f>
        <v>3.7343011712904843</v>
      </c>
      <c r="V35" s="1">
        <f>M35/118.09</f>
        <v>8.5781654426727041</v>
      </c>
      <c r="W35" s="1">
        <f>N35/90.08</f>
        <v>2.3553811740125754</v>
      </c>
      <c r="X35" s="1">
        <f>O35/46.025</f>
        <v>1.7410023723490322</v>
      </c>
      <c r="Y35" s="1">
        <f>P35/60.052</f>
        <v>10.81587170527901</v>
      </c>
      <c r="Z35">
        <f>Q35/88.11</f>
        <v>0.11449266460601147</v>
      </c>
    </row>
    <row r="36" spans="1:26" x14ac:dyDescent="0.35">
      <c r="A36">
        <v>272</v>
      </c>
      <c r="B36">
        <v>0</v>
      </c>
      <c r="C36" s="7">
        <v>269166414.40131903</v>
      </c>
      <c r="D36" s="7">
        <v>113585.59868135001</v>
      </c>
      <c r="F36">
        <f t="shared" si="1"/>
        <v>0</v>
      </c>
      <c r="G36">
        <f t="shared" si="2"/>
        <v>2.6916641440131901</v>
      </c>
      <c r="H36">
        <f t="shared" si="3"/>
        <v>1.1358559868135001E-3</v>
      </c>
      <c r="J36" s="4">
        <v>132.55263880902919</v>
      </c>
      <c r="K36" s="4">
        <v>214.82957061252762</v>
      </c>
      <c r="L36" s="4">
        <v>142.5620183097476</v>
      </c>
      <c r="M36" s="4">
        <v>724.91578719312406</v>
      </c>
      <c r="N36" s="4">
        <v>132.43119067875469</v>
      </c>
      <c r="O36" s="4">
        <v>50.979561817968595</v>
      </c>
      <c r="P36" s="4">
        <v>442.10066571990586</v>
      </c>
      <c r="Q36" s="4">
        <v>11.516120743456328</v>
      </c>
      <c r="S36">
        <f>J36/342.3</f>
        <v>0.38724113002929939</v>
      </c>
      <c r="T36" s="1">
        <f>K36/180.156</f>
        <v>1.1924641455878662</v>
      </c>
      <c r="U36" s="1">
        <f>L36/88.06</f>
        <v>1.6189191268424665</v>
      </c>
      <c r="V36" s="1">
        <f>M36/118.09</f>
        <v>6.1386720907199939</v>
      </c>
      <c r="W36" s="1">
        <f>N36/90.08</f>
        <v>1.4701508734320015</v>
      </c>
      <c r="X36" s="1">
        <f>O36/46.025</f>
        <v>1.1076493605207733</v>
      </c>
      <c r="Y36" s="1">
        <f>P36/60.052</f>
        <v>7.3619640598132596</v>
      </c>
      <c r="Z36">
        <f>Q36/88.11</f>
        <v>0.13070163140910598</v>
      </c>
    </row>
    <row r="37" spans="1:26" x14ac:dyDescent="0.35">
      <c r="A37">
        <v>280</v>
      </c>
      <c r="B37">
        <v>0</v>
      </c>
      <c r="C37" s="7">
        <v>322495094.25780302</v>
      </c>
      <c r="D37" s="7">
        <v>174905.74219738101</v>
      </c>
      <c r="F37">
        <f t="shared" si="1"/>
        <v>0</v>
      </c>
      <c r="G37">
        <f t="shared" si="2"/>
        <v>3.2249509425780301</v>
      </c>
      <c r="H37">
        <f t="shared" si="3"/>
        <v>1.7490574219738101E-3</v>
      </c>
      <c r="J37" s="4">
        <v>175.89640735708721</v>
      </c>
      <c r="K37" s="4">
        <v>296.06347324027638</v>
      </c>
      <c r="L37" s="4">
        <v>214.57904026238094</v>
      </c>
      <c r="M37" s="4">
        <v>1032.9860451588395</v>
      </c>
      <c r="N37" s="4">
        <v>251.19759956663918</v>
      </c>
      <c r="O37" s="4">
        <v>71.358987113927014</v>
      </c>
      <c r="P37" s="4">
        <v>610.91641618869028</v>
      </c>
      <c r="Q37" s="4">
        <v>7.2065258436188673</v>
      </c>
      <c r="S37">
        <f>J37/342.3</f>
        <v>0.51386622073352972</v>
      </c>
      <c r="T37" s="1">
        <f>K37/180.156</f>
        <v>1.6433728171155908</v>
      </c>
      <c r="U37" s="1">
        <f>L37/88.06</f>
        <v>2.4367367733633993</v>
      </c>
      <c r="V37" s="1">
        <f>M37/118.09</f>
        <v>8.7474472449728129</v>
      </c>
      <c r="W37" s="1">
        <f>N37/90.08</f>
        <v>2.7886056790257459</v>
      </c>
      <c r="X37" s="1">
        <f>O37/46.025</f>
        <v>1.5504396982928195</v>
      </c>
      <c r="Y37" s="1">
        <f>P37/60.052</f>
        <v>10.173123562723811</v>
      </c>
      <c r="Z37">
        <f>Q37/88.11</f>
        <v>8.1790101505151147E-2</v>
      </c>
    </row>
    <row r="38" spans="1:26" x14ac:dyDescent="0.35">
      <c r="A38">
        <v>288</v>
      </c>
      <c r="B38">
        <v>0</v>
      </c>
      <c r="C38" s="7">
        <v>548586458.97432697</v>
      </c>
      <c r="D38" s="7">
        <v>102529.30405211799</v>
      </c>
      <c r="F38">
        <f t="shared" si="1"/>
        <v>0</v>
      </c>
      <c r="G38">
        <f t="shared" si="2"/>
        <v>5.4858645897432696</v>
      </c>
      <c r="H38">
        <f t="shared" si="3"/>
        <v>1.02529304052118E-3</v>
      </c>
      <c r="J38" s="4">
        <v>193.53813190915162</v>
      </c>
      <c r="K38" s="4">
        <v>343.18857845544136</v>
      </c>
      <c r="L38" s="4">
        <v>273.08606334177233</v>
      </c>
      <c r="M38" s="4">
        <v>1149.6262732086043</v>
      </c>
      <c r="N38" s="4">
        <v>306.35757168399226</v>
      </c>
      <c r="O38" s="4">
        <v>85.272770127641706</v>
      </c>
      <c r="P38" s="4">
        <v>680.95884807706443</v>
      </c>
      <c r="Q38" s="4">
        <v>6.8690583130698597</v>
      </c>
      <c r="S38">
        <f>J38/342.3</f>
        <v>0.56540500119530124</v>
      </c>
      <c r="T38" s="1">
        <f>K38/180.156</f>
        <v>1.9049522550203233</v>
      </c>
      <c r="U38" s="1">
        <f>L38/88.06</f>
        <v>3.1011363086733175</v>
      </c>
      <c r="V38" s="1">
        <f>M38/118.09</f>
        <v>9.7351704056956923</v>
      </c>
      <c r="W38" s="1">
        <f>N38/90.08</f>
        <v>3.4009499520869477</v>
      </c>
      <c r="X38" s="1">
        <f>O38/46.025</f>
        <v>1.8527489435663598</v>
      </c>
      <c r="Y38" s="1">
        <f>P38/60.052</f>
        <v>11.339486579582102</v>
      </c>
      <c r="Z38">
        <f>Q38/88.11</f>
        <v>7.7960030791849502E-2</v>
      </c>
    </row>
    <row r="39" spans="1:26" x14ac:dyDescent="0.35">
      <c r="A39">
        <v>296</v>
      </c>
      <c r="B39">
        <v>252056.45757946701</v>
      </c>
      <c r="C39" s="7">
        <v>499283513.43171197</v>
      </c>
      <c r="D39" s="7">
        <v>134430.11070904901</v>
      </c>
      <c r="F39">
        <f t="shared" si="1"/>
        <v>2.5205645757946701E-3</v>
      </c>
      <c r="G39">
        <f t="shared" si="2"/>
        <v>4.9928351343171196</v>
      </c>
      <c r="H39">
        <f t="shared" si="3"/>
        <v>1.3443011070904901E-3</v>
      </c>
      <c r="J39" s="4">
        <v>175.51653443446972</v>
      </c>
      <c r="K39" s="4">
        <v>309.04203784238769</v>
      </c>
      <c r="L39" s="4">
        <v>269.8519366494171</v>
      </c>
      <c r="M39" s="4">
        <v>1025.8507348402109</v>
      </c>
      <c r="N39" s="4">
        <v>300.77215241405895</v>
      </c>
      <c r="O39" s="4">
        <v>76.825861334682997</v>
      </c>
      <c r="P39" s="4">
        <v>623.82361524744465</v>
      </c>
      <c r="Q39" s="4">
        <v>5.2526391294220778</v>
      </c>
      <c r="S39">
        <f>J39/342.3</f>
        <v>0.51275645467271314</v>
      </c>
      <c r="T39" s="1">
        <f>K39/180.156</f>
        <v>1.7154135185194368</v>
      </c>
      <c r="U39" s="1">
        <f>L39/88.06</f>
        <v>3.0644099097140254</v>
      </c>
      <c r="V39" s="1">
        <f>M39/118.09</f>
        <v>8.6870245985283336</v>
      </c>
      <c r="W39" s="1">
        <f>N39/90.08</f>
        <v>3.33894485361966</v>
      </c>
      <c r="X39" s="1">
        <f>O39/46.025</f>
        <v>1.6692202354086474</v>
      </c>
      <c r="Y39" s="1">
        <f>P39/60.052</f>
        <v>10.388057271155743</v>
      </c>
      <c r="Z39">
        <f>Q39/88.11</f>
        <v>5.961456281264417E-2</v>
      </c>
    </row>
    <row r="40" spans="1:26" x14ac:dyDescent="0.35">
      <c r="A40">
        <v>308</v>
      </c>
      <c r="B40">
        <v>0</v>
      </c>
      <c r="C40" s="7">
        <v>702877227.76566803</v>
      </c>
      <c r="D40" s="7">
        <v>142772.23433205599</v>
      </c>
      <c r="F40">
        <f t="shared" si="1"/>
        <v>0</v>
      </c>
      <c r="G40">
        <f t="shared" si="2"/>
        <v>7.0287722776566808</v>
      </c>
      <c r="H40">
        <f t="shared" si="3"/>
        <v>1.4277223433205599E-3</v>
      </c>
      <c r="J40" s="4">
        <v>175.00440516377935</v>
      </c>
      <c r="K40" s="4">
        <v>179.94142748483148</v>
      </c>
      <c r="L40" s="4">
        <v>199.05443556052606</v>
      </c>
      <c r="M40" s="4">
        <v>1109.2025677857448</v>
      </c>
      <c r="N40" s="4">
        <v>334.26719983782203</v>
      </c>
      <c r="O40" s="4">
        <v>76.046651063783827</v>
      </c>
      <c r="P40" s="4">
        <v>674.071450566218</v>
      </c>
      <c r="Q40" s="4">
        <v>5.8340869740131067</v>
      </c>
      <c r="S40">
        <f>J40/342.3</f>
        <v>0.5112603130697615</v>
      </c>
      <c r="T40" s="1">
        <f>K40/180.156</f>
        <v>0.99880896270360953</v>
      </c>
      <c r="U40" s="1">
        <f>L40/88.06</f>
        <v>2.260441012497457</v>
      </c>
      <c r="V40" s="1">
        <f>M40/118.09</f>
        <v>9.3928577168747971</v>
      </c>
      <c r="W40" s="1">
        <f>N40/90.08</f>
        <v>3.7107815257307064</v>
      </c>
      <c r="X40" s="1">
        <f>O40/46.025</f>
        <v>1.6522900828633098</v>
      </c>
      <c r="Y40" s="1">
        <f>P40/60.052</f>
        <v>11.224796019553354</v>
      </c>
      <c r="Z40">
        <f>Q40/88.11</f>
        <v>6.6213675791772855E-2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67EB-8F6B-492B-9995-C142A9A2D421}">
  <dimension ref="A1:Z45"/>
  <sheetViews>
    <sheetView workbookViewId="0">
      <selection activeCell="S2" sqref="S2:Z45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4128682.9004194601</v>
      </c>
      <c r="C2">
        <v>3749366.7810823834</v>
      </c>
      <c r="D2">
        <v>2692708.8577087033</v>
      </c>
      <c r="F2">
        <f t="shared" ref="F2:F16" si="0">B2/100000000</f>
        <v>4.12868290041946E-2</v>
      </c>
      <c r="G2">
        <f t="shared" ref="G2:G16" si="1">C2/100000000</f>
        <v>3.7493667810823833E-2</v>
      </c>
      <c r="H2">
        <f t="shared" ref="H2:H16" si="2">D2/100000000</f>
        <v>2.6927088577087033E-2</v>
      </c>
      <c r="J2">
        <v>82.163441140056392</v>
      </c>
      <c r="K2">
        <v>1425.9241398660261</v>
      </c>
      <c r="L2">
        <v>961.57187319413367</v>
      </c>
      <c r="M2">
        <v>88.464023324350634</v>
      </c>
      <c r="N2">
        <v>161.14039901430357</v>
      </c>
      <c r="O2">
        <v>0</v>
      </c>
      <c r="P2">
        <v>103.59315971073239</v>
      </c>
      <c r="Q2">
        <v>0</v>
      </c>
      <c r="S2">
        <f t="shared" ref="S2:S45" si="3">J2/342.296</f>
        <v>0.2400362292870977</v>
      </c>
      <c r="T2">
        <f t="shared" ref="T2:T45" si="4">K2/180.156</f>
        <v>7.9149411613602991</v>
      </c>
      <c r="U2">
        <f t="shared" ref="U2:U45" si="5">L2/88.06</f>
        <v>10.919507985397839</v>
      </c>
      <c r="V2">
        <f t="shared" ref="V2:V45" si="6">M2/118.09</f>
        <v>0.7491237473482143</v>
      </c>
      <c r="W2">
        <f t="shared" ref="W2:W45" si="7">N2/90.08</f>
        <v>1.7888587812422687</v>
      </c>
      <c r="X2">
        <f t="shared" ref="X2:X45" si="8">O2/46.025</f>
        <v>0</v>
      </c>
      <c r="Y2">
        <f t="shared" ref="Y2:Y45" si="9">P2/60.052</f>
        <v>1.7250576119152135</v>
      </c>
      <c r="Z2">
        <f t="shared" ref="Z2:Z45" si="10">Q2/88.11</f>
        <v>0</v>
      </c>
    </row>
    <row r="3" spans="1:26" x14ac:dyDescent="0.35">
      <c r="A3" s="24">
        <v>6</v>
      </c>
      <c r="B3">
        <v>23838763.1618114</v>
      </c>
      <c r="C3">
        <v>68513522.202552304</v>
      </c>
      <c r="D3">
        <v>30556149.683101803</v>
      </c>
      <c r="F3">
        <f t="shared" si="0"/>
        <v>0.23838763161811399</v>
      </c>
      <c r="G3">
        <f t="shared" si="1"/>
        <v>0.68513522202552302</v>
      </c>
      <c r="H3">
        <f t="shared" si="2"/>
        <v>0.30556149683101802</v>
      </c>
      <c r="J3">
        <v>82.085227746967391</v>
      </c>
      <c r="K3">
        <v>1358.2677199873742</v>
      </c>
      <c r="L3">
        <v>922.85303481897824</v>
      </c>
      <c r="M3">
        <v>36.774466788249676</v>
      </c>
      <c r="N3">
        <v>88.005715693377297</v>
      </c>
      <c r="O3">
        <v>28.348533574616084</v>
      </c>
      <c r="P3">
        <v>149.00052968049121</v>
      </c>
      <c r="Q3">
        <v>0</v>
      </c>
      <c r="S3">
        <f t="shared" si="3"/>
        <v>0.23980773291819768</v>
      </c>
      <c r="T3">
        <f t="shared" si="4"/>
        <v>7.5393976330922881</v>
      </c>
      <c r="U3">
        <f t="shared" si="5"/>
        <v>10.479820972280017</v>
      </c>
      <c r="V3">
        <f t="shared" si="6"/>
        <v>0.31141050714073737</v>
      </c>
      <c r="W3">
        <f t="shared" si="7"/>
        <v>0.97697286515738568</v>
      </c>
      <c r="X3">
        <f t="shared" si="8"/>
        <v>0.61593772025238647</v>
      </c>
      <c r="Y3">
        <f t="shared" si="9"/>
        <v>2.4811917951190838</v>
      </c>
      <c r="Z3">
        <f t="shared" si="10"/>
        <v>0</v>
      </c>
    </row>
    <row r="4" spans="1:26" x14ac:dyDescent="0.35">
      <c r="A4" s="24">
        <v>12</v>
      </c>
      <c r="B4">
        <v>35041707.857895397</v>
      </c>
      <c r="C4">
        <v>1101697417.1481299</v>
      </c>
      <c r="D4">
        <v>530482884.30417883</v>
      </c>
      <c r="F4">
        <f t="shared" si="0"/>
        <v>0.35041707857895399</v>
      </c>
      <c r="G4">
        <f t="shared" si="1"/>
        <v>11.0169741714813</v>
      </c>
      <c r="H4">
        <f t="shared" si="2"/>
        <v>5.304828843041788</v>
      </c>
      <c r="J4">
        <v>78.457184126571946</v>
      </c>
      <c r="K4">
        <v>11.456320876387526</v>
      </c>
      <c r="L4">
        <v>120.84373978240075</v>
      </c>
      <c r="M4">
        <v>507.71125914098485</v>
      </c>
      <c r="N4">
        <v>268.77546493233723</v>
      </c>
      <c r="O4">
        <v>67.610263993988241</v>
      </c>
      <c r="P4">
        <v>633.71554204353254</v>
      </c>
      <c r="Q4">
        <v>470.3690407579133</v>
      </c>
      <c r="S4">
        <f t="shared" si="3"/>
        <v>0.22920859176435585</v>
      </c>
      <c r="T4">
        <f t="shared" si="4"/>
        <v>6.3591114791555797E-2</v>
      </c>
      <c r="U4">
        <f t="shared" si="5"/>
        <v>1.3722886643470444</v>
      </c>
      <c r="V4">
        <f t="shared" si="6"/>
        <v>4.2993586175034704</v>
      </c>
      <c r="W4">
        <f t="shared" si="7"/>
        <v>2.9837418398350048</v>
      </c>
      <c r="X4">
        <f t="shared" si="8"/>
        <v>1.4689899835738891</v>
      </c>
      <c r="Y4">
        <f t="shared" si="9"/>
        <v>10.552779958095194</v>
      </c>
      <c r="Z4">
        <f t="shared" si="10"/>
        <v>5.3384296987619262</v>
      </c>
    </row>
    <row r="5" spans="1:26" x14ac:dyDescent="0.35">
      <c r="A5" s="24">
        <v>18</v>
      </c>
      <c r="B5">
        <v>26011616.866445102</v>
      </c>
      <c r="C5">
        <v>1002332751.20891</v>
      </c>
      <c r="D5">
        <v>721453408.939363</v>
      </c>
      <c r="F5">
        <f t="shared" si="0"/>
        <v>0.26011616866445103</v>
      </c>
      <c r="G5">
        <f t="shared" si="1"/>
        <v>10.0233275120891</v>
      </c>
      <c r="H5">
        <f t="shared" si="2"/>
        <v>7.2145340893936298</v>
      </c>
      <c r="J5">
        <v>76.320049349426867</v>
      </c>
      <c r="K5">
        <v>0</v>
      </c>
      <c r="L5">
        <v>0</v>
      </c>
      <c r="M5">
        <v>429.74307303290755</v>
      </c>
      <c r="N5">
        <v>176.76281305665594</v>
      </c>
      <c r="O5">
        <v>60.422938552365196</v>
      </c>
      <c r="P5">
        <v>431.64763378741083</v>
      </c>
      <c r="Q5">
        <v>826.18699165932753</v>
      </c>
      <c r="S5">
        <f t="shared" si="3"/>
        <v>0.22296506342296396</v>
      </c>
      <c r="T5">
        <f t="shared" si="4"/>
        <v>0</v>
      </c>
      <c r="U5">
        <f t="shared" si="5"/>
        <v>0</v>
      </c>
      <c r="V5">
        <f t="shared" si="6"/>
        <v>3.6391148533568254</v>
      </c>
      <c r="W5">
        <f t="shared" si="7"/>
        <v>1.9622870010730011</v>
      </c>
      <c r="X5">
        <f t="shared" si="8"/>
        <v>1.3128286486119543</v>
      </c>
      <c r="Y5">
        <f t="shared" si="9"/>
        <v>7.1878977184342041</v>
      </c>
      <c r="Z5">
        <f t="shared" si="10"/>
        <v>9.3767675821056358</v>
      </c>
    </row>
    <row r="6" spans="1:26" x14ac:dyDescent="0.35">
      <c r="A6" s="25">
        <v>24</v>
      </c>
      <c r="B6">
        <v>5898108.6561647104</v>
      </c>
      <c r="C6">
        <v>1461737581.0604401</v>
      </c>
      <c r="D6">
        <v>749111537.12814903</v>
      </c>
      <c r="F6">
        <f t="shared" si="0"/>
        <v>5.8981086561647106E-2</v>
      </c>
      <c r="G6">
        <f t="shared" si="1"/>
        <v>14.6173758106044</v>
      </c>
      <c r="H6">
        <f t="shared" si="2"/>
        <v>7.4911153712814906</v>
      </c>
      <c r="J6">
        <v>97.066805757780912</v>
      </c>
      <c r="K6">
        <v>0</v>
      </c>
      <c r="L6">
        <v>0</v>
      </c>
      <c r="M6">
        <v>432.45</v>
      </c>
      <c r="N6">
        <v>148.46</v>
      </c>
      <c r="O6">
        <v>55.260143095435019</v>
      </c>
      <c r="P6">
        <v>316.96755620817703</v>
      </c>
      <c r="Q6">
        <v>1098.7508418380562</v>
      </c>
      <c r="S6">
        <f t="shared" si="3"/>
        <v>0.28357563558376642</v>
      </c>
      <c r="T6">
        <f t="shared" si="4"/>
        <v>0</v>
      </c>
      <c r="U6">
        <f t="shared" si="5"/>
        <v>0</v>
      </c>
      <c r="V6">
        <f t="shared" si="6"/>
        <v>3.6620374290795152</v>
      </c>
      <c r="W6">
        <f t="shared" si="7"/>
        <v>1.6480905861456485</v>
      </c>
      <c r="X6">
        <f t="shared" si="8"/>
        <v>1.2006549287438353</v>
      </c>
      <c r="Y6">
        <f t="shared" si="9"/>
        <v>5.2782181477415744</v>
      </c>
      <c r="Z6">
        <f t="shared" si="10"/>
        <v>12.470217249325346</v>
      </c>
    </row>
    <row r="7" spans="1:26" x14ac:dyDescent="0.35">
      <c r="A7" s="25">
        <v>30</v>
      </c>
      <c r="B7">
        <v>3110461.3017040798</v>
      </c>
      <c r="C7">
        <v>2726008284.8134499</v>
      </c>
      <c r="D7">
        <v>23674066.574081007</v>
      </c>
      <c r="F7">
        <f t="shared" si="0"/>
        <v>3.1104613017040799E-2</v>
      </c>
      <c r="G7">
        <f t="shared" si="1"/>
        <v>27.260082848134498</v>
      </c>
      <c r="H7">
        <f t="shared" si="2"/>
        <v>0.23674066574081007</v>
      </c>
      <c r="J7">
        <v>68.526763978280229</v>
      </c>
      <c r="K7">
        <v>5.1902941442006716</v>
      </c>
      <c r="L7">
        <v>0</v>
      </c>
      <c r="M7">
        <v>456.26</v>
      </c>
      <c r="N7">
        <v>165.03</v>
      </c>
      <c r="O7">
        <v>45.845187550920897</v>
      </c>
      <c r="P7">
        <v>393.5906075354805</v>
      </c>
      <c r="Q7">
        <v>974.21207195772672</v>
      </c>
      <c r="S7">
        <f t="shared" si="3"/>
        <v>0.20019738465620465</v>
      </c>
      <c r="T7">
        <f t="shared" si="4"/>
        <v>2.8809998802152976E-2</v>
      </c>
      <c r="U7">
        <f t="shared" si="5"/>
        <v>0</v>
      </c>
      <c r="V7">
        <f t="shared" si="6"/>
        <v>3.8636633076467097</v>
      </c>
      <c r="W7">
        <f t="shared" si="7"/>
        <v>1.8320381882770871</v>
      </c>
      <c r="X7">
        <f t="shared" si="8"/>
        <v>0.99609315699991086</v>
      </c>
      <c r="Y7">
        <f t="shared" si="9"/>
        <v>6.5541631841650654</v>
      </c>
      <c r="Z7">
        <f t="shared" si="10"/>
        <v>11.056770763338177</v>
      </c>
    </row>
    <row r="8" spans="1:26" x14ac:dyDescent="0.35">
      <c r="A8" s="24">
        <v>36</v>
      </c>
      <c r="B8">
        <v>0</v>
      </c>
      <c r="C8">
        <v>3754859180.4226398</v>
      </c>
      <c r="D8">
        <v>4899474.3866262697</v>
      </c>
      <c r="F8">
        <f t="shared" si="0"/>
        <v>0</v>
      </c>
      <c r="G8">
        <f t="shared" si="1"/>
        <v>37.548591804226398</v>
      </c>
      <c r="H8">
        <f t="shared" si="2"/>
        <v>4.8994743866262694E-2</v>
      </c>
      <c r="J8">
        <v>0</v>
      </c>
      <c r="K8">
        <v>4.1428364193251763</v>
      </c>
      <c r="L8">
        <v>0</v>
      </c>
      <c r="M8">
        <v>471.84302139227884</v>
      </c>
      <c r="N8">
        <v>281.73784246802967</v>
      </c>
      <c r="O8">
        <v>42.038628707967113</v>
      </c>
      <c r="P8">
        <v>500.45252638061618</v>
      </c>
      <c r="Q8">
        <v>800.78371885199192</v>
      </c>
      <c r="S8">
        <f t="shared" si="3"/>
        <v>0</v>
      </c>
      <c r="T8">
        <f t="shared" si="4"/>
        <v>2.2995828167394792E-2</v>
      </c>
      <c r="U8">
        <f t="shared" si="5"/>
        <v>0</v>
      </c>
      <c r="V8">
        <f t="shared" si="6"/>
        <v>3.9956221643854586</v>
      </c>
      <c r="W8">
        <f t="shared" si="7"/>
        <v>3.127640347114006</v>
      </c>
      <c r="X8">
        <f t="shared" si="8"/>
        <v>0.91338682689771022</v>
      </c>
      <c r="Y8">
        <f t="shared" si="9"/>
        <v>8.3336529404618691</v>
      </c>
      <c r="Z8">
        <f t="shared" si="10"/>
        <v>9.088454418930791</v>
      </c>
    </row>
    <row r="9" spans="1:26" x14ac:dyDescent="0.35">
      <c r="A9" s="24">
        <v>42</v>
      </c>
      <c r="B9">
        <v>0</v>
      </c>
      <c r="C9">
        <v>3115550818.4116602</v>
      </c>
      <c r="D9">
        <v>38985970.265095204</v>
      </c>
      <c r="F9">
        <f t="shared" si="0"/>
        <v>0</v>
      </c>
      <c r="G9">
        <f t="shared" si="1"/>
        <v>31.155508184116602</v>
      </c>
      <c r="H9">
        <f t="shared" si="2"/>
        <v>0.38985970265095204</v>
      </c>
      <c r="J9">
        <v>0</v>
      </c>
      <c r="K9">
        <v>4.4251710568424931</v>
      </c>
      <c r="L9">
        <v>0</v>
      </c>
      <c r="M9">
        <v>419.41394564081867</v>
      </c>
      <c r="N9">
        <v>391.06259803791244</v>
      </c>
      <c r="O9">
        <v>59.217820307870824</v>
      </c>
      <c r="P9">
        <v>521.91228445106253</v>
      </c>
      <c r="Q9">
        <v>740.24973449722836</v>
      </c>
      <c r="S9">
        <f t="shared" si="3"/>
        <v>0</v>
      </c>
      <c r="T9">
        <f t="shared" si="4"/>
        <v>2.4562995719501393E-2</v>
      </c>
      <c r="U9">
        <f t="shared" si="5"/>
        <v>0</v>
      </c>
      <c r="V9">
        <f t="shared" si="6"/>
        <v>3.5516465885411015</v>
      </c>
      <c r="W9">
        <f t="shared" si="7"/>
        <v>4.3412810616997382</v>
      </c>
      <c r="X9">
        <f t="shared" si="8"/>
        <v>1.2866446563361396</v>
      </c>
      <c r="Y9">
        <f t="shared" si="9"/>
        <v>8.6910058690978236</v>
      </c>
      <c r="Z9">
        <f t="shared" si="10"/>
        <v>8.4014270173332015</v>
      </c>
    </row>
    <row r="10" spans="1:26" x14ac:dyDescent="0.35">
      <c r="A10" s="24">
        <v>48</v>
      </c>
      <c r="B10">
        <v>0</v>
      </c>
      <c r="C10">
        <v>2589114989.4764099</v>
      </c>
      <c r="D10">
        <v>178521070.46442869</v>
      </c>
      <c r="F10">
        <f t="shared" si="0"/>
        <v>0</v>
      </c>
      <c r="G10">
        <f t="shared" si="1"/>
        <v>25.891149894764098</v>
      </c>
      <c r="H10">
        <f t="shared" si="2"/>
        <v>1.7852107046442869</v>
      </c>
      <c r="J10">
        <v>0</v>
      </c>
      <c r="K10">
        <v>0</v>
      </c>
      <c r="L10">
        <v>0</v>
      </c>
      <c r="M10">
        <v>426.8355795028254</v>
      </c>
      <c r="N10">
        <v>477.79532674873047</v>
      </c>
      <c r="O10">
        <v>64.555000547785397</v>
      </c>
      <c r="P10">
        <v>567.01854226413707</v>
      </c>
      <c r="Q10">
        <v>855.64428132932699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3.614493856404652</v>
      </c>
      <c r="W10">
        <f t="shared" si="7"/>
        <v>5.3041221885960308</v>
      </c>
      <c r="X10">
        <f t="shared" si="8"/>
        <v>1.4026072905548159</v>
      </c>
      <c r="Y10">
        <f t="shared" si="9"/>
        <v>9.4421258619885613</v>
      </c>
      <c r="Z10">
        <f t="shared" si="10"/>
        <v>9.7110916051450111</v>
      </c>
    </row>
    <row r="11" spans="1:26" x14ac:dyDescent="0.35">
      <c r="A11" s="24">
        <v>54</v>
      </c>
      <c r="B11">
        <v>0</v>
      </c>
      <c r="C11">
        <v>2800111239.1008601</v>
      </c>
      <c r="D11">
        <v>342759904.1264497</v>
      </c>
      <c r="F11">
        <f t="shared" si="0"/>
        <v>0</v>
      </c>
      <c r="G11">
        <f t="shared" si="1"/>
        <v>28.001112391008601</v>
      </c>
      <c r="H11">
        <f t="shared" si="2"/>
        <v>3.427599041264497</v>
      </c>
      <c r="J11">
        <v>0</v>
      </c>
      <c r="K11">
        <v>0</v>
      </c>
      <c r="L11">
        <v>0</v>
      </c>
      <c r="M11">
        <v>375.17647591291131</v>
      </c>
      <c r="N11">
        <v>473.18268451067451</v>
      </c>
      <c r="O11">
        <v>57.801254968645068</v>
      </c>
      <c r="P11">
        <v>500.20394422383998</v>
      </c>
      <c r="Q11">
        <v>891.49128373827898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3.1770384953248478</v>
      </c>
      <c r="W11">
        <f t="shared" si="7"/>
        <v>5.2529161246744502</v>
      </c>
      <c r="X11">
        <f t="shared" si="8"/>
        <v>1.2558664849243903</v>
      </c>
      <c r="Y11">
        <f t="shared" si="9"/>
        <v>8.3295134920375666</v>
      </c>
      <c r="Z11">
        <f t="shared" si="10"/>
        <v>10.117935350564965</v>
      </c>
    </row>
    <row r="12" spans="1:26" x14ac:dyDescent="0.35">
      <c r="A12" s="24">
        <v>60</v>
      </c>
      <c r="B12">
        <v>3094526.02393925</v>
      </c>
      <c r="C12">
        <v>2430688301.2838001</v>
      </c>
      <c r="D12">
        <v>543295618.93626797</v>
      </c>
      <c r="F12">
        <f t="shared" si="0"/>
        <v>3.0945260239392501E-2</v>
      </c>
      <c r="G12">
        <f t="shared" si="1"/>
        <v>24.306883012838</v>
      </c>
      <c r="H12">
        <f t="shared" si="2"/>
        <v>5.4329561893626801</v>
      </c>
      <c r="J12">
        <v>0</v>
      </c>
      <c r="K12">
        <v>0</v>
      </c>
      <c r="L12">
        <v>0</v>
      </c>
      <c r="M12">
        <v>358.8369283916615</v>
      </c>
      <c r="N12">
        <v>461.82561547869091</v>
      </c>
      <c r="O12">
        <v>54.025089535910034</v>
      </c>
      <c r="P12">
        <v>491.51178395470254</v>
      </c>
      <c r="Q12">
        <v>980.25088392995906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3.038673286405805</v>
      </c>
      <c r="W12">
        <f t="shared" si="7"/>
        <v>5.1268385377296948</v>
      </c>
      <c r="X12">
        <f t="shared" si="8"/>
        <v>1.1738205222359595</v>
      </c>
      <c r="Y12">
        <f t="shared" si="9"/>
        <v>8.184769598925973</v>
      </c>
      <c r="Z12">
        <f t="shared" si="10"/>
        <v>11.125307955169209</v>
      </c>
    </row>
    <row r="13" spans="1:26" x14ac:dyDescent="0.35">
      <c r="A13" s="24">
        <v>66</v>
      </c>
      <c r="B13">
        <v>139027223.02256501</v>
      </c>
      <c r="C13">
        <v>1928498405.0016301</v>
      </c>
      <c r="D13">
        <v>706585415.83232903</v>
      </c>
      <c r="F13">
        <f t="shared" si="0"/>
        <v>1.3902722302256501</v>
      </c>
      <c r="G13">
        <f t="shared" si="1"/>
        <v>19.284984050016302</v>
      </c>
      <c r="H13">
        <f t="shared" si="2"/>
        <v>7.0658541583232903</v>
      </c>
      <c r="J13">
        <v>0</v>
      </c>
      <c r="K13">
        <v>0</v>
      </c>
      <c r="L13">
        <v>0</v>
      </c>
      <c r="M13">
        <v>328.33282385203478</v>
      </c>
      <c r="N13">
        <v>431.32843032993912</v>
      </c>
      <c r="O13">
        <v>39.254552791082361</v>
      </c>
      <c r="P13">
        <v>429.0041145029046</v>
      </c>
      <c r="Q13">
        <v>1021.4105320416515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2.7803609437889301</v>
      </c>
      <c r="W13">
        <f t="shared" si="7"/>
        <v>4.7882818642311182</v>
      </c>
      <c r="X13">
        <f t="shared" si="8"/>
        <v>0.85289631267968191</v>
      </c>
      <c r="Y13">
        <f t="shared" si="9"/>
        <v>7.1438772147955873</v>
      </c>
      <c r="Z13">
        <f t="shared" si="10"/>
        <v>11.592447304978453</v>
      </c>
    </row>
    <row r="14" spans="1:26" x14ac:dyDescent="0.35">
      <c r="A14" s="24">
        <v>72</v>
      </c>
      <c r="B14">
        <v>1051806679.62281</v>
      </c>
      <c r="C14">
        <v>1327162414.5088999</v>
      </c>
      <c r="D14">
        <v>640755793.33343863</v>
      </c>
      <c r="F14">
        <f t="shared" si="0"/>
        <v>10.5180667962281</v>
      </c>
      <c r="G14">
        <f t="shared" si="1"/>
        <v>13.271624145089</v>
      </c>
      <c r="H14">
        <f t="shared" si="2"/>
        <v>6.4075579333343864</v>
      </c>
      <c r="J14">
        <v>0</v>
      </c>
      <c r="K14">
        <v>0</v>
      </c>
      <c r="L14">
        <v>0</v>
      </c>
      <c r="M14">
        <v>326.44237618120519</v>
      </c>
      <c r="N14">
        <v>371.9446650759046</v>
      </c>
      <c r="O14">
        <v>19.072377255564263</v>
      </c>
      <c r="P14">
        <v>651.51889615045218</v>
      </c>
      <c r="Q14">
        <v>1067.9836845309019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2.7643524107139061</v>
      </c>
      <c r="W14">
        <f t="shared" si="7"/>
        <v>4.1290482357449445</v>
      </c>
      <c r="X14">
        <f t="shared" si="8"/>
        <v>0.41439168398835985</v>
      </c>
      <c r="Y14">
        <f t="shared" si="9"/>
        <v>10.849245589663161</v>
      </c>
      <c r="Z14">
        <f t="shared" si="10"/>
        <v>12.121026949618679</v>
      </c>
    </row>
    <row r="15" spans="1:26" x14ac:dyDescent="0.35">
      <c r="A15" s="24">
        <v>78</v>
      </c>
      <c r="B15">
        <v>1502875047.01636</v>
      </c>
      <c r="C15">
        <v>1258017187.32096</v>
      </c>
      <c r="D15">
        <v>596506922.99755633</v>
      </c>
      <c r="F15">
        <f t="shared" si="0"/>
        <v>15.028750470163601</v>
      </c>
      <c r="G15">
        <f t="shared" si="1"/>
        <v>12.580171873209601</v>
      </c>
      <c r="H15">
        <f t="shared" si="2"/>
        <v>5.9650692299755637</v>
      </c>
      <c r="J15">
        <v>0</v>
      </c>
      <c r="K15">
        <v>0</v>
      </c>
      <c r="L15">
        <v>0</v>
      </c>
      <c r="M15">
        <v>272.91198611638731</v>
      </c>
      <c r="N15">
        <v>282.45941812006487</v>
      </c>
      <c r="O15">
        <v>16.907151772432968</v>
      </c>
      <c r="P15">
        <v>858.80941383557604</v>
      </c>
      <c r="Q15">
        <v>968.79023014557322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2.3110507758183361</v>
      </c>
      <c r="W15">
        <f t="shared" si="7"/>
        <v>3.1356507340149298</v>
      </c>
      <c r="X15">
        <f t="shared" si="8"/>
        <v>0.36734713248089013</v>
      </c>
      <c r="Y15">
        <f t="shared" si="9"/>
        <v>14.301095947438487</v>
      </c>
      <c r="Z15">
        <f t="shared" si="10"/>
        <v>10.995235843213861</v>
      </c>
    </row>
    <row r="16" spans="1:26" x14ac:dyDescent="0.35">
      <c r="A16" s="24">
        <v>84</v>
      </c>
      <c r="B16">
        <v>1662805376.6419799</v>
      </c>
      <c r="C16">
        <v>991692694.3283968</v>
      </c>
      <c r="D16">
        <v>542956857.67901301</v>
      </c>
      <c r="F16">
        <f t="shared" si="0"/>
        <v>16.6280537664198</v>
      </c>
      <c r="G16">
        <f t="shared" si="1"/>
        <v>9.9169269432839684</v>
      </c>
      <c r="H16">
        <f t="shared" si="2"/>
        <v>5.4295685767901301</v>
      </c>
      <c r="J16">
        <v>0</v>
      </c>
      <c r="K16">
        <v>0</v>
      </c>
      <c r="L16">
        <v>0</v>
      </c>
      <c r="M16">
        <v>243.29994375920035</v>
      </c>
      <c r="N16">
        <v>221.74777919203467</v>
      </c>
      <c r="O16">
        <v>17.782759737078436</v>
      </c>
      <c r="P16">
        <v>987.58341606000431</v>
      </c>
      <c r="Q16">
        <v>1004.6376372843599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2.0602925206130944</v>
      </c>
      <c r="W16">
        <f t="shared" si="7"/>
        <v>2.4616760567499409</v>
      </c>
      <c r="X16">
        <f t="shared" si="8"/>
        <v>0.38637174876867869</v>
      </c>
      <c r="Y16">
        <f t="shared" si="9"/>
        <v>16.445470859588429</v>
      </c>
      <c r="Z16">
        <f t="shared" si="10"/>
        <v>11.402084182094654</v>
      </c>
    </row>
    <row r="17" spans="1:26" x14ac:dyDescent="0.35">
      <c r="A17" s="24">
        <v>90</v>
      </c>
      <c r="B17">
        <v>928366041.48211503</v>
      </c>
      <c r="C17">
        <v>946572207.39021099</v>
      </c>
      <c r="D17">
        <v>537279787.39652419</v>
      </c>
      <c r="F17">
        <f t="shared" ref="F17:H45" si="11">B17/100000000</f>
        <v>9.283660414821151</v>
      </c>
      <c r="G17">
        <f t="shared" si="11"/>
        <v>9.4657220739021106</v>
      </c>
      <c r="H17">
        <f t="shared" si="11"/>
        <v>5.3727978739652418</v>
      </c>
      <c r="J17">
        <v>0</v>
      </c>
      <c r="K17">
        <v>0</v>
      </c>
      <c r="L17">
        <v>0</v>
      </c>
      <c r="M17">
        <v>226.47528224274657</v>
      </c>
      <c r="N17">
        <v>191.20456607422966</v>
      </c>
      <c r="O17">
        <v>16.882845000648082</v>
      </c>
      <c r="P17">
        <v>1020.9923523788514</v>
      </c>
      <c r="Q17">
        <v>1004.2229510956846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1.9178193093635918</v>
      </c>
      <c r="W17">
        <f t="shared" si="7"/>
        <v>2.1226084155664928</v>
      </c>
      <c r="X17">
        <f t="shared" si="8"/>
        <v>0.36681901142092521</v>
      </c>
      <c r="Y17">
        <f t="shared" si="9"/>
        <v>17.001804309246175</v>
      </c>
      <c r="Z17">
        <f t="shared" si="10"/>
        <v>11.397377722116497</v>
      </c>
    </row>
    <row r="18" spans="1:26" x14ac:dyDescent="0.35">
      <c r="A18" s="24">
        <v>96</v>
      </c>
      <c r="B18">
        <v>569489424.47605002</v>
      </c>
      <c r="C18">
        <v>1350402350.9059899</v>
      </c>
      <c r="D18">
        <v>841770563.45113194</v>
      </c>
      <c r="F18">
        <f t="shared" si="11"/>
        <v>5.6948942447605004</v>
      </c>
      <c r="G18">
        <f t="shared" si="11"/>
        <v>13.504023509059898</v>
      </c>
      <c r="H18">
        <f t="shared" si="11"/>
        <v>8.4177056345113197</v>
      </c>
      <c r="J18">
        <v>0</v>
      </c>
      <c r="K18">
        <v>0</v>
      </c>
      <c r="L18">
        <v>0</v>
      </c>
      <c r="M18">
        <v>216.13862392563749</v>
      </c>
      <c r="N18">
        <v>153.96400305413022</v>
      </c>
      <c r="O18">
        <v>23.456416920242443</v>
      </c>
      <c r="P18">
        <v>1056.1521067725566</v>
      </c>
      <c r="Q18">
        <v>1168.8117617727814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1.8302872717896306</v>
      </c>
      <c r="W18">
        <f t="shared" si="7"/>
        <v>1.7091918633895451</v>
      </c>
      <c r="X18">
        <f t="shared" si="8"/>
        <v>0.50964512591509925</v>
      </c>
      <c r="Y18">
        <f t="shared" si="9"/>
        <v>17.587292792455816</v>
      </c>
      <c r="Z18">
        <f t="shared" si="10"/>
        <v>13.265370125669975</v>
      </c>
    </row>
    <row r="19" spans="1:26" x14ac:dyDescent="0.35">
      <c r="A19" s="24">
        <v>102</v>
      </c>
      <c r="B19">
        <v>921841963.81694102</v>
      </c>
      <c r="C19">
        <v>1250235407.3109901</v>
      </c>
      <c r="D19">
        <v>913224498.96453202</v>
      </c>
      <c r="F19">
        <f t="shared" si="11"/>
        <v>9.2184196381694097</v>
      </c>
      <c r="G19">
        <f t="shared" si="11"/>
        <v>12.502354073109901</v>
      </c>
      <c r="H19">
        <f t="shared" si="11"/>
        <v>9.1322449896453204</v>
      </c>
      <c r="J19">
        <v>0</v>
      </c>
      <c r="K19">
        <v>0</v>
      </c>
      <c r="L19">
        <v>0</v>
      </c>
      <c r="M19">
        <v>196.96640984852081</v>
      </c>
      <c r="N19">
        <v>154.31366814665142</v>
      </c>
      <c r="O19">
        <v>22.88389678720003</v>
      </c>
      <c r="P19">
        <v>1017.6023972350907</v>
      </c>
      <c r="Q19">
        <v>1132.9242054343883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1.6679347095310424</v>
      </c>
      <c r="W19">
        <f t="shared" si="7"/>
        <v>1.7130735806688657</v>
      </c>
      <c r="X19">
        <f t="shared" si="8"/>
        <v>0.49720579657142921</v>
      </c>
      <c r="Y19">
        <f t="shared" si="9"/>
        <v>16.94535398046844</v>
      </c>
      <c r="Z19">
        <f t="shared" si="10"/>
        <v>12.858066115473708</v>
      </c>
    </row>
    <row r="20" spans="1:26" x14ac:dyDescent="0.35">
      <c r="A20" s="24">
        <v>108</v>
      </c>
      <c r="B20">
        <v>1557692687.1075699</v>
      </c>
      <c r="C20">
        <v>841077019.25560904</v>
      </c>
      <c r="D20">
        <v>1219853298.24001</v>
      </c>
      <c r="F20">
        <f t="shared" si="11"/>
        <v>15.576926871075699</v>
      </c>
      <c r="G20">
        <f t="shared" si="11"/>
        <v>8.4107701925560896</v>
      </c>
      <c r="H20">
        <f t="shared" si="11"/>
        <v>12.198532982400101</v>
      </c>
      <c r="J20">
        <v>0</v>
      </c>
      <c r="K20">
        <v>0</v>
      </c>
      <c r="L20">
        <v>0</v>
      </c>
      <c r="M20">
        <v>185.931582844627</v>
      </c>
      <c r="N20">
        <v>134.87318629862017</v>
      </c>
      <c r="O20">
        <v>21.985562479168724</v>
      </c>
      <c r="P20">
        <v>1011.4775213250973</v>
      </c>
      <c r="Q20">
        <v>1142.3720568046417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1.574490497456406</v>
      </c>
      <c r="W20">
        <f t="shared" si="7"/>
        <v>1.4972600610415205</v>
      </c>
      <c r="X20">
        <f t="shared" si="8"/>
        <v>0.47768739770056978</v>
      </c>
      <c r="Y20">
        <f t="shared" si="9"/>
        <v>16.843361109123716</v>
      </c>
      <c r="Z20">
        <f t="shared" si="10"/>
        <v>12.965294027972327</v>
      </c>
    </row>
    <row r="21" spans="1:26" x14ac:dyDescent="0.35">
      <c r="A21" s="24">
        <v>114</v>
      </c>
      <c r="B21">
        <f>AVERAGE(B20,B22)</f>
        <v>945156203.78603899</v>
      </c>
      <c r="C21">
        <f t="shared" ref="C21:D21" si="12">AVERAGE(C20,C22)</f>
        <v>959828106.10864449</v>
      </c>
      <c r="D21">
        <f t="shared" si="12"/>
        <v>896543858.27229559</v>
      </c>
      <c r="F21">
        <f t="shared" si="11"/>
        <v>9.4515620378603895</v>
      </c>
      <c r="G21">
        <f t="shared" si="11"/>
        <v>9.5982810610864444</v>
      </c>
      <c r="H21">
        <f t="shared" si="11"/>
        <v>8.9654385827229568</v>
      </c>
      <c r="J21">
        <v>0</v>
      </c>
      <c r="K21">
        <v>0</v>
      </c>
      <c r="L21">
        <v>0</v>
      </c>
      <c r="M21">
        <v>165.23148134408092</v>
      </c>
      <c r="N21">
        <v>133.84562642902719</v>
      </c>
      <c r="O21">
        <v>20.021933838710375</v>
      </c>
      <c r="P21">
        <v>1038.9365716229133</v>
      </c>
      <c r="Q21">
        <v>1465.4666696886495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1.3991996049121933</v>
      </c>
      <c r="W21">
        <f t="shared" si="7"/>
        <v>1.4858528688835169</v>
      </c>
      <c r="X21">
        <f t="shared" si="8"/>
        <v>0.43502300572972025</v>
      </c>
      <c r="Y21">
        <f t="shared" si="9"/>
        <v>17.300615660143098</v>
      </c>
      <c r="Z21">
        <f t="shared" si="10"/>
        <v>16.632240037324362</v>
      </c>
    </row>
    <row r="22" spans="1:26" x14ac:dyDescent="0.35">
      <c r="A22" s="24">
        <v>120</v>
      </c>
      <c r="B22">
        <v>332619720.464508</v>
      </c>
      <c r="C22">
        <v>1078579192.9616799</v>
      </c>
      <c r="D22">
        <v>573234418.30458117</v>
      </c>
      <c r="F22">
        <f t="shared" si="11"/>
        <v>3.3261972046450801</v>
      </c>
      <c r="G22">
        <f t="shared" si="11"/>
        <v>10.785791929616799</v>
      </c>
      <c r="H22">
        <f t="shared" si="11"/>
        <v>5.7323441830458117</v>
      </c>
      <c r="J22">
        <v>0</v>
      </c>
      <c r="K22">
        <v>0</v>
      </c>
      <c r="L22">
        <v>0</v>
      </c>
      <c r="M22">
        <v>157.26993951517167</v>
      </c>
      <c r="N22">
        <v>127.86486720017015</v>
      </c>
      <c r="O22">
        <v>22.684287836540836</v>
      </c>
      <c r="P22">
        <v>1111.9534294801088</v>
      </c>
      <c r="Q22">
        <v>1491.6968864943274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1.3317803329254947</v>
      </c>
      <c r="W22">
        <f t="shared" si="7"/>
        <v>1.4194590053304856</v>
      </c>
      <c r="X22">
        <f t="shared" si="8"/>
        <v>0.49286882860490683</v>
      </c>
      <c r="Y22">
        <f t="shared" si="9"/>
        <v>18.516509516420914</v>
      </c>
      <c r="Z22">
        <f t="shared" si="10"/>
        <v>16.92993855969047</v>
      </c>
    </row>
    <row r="23" spans="1:26" x14ac:dyDescent="0.35">
      <c r="A23" s="24">
        <v>126</v>
      </c>
      <c r="B23">
        <v>91956681.429605901</v>
      </c>
      <c r="C23">
        <v>1484199798.41434</v>
      </c>
      <c r="D23">
        <v>224124660.83830971</v>
      </c>
      <c r="F23">
        <f t="shared" si="11"/>
        <v>0.91956681429605902</v>
      </c>
      <c r="G23">
        <f t="shared" si="11"/>
        <v>14.841997984143401</v>
      </c>
      <c r="H23">
        <f t="shared" si="11"/>
        <v>2.2412466083830971</v>
      </c>
      <c r="J23">
        <v>0</v>
      </c>
      <c r="K23">
        <v>0</v>
      </c>
      <c r="L23">
        <v>0</v>
      </c>
      <c r="M23">
        <v>355.92717187425802</v>
      </c>
      <c r="N23">
        <v>275.7249612833329</v>
      </c>
      <c r="O23">
        <v>21.561966680759923</v>
      </c>
      <c r="P23">
        <v>877.93289028605034</v>
      </c>
      <c r="Q23">
        <v>915.41235494482726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3.0140331262110087</v>
      </c>
      <c r="W23">
        <f t="shared" si="7"/>
        <v>3.0608898899126653</v>
      </c>
      <c r="X23">
        <f t="shared" si="8"/>
        <v>0.46848379534513684</v>
      </c>
      <c r="Y23">
        <f t="shared" si="9"/>
        <v>14.619544566143515</v>
      </c>
      <c r="Z23">
        <f t="shared" si="10"/>
        <v>10.38942634144623</v>
      </c>
    </row>
    <row r="24" spans="1:26" x14ac:dyDescent="0.35">
      <c r="A24" s="25">
        <v>132</v>
      </c>
      <c r="B24">
        <v>94319466.561629593</v>
      </c>
      <c r="C24">
        <v>2341323558.2815199</v>
      </c>
      <c r="D24">
        <v>215362781.98238769</v>
      </c>
      <c r="F24">
        <f t="shared" si="11"/>
        <v>0.94319466561629595</v>
      </c>
      <c r="G24">
        <f t="shared" si="11"/>
        <v>23.413235582815197</v>
      </c>
      <c r="H24">
        <f t="shared" si="11"/>
        <v>2.153627819823877</v>
      </c>
      <c r="J24">
        <v>0</v>
      </c>
      <c r="K24">
        <v>0</v>
      </c>
      <c r="L24">
        <v>0</v>
      </c>
      <c r="M24">
        <v>338.25</v>
      </c>
      <c r="N24">
        <v>169.98</v>
      </c>
      <c r="O24">
        <v>66.22</v>
      </c>
      <c r="P24">
        <v>838.21696448268244</v>
      </c>
      <c r="Q24">
        <v>966.03118686214577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2.8643407570497077</v>
      </c>
      <c r="W24">
        <f t="shared" si="7"/>
        <v>1.8869893428063942</v>
      </c>
      <c r="X24">
        <f t="shared" si="8"/>
        <v>1.4387832699619771</v>
      </c>
      <c r="Y24">
        <f t="shared" si="9"/>
        <v>13.958185647150511</v>
      </c>
      <c r="Z24">
        <f t="shared" si="10"/>
        <v>10.963922220657652</v>
      </c>
    </row>
    <row r="25" spans="1:26" x14ac:dyDescent="0.35">
      <c r="A25" s="24">
        <v>138</v>
      </c>
      <c r="B25">
        <v>26164706.845093399</v>
      </c>
      <c r="C25">
        <v>2194222153.56638</v>
      </c>
      <c r="D25">
        <v>57416995.576732658</v>
      </c>
      <c r="F25">
        <f t="shared" si="11"/>
        <v>0.261647068450934</v>
      </c>
      <c r="G25">
        <f t="shared" si="11"/>
        <v>21.942221535663801</v>
      </c>
      <c r="H25">
        <f t="shared" si="11"/>
        <v>0.57416995576732655</v>
      </c>
      <c r="J25">
        <v>0</v>
      </c>
      <c r="K25">
        <v>0</v>
      </c>
      <c r="L25">
        <v>0</v>
      </c>
      <c r="M25">
        <v>365.64584916187852</v>
      </c>
      <c r="N25">
        <v>0</v>
      </c>
      <c r="O25">
        <v>37.887755877505924</v>
      </c>
      <c r="P25">
        <v>800.61999044047354</v>
      </c>
      <c r="Q25">
        <v>990.36451587836086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3.0963320277913331</v>
      </c>
      <c r="W25">
        <f t="shared" si="7"/>
        <v>0</v>
      </c>
      <c r="X25">
        <f t="shared" si="8"/>
        <v>0.82319947588280118</v>
      </c>
      <c r="Y25">
        <f t="shared" si="9"/>
        <v>13.332112010265663</v>
      </c>
      <c r="Z25">
        <f t="shared" si="10"/>
        <v>11.240092110752025</v>
      </c>
    </row>
    <row r="26" spans="1:26" x14ac:dyDescent="0.35">
      <c r="A26" s="24">
        <v>144</v>
      </c>
      <c r="B26">
        <v>12619132.3521598</v>
      </c>
      <c r="C26">
        <v>3354305591.7857699</v>
      </c>
      <c r="D26">
        <v>57720846.129323602</v>
      </c>
      <c r="F26">
        <f t="shared" si="11"/>
        <v>0.12619132352159801</v>
      </c>
      <c r="G26">
        <f t="shared" si="11"/>
        <v>33.5430559178577</v>
      </c>
      <c r="H26">
        <f t="shared" si="11"/>
        <v>0.577208461293236</v>
      </c>
      <c r="J26">
        <v>0</v>
      </c>
      <c r="K26">
        <v>0</v>
      </c>
      <c r="L26">
        <v>0</v>
      </c>
      <c r="M26">
        <v>372.63870257372145</v>
      </c>
      <c r="N26">
        <v>0</v>
      </c>
      <c r="O26">
        <v>42.362318767899467</v>
      </c>
      <c r="P26">
        <v>840.12117159349941</v>
      </c>
      <c r="Q26">
        <v>1128.3542389783972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3.155548332405127</v>
      </c>
      <c r="W26">
        <f t="shared" si="7"/>
        <v>0</v>
      </c>
      <c r="X26">
        <f t="shared" si="8"/>
        <v>0.92041974509287272</v>
      </c>
      <c r="Y26">
        <f t="shared" si="9"/>
        <v>13.989894950934181</v>
      </c>
      <c r="Z26">
        <f t="shared" si="10"/>
        <v>12.80619951172849</v>
      </c>
    </row>
    <row r="27" spans="1:26" x14ac:dyDescent="0.35">
      <c r="A27" s="24">
        <v>150</v>
      </c>
      <c r="B27">
        <v>15177283.158038501</v>
      </c>
      <c r="C27">
        <v>3542844882.4141302</v>
      </c>
      <c r="D27">
        <v>52731329.946518496</v>
      </c>
      <c r="F27">
        <f t="shared" si="11"/>
        <v>0.15177283158038501</v>
      </c>
      <c r="G27">
        <f t="shared" si="11"/>
        <v>35.428448824141299</v>
      </c>
      <c r="H27">
        <f t="shared" si="11"/>
        <v>0.5273132994651849</v>
      </c>
      <c r="J27">
        <v>0</v>
      </c>
      <c r="K27">
        <v>0</v>
      </c>
      <c r="L27">
        <v>0</v>
      </c>
      <c r="M27">
        <v>349.85832215442326</v>
      </c>
      <c r="N27">
        <v>0</v>
      </c>
      <c r="O27">
        <v>45.976684980187137</v>
      </c>
      <c r="P27">
        <v>797.54152419295531</v>
      </c>
      <c r="Q27">
        <v>1117.3032527327359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2.9626413934661975</v>
      </c>
      <c r="W27">
        <f t="shared" si="7"/>
        <v>0</v>
      </c>
      <c r="X27">
        <f t="shared" si="8"/>
        <v>0.99895024400189325</v>
      </c>
      <c r="Y27">
        <f t="shared" si="9"/>
        <v>13.280848667703912</v>
      </c>
      <c r="Z27">
        <f t="shared" si="10"/>
        <v>12.680776900836863</v>
      </c>
    </row>
    <row r="28" spans="1:26" x14ac:dyDescent="0.35">
      <c r="A28" s="24">
        <v>156</v>
      </c>
      <c r="B28">
        <v>16476196.323799601</v>
      </c>
      <c r="C28">
        <v>3609807874.5727601</v>
      </c>
      <c r="D28">
        <v>67383418.298616201</v>
      </c>
      <c r="F28">
        <f t="shared" si="11"/>
        <v>0.164761963237996</v>
      </c>
      <c r="G28">
        <f t="shared" si="11"/>
        <v>36.098078745727598</v>
      </c>
      <c r="H28">
        <f t="shared" si="11"/>
        <v>0.67383418298616204</v>
      </c>
      <c r="J28">
        <v>0</v>
      </c>
      <c r="K28">
        <v>0</v>
      </c>
      <c r="L28">
        <v>0</v>
      </c>
      <c r="M28">
        <v>334.13809119616315</v>
      </c>
      <c r="N28">
        <v>0</v>
      </c>
      <c r="O28">
        <v>65.378858222336063</v>
      </c>
      <c r="P28">
        <v>797.97779248474149</v>
      </c>
      <c r="Q28">
        <v>1212.9460122778842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2.8295206299954536</v>
      </c>
      <c r="W28">
        <f t="shared" si="7"/>
        <v>0</v>
      </c>
      <c r="X28">
        <f t="shared" si="8"/>
        <v>1.4205075116205554</v>
      </c>
      <c r="Y28">
        <f t="shared" si="9"/>
        <v>13.288113509703948</v>
      </c>
      <c r="Z28">
        <f t="shared" si="10"/>
        <v>13.766269575279585</v>
      </c>
    </row>
    <row r="29" spans="1:26" x14ac:dyDescent="0.35">
      <c r="A29" s="24">
        <v>162</v>
      </c>
      <c r="B29">
        <v>30866470.572859898</v>
      </c>
      <c r="C29">
        <v>3418695452.8425202</v>
      </c>
      <c r="D29">
        <v>67500917.969941199</v>
      </c>
      <c r="F29">
        <f t="shared" si="11"/>
        <v>0.308664705728599</v>
      </c>
      <c r="G29">
        <f t="shared" si="11"/>
        <v>34.186954528425204</v>
      </c>
      <c r="H29">
        <f t="shared" si="11"/>
        <v>0.67500917969941199</v>
      </c>
      <c r="J29">
        <v>0</v>
      </c>
      <c r="K29">
        <v>0</v>
      </c>
      <c r="L29">
        <v>0</v>
      </c>
      <c r="M29">
        <v>317.0675245738164</v>
      </c>
      <c r="N29">
        <v>0</v>
      </c>
      <c r="O29">
        <v>66.029493229063789</v>
      </c>
      <c r="P29">
        <v>778.19141113317153</v>
      </c>
      <c r="Q29">
        <v>1163.939138346371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2.684965065406185</v>
      </c>
      <c r="W29">
        <f t="shared" si="7"/>
        <v>0</v>
      </c>
      <c r="X29">
        <f t="shared" si="8"/>
        <v>1.4346440679861769</v>
      </c>
      <c r="Y29">
        <f t="shared" si="9"/>
        <v>12.958626042982274</v>
      </c>
      <c r="Z29">
        <f t="shared" si="10"/>
        <v>13.210068531907513</v>
      </c>
    </row>
    <row r="30" spans="1:26" x14ac:dyDescent="0.35">
      <c r="A30" s="24">
        <v>168</v>
      </c>
      <c r="B30">
        <v>23710576.377209701</v>
      </c>
      <c r="C30">
        <v>2316137325.9263201</v>
      </c>
      <c r="D30">
        <v>40712346.260092676</v>
      </c>
      <c r="F30">
        <f t="shared" si="11"/>
        <v>0.23710576377209699</v>
      </c>
      <c r="G30">
        <f t="shared" si="11"/>
        <v>23.1613732592632</v>
      </c>
      <c r="H30">
        <f t="shared" si="11"/>
        <v>0.40712346260092674</v>
      </c>
      <c r="J30">
        <v>0</v>
      </c>
      <c r="K30">
        <v>0</v>
      </c>
      <c r="L30">
        <v>0</v>
      </c>
      <c r="M30">
        <v>324.54202330357566</v>
      </c>
      <c r="N30">
        <v>0</v>
      </c>
      <c r="O30">
        <v>58.353500773071794</v>
      </c>
      <c r="P30">
        <v>815.78200832781818</v>
      </c>
      <c r="Q30">
        <v>1312.5110895974719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2.7482599991834671</v>
      </c>
      <c r="W30">
        <f t="shared" si="7"/>
        <v>0</v>
      </c>
      <c r="X30">
        <f t="shared" si="8"/>
        <v>1.267865307399713</v>
      </c>
      <c r="Y30">
        <f t="shared" si="9"/>
        <v>13.584593491104679</v>
      </c>
      <c r="Z30">
        <f t="shared" si="10"/>
        <v>14.896278397429031</v>
      </c>
    </row>
    <row r="31" spans="1:26" x14ac:dyDescent="0.35">
      <c r="A31" s="24">
        <v>174</v>
      </c>
      <c r="B31">
        <v>87468083.689724997</v>
      </c>
      <c r="C31">
        <v>2120285649.0346601</v>
      </c>
      <c r="D31">
        <v>36980385.665429838</v>
      </c>
      <c r="F31">
        <f t="shared" si="11"/>
        <v>0.87468083689724996</v>
      </c>
      <c r="G31">
        <f t="shared" si="11"/>
        <v>21.202856490346601</v>
      </c>
      <c r="H31">
        <f t="shared" si="11"/>
        <v>0.36980385665429838</v>
      </c>
      <c r="J31">
        <v>0</v>
      </c>
      <c r="K31">
        <v>0</v>
      </c>
      <c r="L31">
        <v>0</v>
      </c>
      <c r="M31">
        <v>293.65298833040504</v>
      </c>
      <c r="N31">
        <v>0</v>
      </c>
      <c r="O31">
        <v>39.103070356477133</v>
      </c>
      <c r="P31">
        <v>827.84809544819461</v>
      </c>
      <c r="Q31">
        <v>1176.3918659016733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2.4866880204115933</v>
      </c>
      <c r="W31">
        <f t="shared" si="7"/>
        <v>0</v>
      </c>
      <c r="X31">
        <f t="shared" si="8"/>
        <v>0.8496050050293783</v>
      </c>
      <c r="Y31">
        <f t="shared" si="9"/>
        <v>13.785520806104619</v>
      </c>
      <c r="Z31">
        <f t="shared" si="10"/>
        <v>13.351400135077441</v>
      </c>
    </row>
    <row r="32" spans="1:26" x14ac:dyDescent="0.35">
      <c r="A32" s="24">
        <v>180</v>
      </c>
      <c r="B32">
        <v>326733567.15437001</v>
      </c>
      <c r="C32">
        <v>1219991809.1383901</v>
      </c>
      <c r="D32">
        <v>53336643.953281902</v>
      </c>
      <c r="F32">
        <f t="shared" si="11"/>
        <v>3.2673356715437003</v>
      </c>
      <c r="G32">
        <f t="shared" si="11"/>
        <v>12.1999180913839</v>
      </c>
      <c r="H32">
        <f t="shared" si="11"/>
        <v>0.53336643953281904</v>
      </c>
      <c r="J32">
        <v>0</v>
      </c>
      <c r="K32">
        <v>0</v>
      </c>
      <c r="L32">
        <v>0</v>
      </c>
      <c r="M32">
        <v>265.23548794458424</v>
      </c>
      <c r="N32">
        <v>0</v>
      </c>
      <c r="O32">
        <v>27.931917700257998</v>
      </c>
      <c r="P32">
        <v>937.31679489300677</v>
      </c>
      <c r="Q32">
        <v>1085.1120939750299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2.246045287023323</v>
      </c>
      <c r="W32">
        <f t="shared" si="7"/>
        <v>0</v>
      </c>
      <c r="X32">
        <f t="shared" si="8"/>
        <v>0.60688577295508961</v>
      </c>
      <c r="Y32">
        <f t="shared" si="9"/>
        <v>15.608419284836588</v>
      </c>
      <c r="Z32">
        <f t="shared" si="10"/>
        <v>12.315424968505617</v>
      </c>
    </row>
    <row r="33" spans="1:26" x14ac:dyDescent="0.35">
      <c r="A33" s="24">
        <v>186</v>
      </c>
      <c r="B33">
        <v>606215681.79632699</v>
      </c>
      <c r="C33">
        <v>1565838721.8722999</v>
      </c>
      <c r="D33">
        <v>79599942.001634806</v>
      </c>
      <c r="F33">
        <f t="shared" si="11"/>
        <v>6.0621568179632703</v>
      </c>
      <c r="G33">
        <f t="shared" si="11"/>
        <v>15.658387218722998</v>
      </c>
      <c r="H33">
        <f t="shared" si="11"/>
        <v>0.79599942001634805</v>
      </c>
      <c r="J33">
        <v>0</v>
      </c>
      <c r="K33">
        <v>0</v>
      </c>
      <c r="L33">
        <v>0</v>
      </c>
      <c r="M33">
        <v>222.26148855596182</v>
      </c>
      <c r="N33">
        <v>0</v>
      </c>
      <c r="O33">
        <v>27.77653181244445</v>
      </c>
      <c r="P33">
        <v>1033.4683386646077</v>
      </c>
      <c r="Q33">
        <v>1086.0677420608195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1.8821364091452435</v>
      </c>
      <c r="W33">
        <f t="shared" si="7"/>
        <v>0</v>
      </c>
      <c r="X33">
        <f t="shared" si="8"/>
        <v>0.60350965371959697</v>
      </c>
      <c r="Y33">
        <f t="shared" si="9"/>
        <v>17.209557361363615</v>
      </c>
      <c r="Z33">
        <f t="shared" si="10"/>
        <v>12.326271048244461</v>
      </c>
    </row>
    <row r="34" spans="1:26" x14ac:dyDescent="0.35">
      <c r="A34" s="24">
        <v>192</v>
      </c>
      <c r="B34">
        <v>976244739.78098202</v>
      </c>
      <c r="C34">
        <v>1448591180.96064</v>
      </c>
      <c r="D34">
        <v>69565442.101268589</v>
      </c>
      <c r="F34">
        <f t="shared" si="11"/>
        <v>9.7624473978098205</v>
      </c>
      <c r="G34">
        <f t="shared" si="11"/>
        <v>14.485911809606399</v>
      </c>
      <c r="H34">
        <f t="shared" si="11"/>
        <v>0.69565442101268593</v>
      </c>
      <c r="J34">
        <v>0</v>
      </c>
      <c r="K34">
        <v>0</v>
      </c>
      <c r="L34">
        <v>0</v>
      </c>
      <c r="M34">
        <v>105.71719632936036</v>
      </c>
      <c r="N34">
        <v>18.919865742063916</v>
      </c>
      <c r="O34">
        <v>20.077102965525008</v>
      </c>
      <c r="P34">
        <v>893.43023843664969</v>
      </c>
      <c r="Q34">
        <v>1413.0054266176242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0.89522564424896567</v>
      </c>
      <c r="W34">
        <f t="shared" si="7"/>
        <v>0.21003403354866693</v>
      </c>
      <c r="X34">
        <f t="shared" si="8"/>
        <v>0.43622168311841408</v>
      </c>
      <c r="Y34">
        <f t="shared" si="9"/>
        <v>14.877610045238288</v>
      </c>
      <c r="Z34">
        <f t="shared" si="10"/>
        <v>16.036833805670458</v>
      </c>
    </row>
    <row r="35" spans="1:26" x14ac:dyDescent="0.35">
      <c r="A35" s="24">
        <v>198</v>
      </c>
      <c r="B35">
        <v>808510090.20670104</v>
      </c>
      <c r="C35">
        <v>1588978803.26666</v>
      </c>
      <c r="D35">
        <v>37290797.715475254</v>
      </c>
      <c r="F35">
        <f t="shared" si="11"/>
        <v>8.0851009020670102</v>
      </c>
      <c r="G35">
        <f t="shared" si="11"/>
        <v>15.889788032666599</v>
      </c>
      <c r="H35">
        <f t="shared" si="11"/>
        <v>0.37290797715475255</v>
      </c>
      <c r="J35">
        <v>0</v>
      </c>
      <c r="K35">
        <v>0</v>
      </c>
      <c r="L35">
        <v>0</v>
      </c>
      <c r="M35">
        <v>163.98730204425661</v>
      </c>
      <c r="N35">
        <v>0</v>
      </c>
      <c r="O35">
        <v>28.460335321820065</v>
      </c>
      <c r="P35">
        <v>1198.0868308331494</v>
      </c>
      <c r="Q35">
        <v>1010.1083704605502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1.3886637483635922</v>
      </c>
      <c r="W35">
        <f t="shared" si="7"/>
        <v>0</v>
      </c>
      <c r="X35">
        <f t="shared" si="8"/>
        <v>0.61836687282607417</v>
      </c>
      <c r="Y35">
        <f t="shared" si="9"/>
        <v>19.950823133836497</v>
      </c>
      <c r="Z35">
        <f t="shared" si="10"/>
        <v>11.464173992288618</v>
      </c>
    </row>
    <row r="36" spans="1:26" x14ac:dyDescent="0.35">
      <c r="A36" s="24">
        <v>204</v>
      </c>
      <c r="B36">
        <v>717481985.66849005</v>
      </c>
      <c r="C36">
        <v>1059932324.7218601</v>
      </c>
      <c r="D36">
        <v>51028643.639868461</v>
      </c>
      <c r="F36">
        <f t="shared" si="11"/>
        <v>7.1748198566849002</v>
      </c>
      <c r="G36">
        <f t="shared" si="11"/>
        <v>10.599323247218601</v>
      </c>
      <c r="H36">
        <f t="shared" si="11"/>
        <v>0.51028643639868465</v>
      </c>
      <c r="J36">
        <v>0</v>
      </c>
      <c r="K36">
        <v>0</v>
      </c>
      <c r="L36">
        <v>0</v>
      </c>
      <c r="M36">
        <v>145.58227776722541</v>
      </c>
      <c r="N36">
        <v>0</v>
      </c>
      <c r="O36">
        <v>28.085758119568435</v>
      </c>
      <c r="P36">
        <v>1257.8251387969704</v>
      </c>
      <c r="Q36">
        <v>953.16838703828421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1.232807839505677</v>
      </c>
      <c r="W36">
        <f t="shared" si="7"/>
        <v>0</v>
      </c>
      <c r="X36">
        <f t="shared" si="8"/>
        <v>0.61022831329860805</v>
      </c>
      <c r="Y36">
        <f t="shared" si="9"/>
        <v>20.945599460417146</v>
      </c>
      <c r="Z36">
        <f t="shared" si="10"/>
        <v>10.817936522963162</v>
      </c>
    </row>
    <row r="37" spans="1:26" x14ac:dyDescent="0.35">
      <c r="A37" s="24">
        <v>210</v>
      </c>
      <c r="B37">
        <v>921122150.45861197</v>
      </c>
      <c r="C37">
        <v>1268845762.2567401</v>
      </c>
      <c r="D37">
        <v>57410217.363653064</v>
      </c>
      <c r="F37">
        <f t="shared" si="11"/>
        <v>9.2112215045861188</v>
      </c>
      <c r="G37">
        <f t="shared" si="11"/>
        <v>12.688457622567402</v>
      </c>
      <c r="H37">
        <f t="shared" si="11"/>
        <v>0.5741021736365306</v>
      </c>
      <c r="J37">
        <v>0</v>
      </c>
      <c r="K37">
        <v>0</v>
      </c>
      <c r="L37">
        <v>0</v>
      </c>
      <c r="M37">
        <v>133.78486113419441</v>
      </c>
      <c r="N37">
        <v>0</v>
      </c>
      <c r="O37">
        <v>26.252092289496098</v>
      </c>
      <c r="P37">
        <v>1308.5643935215824</v>
      </c>
      <c r="Q37">
        <v>868.12647321659847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1.1329059288186503</v>
      </c>
      <c r="W37">
        <f t="shared" si="7"/>
        <v>0</v>
      </c>
      <c r="X37">
        <f t="shared" si="8"/>
        <v>0.57038766517101791</v>
      </c>
      <c r="Y37">
        <f t="shared" si="9"/>
        <v>21.790521440111611</v>
      </c>
      <c r="Z37">
        <f t="shared" si="10"/>
        <v>9.8527576122641971</v>
      </c>
    </row>
    <row r="38" spans="1:26" x14ac:dyDescent="0.35">
      <c r="A38" s="24">
        <v>216</v>
      </c>
      <c r="B38">
        <v>726429058.20960402</v>
      </c>
      <c r="C38">
        <v>990050717.95986795</v>
      </c>
      <c r="D38">
        <v>47689235.882462598</v>
      </c>
      <c r="F38">
        <f t="shared" si="11"/>
        <v>7.2642905820960406</v>
      </c>
      <c r="G38">
        <f t="shared" si="11"/>
        <v>9.9005071795986801</v>
      </c>
      <c r="H38">
        <f t="shared" si="11"/>
        <v>0.47689235882462599</v>
      </c>
      <c r="J38">
        <v>0</v>
      </c>
      <c r="K38">
        <v>0</v>
      </c>
      <c r="L38">
        <v>0</v>
      </c>
      <c r="M38">
        <v>131.08898474227172</v>
      </c>
      <c r="N38">
        <v>0</v>
      </c>
      <c r="O38">
        <v>28.71362338441882</v>
      </c>
      <c r="P38">
        <v>1371.4787162659018</v>
      </c>
      <c r="Q38">
        <v>1049.7804745376366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1.1100769306653546</v>
      </c>
      <c r="W38">
        <f t="shared" si="7"/>
        <v>0</v>
      </c>
      <c r="X38">
        <f t="shared" si="8"/>
        <v>0.62387014414815478</v>
      </c>
      <c r="Y38">
        <f t="shared" si="9"/>
        <v>22.838185510322749</v>
      </c>
      <c r="Z38">
        <f t="shared" si="10"/>
        <v>11.914430536121174</v>
      </c>
    </row>
    <row r="39" spans="1:26" x14ac:dyDescent="0.35">
      <c r="A39" s="24">
        <v>222</v>
      </c>
      <c r="B39">
        <v>782555988.06102097</v>
      </c>
      <c r="C39">
        <v>1331453045.3239</v>
      </c>
      <c r="D39">
        <v>99204330.532832205</v>
      </c>
      <c r="F39">
        <f t="shared" si="11"/>
        <v>7.8255598806102098</v>
      </c>
      <c r="G39">
        <f t="shared" si="11"/>
        <v>13.314530453239</v>
      </c>
      <c r="H39">
        <f t="shared" si="11"/>
        <v>0.99204330532832208</v>
      </c>
      <c r="J39">
        <v>0</v>
      </c>
      <c r="K39">
        <v>0</v>
      </c>
      <c r="L39">
        <v>0</v>
      </c>
      <c r="M39">
        <v>124.99270093843487</v>
      </c>
      <c r="N39">
        <v>0</v>
      </c>
      <c r="O39">
        <v>28.327229737340755</v>
      </c>
      <c r="P39">
        <v>1342.3636388705052</v>
      </c>
      <c r="Q39">
        <v>948.3318655131327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1.0584528828726807</v>
      </c>
      <c r="W39">
        <f t="shared" si="7"/>
        <v>0</v>
      </c>
      <c r="X39">
        <f t="shared" si="8"/>
        <v>0.61547484491777849</v>
      </c>
      <c r="Y39">
        <f t="shared" si="9"/>
        <v>22.353354407355379</v>
      </c>
      <c r="Z39">
        <f t="shared" si="10"/>
        <v>10.76304466590776</v>
      </c>
    </row>
    <row r="40" spans="1:26" x14ac:dyDescent="0.35">
      <c r="A40" s="24">
        <v>228</v>
      </c>
      <c r="B40">
        <v>471075810.27204502</v>
      </c>
      <c r="C40">
        <v>1266082402.4390199</v>
      </c>
      <c r="D40">
        <v>88594514.344903111</v>
      </c>
      <c r="F40">
        <f t="shared" si="11"/>
        <v>4.7107581027204501</v>
      </c>
      <c r="G40">
        <f t="shared" si="11"/>
        <v>12.6608240243902</v>
      </c>
      <c r="H40">
        <f t="shared" si="11"/>
        <v>0.88594514344903108</v>
      </c>
      <c r="J40">
        <v>0</v>
      </c>
      <c r="K40">
        <v>0</v>
      </c>
      <c r="L40">
        <v>0</v>
      </c>
      <c r="M40">
        <v>115.91769515112303</v>
      </c>
      <c r="N40">
        <v>0</v>
      </c>
      <c r="O40">
        <v>29.740778881406772</v>
      </c>
      <c r="P40">
        <v>1265.1425426501949</v>
      </c>
      <c r="Q40">
        <v>964.44586009946636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0.98160466721249062</v>
      </c>
      <c r="W40">
        <f t="shared" si="7"/>
        <v>0</v>
      </c>
      <c r="X40">
        <f t="shared" si="8"/>
        <v>0.64618748248575286</v>
      </c>
      <c r="Y40">
        <f t="shared" si="9"/>
        <v>21.067450586994518</v>
      </c>
      <c r="Z40">
        <f t="shared" si="10"/>
        <v>10.945929634541669</v>
      </c>
    </row>
    <row r="41" spans="1:26" x14ac:dyDescent="0.35">
      <c r="A41" s="24">
        <v>234</v>
      </c>
      <c r="B41">
        <v>358572451.60404599</v>
      </c>
      <c r="C41">
        <v>1355333212.3930299</v>
      </c>
      <c r="D41">
        <v>70654670.266807094</v>
      </c>
      <c r="F41">
        <f t="shared" si="11"/>
        <v>3.5857245160404601</v>
      </c>
      <c r="G41">
        <f t="shared" si="11"/>
        <v>13.5533321239303</v>
      </c>
      <c r="H41">
        <f t="shared" si="11"/>
        <v>0.70654670266807096</v>
      </c>
      <c r="J41">
        <v>0</v>
      </c>
      <c r="K41">
        <v>0</v>
      </c>
      <c r="L41">
        <v>0</v>
      </c>
      <c r="M41">
        <v>110.49249838252054</v>
      </c>
      <c r="N41">
        <v>0</v>
      </c>
      <c r="O41">
        <v>28.701165606329003</v>
      </c>
      <c r="P41">
        <v>1248.0863712405323</v>
      </c>
      <c r="Q41">
        <v>880.75631054758333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0.93566346331205463</v>
      </c>
      <c r="W41">
        <f t="shared" si="7"/>
        <v>0</v>
      </c>
      <c r="X41">
        <f t="shared" si="8"/>
        <v>0.62359946999085292</v>
      </c>
      <c r="Y41">
        <f t="shared" si="9"/>
        <v>20.783427217087397</v>
      </c>
      <c r="Z41">
        <f t="shared" si="10"/>
        <v>9.9960993138983465</v>
      </c>
    </row>
    <row r="42" spans="1:26" x14ac:dyDescent="0.35">
      <c r="A42" s="24">
        <v>240</v>
      </c>
      <c r="B42">
        <v>558613560.54957902</v>
      </c>
      <c r="C42">
        <v>1067087674.779</v>
      </c>
      <c r="D42">
        <v>66109070.099762112</v>
      </c>
      <c r="F42">
        <f t="shared" si="11"/>
        <v>5.58613560549579</v>
      </c>
      <c r="G42">
        <f t="shared" si="11"/>
        <v>10.67087674779</v>
      </c>
      <c r="H42">
        <f t="shared" si="11"/>
        <v>0.66109070099762113</v>
      </c>
      <c r="J42">
        <v>0</v>
      </c>
      <c r="K42">
        <v>0</v>
      </c>
      <c r="L42">
        <v>0</v>
      </c>
      <c r="M42">
        <v>106.10563253834465</v>
      </c>
      <c r="N42">
        <v>0</v>
      </c>
      <c r="O42">
        <v>31.378466767942669</v>
      </c>
      <c r="P42">
        <v>1243.5861552320023</v>
      </c>
      <c r="Q42">
        <v>1097.6001139719215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0.89851496772245443</v>
      </c>
      <c r="W42">
        <f t="shared" si="7"/>
        <v>0</v>
      </c>
      <c r="X42">
        <f t="shared" si="8"/>
        <v>0.68177005470815144</v>
      </c>
      <c r="Y42">
        <f t="shared" si="9"/>
        <v>20.708488563778097</v>
      </c>
      <c r="Z42">
        <f t="shared" si="10"/>
        <v>12.457157121460918</v>
      </c>
    </row>
    <row r="43" spans="1:26" x14ac:dyDescent="0.35">
      <c r="A43" s="24">
        <v>246</v>
      </c>
      <c r="B43">
        <v>589443913.44775498</v>
      </c>
      <c r="C43">
        <v>892501440.66483295</v>
      </c>
      <c r="D43">
        <v>84513423.056061402</v>
      </c>
      <c r="F43">
        <f t="shared" si="11"/>
        <v>5.8944391344775502</v>
      </c>
      <c r="G43">
        <f t="shared" si="11"/>
        <v>8.9250144066483301</v>
      </c>
      <c r="H43">
        <f t="shared" si="11"/>
        <v>0.84513423056061399</v>
      </c>
      <c r="J43">
        <v>0</v>
      </c>
      <c r="K43">
        <v>0</v>
      </c>
      <c r="L43">
        <v>0</v>
      </c>
      <c r="M43">
        <v>97.525469736810862</v>
      </c>
      <c r="N43">
        <v>0</v>
      </c>
      <c r="O43">
        <v>31.890453238414722</v>
      </c>
      <c r="P43">
        <v>1185.3762225163614</v>
      </c>
      <c r="Q43">
        <v>971.85589675180029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0.8258571406284263</v>
      </c>
      <c r="W43">
        <f t="shared" si="7"/>
        <v>0</v>
      </c>
      <c r="X43">
        <f t="shared" si="8"/>
        <v>0.69289414966680551</v>
      </c>
      <c r="Y43">
        <f t="shared" si="9"/>
        <v>19.739163100585515</v>
      </c>
      <c r="Z43">
        <f t="shared" si="10"/>
        <v>11.030029471703555</v>
      </c>
    </row>
    <row r="44" spans="1:26" x14ac:dyDescent="0.35">
      <c r="A44" s="24">
        <v>252</v>
      </c>
      <c r="B44">
        <v>707620129.68041205</v>
      </c>
      <c r="C44">
        <v>1024788229.73423</v>
      </c>
      <c r="D44">
        <v>71577927.163689509</v>
      </c>
      <c r="F44">
        <f t="shared" si="11"/>
        <v>7.0762012968041201</v>
      </c>
      <c r="G44">
        <f t="shared" si="11"/>
        <v>10.247882297342301</v>
      </c>
      <c r="H44">
        <f t="shared" si="11"/>
        <v>0.71577927163689514</v>
      </c>
      <c r="J44">
        <v>0</v>
      </c>
      <c r="K44">
        <v>0</v>
      </c>
      <c r="L44">
        <v>0</v>
      </c>
      <c r="M44">
        <v>101.51161060888457</v>
      </c>
      <c r="N44">
        <v>0</v>
      </c>
      <c r="O44">
        <v>33.213463485087892</v>
      </c>
      <c r="P44">
        <v>1219.1185932789174</v>
      </c>
      <c r="Q44">
        <v>971.62900520644462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0.85961225005406527</v>
      </c>
      <c r="W44">
        <f t="shared" si="7"/>
        <v>0</v>
      </c>
      <c r="X44">
        <f t="shared" si="8"/>
        <v>0.72163961944786292</v>
      </c>
      <c r="Y44">
        <f t="shared" si="9"/>
        <v>20.301048978866937</v>
      </c>
      <c r="Z44">
        <f t="shared" si="10"/>
        <v>11.027454377555834</v>
      </c>
    </row>
    <row r="45" spans="1:26" ht="15" thickBot="1" x14ac:dyDescent="0.4">
      <c r="A45" s="26">
        <v>258</v>
      </c>
      <c r="B45">
        <v>707620129.68041205</v>
      </c>
      <c r="C45">
        <v>1024788229.73423</v>
      </c>
      <c r="D45">
        <v>71577927.163689509</v>
      </c>
      <c r="F45">
        <f t="shared" si="11"/>
        <v>7.0762012968041201</v>
      </c>
      <c r="G45">
        <f t="shared" si="11"/>
        <v>10.247882297342301</v>
      </c>
      <c r="H45">
        <f t="shared" si="11"/>
        <v>0.71577927163689514</v>
      </c>
      <c r="J45">
        <v>0</v>
      </c>
      <c r="K45">
        <v>0</v>
      </c>
      <c r="L45">
        <v>0</v>
      </c>
      <c r="M45">
        <v>100.09038964931858</v>
      </c>
      <c r="N45">
        <v>0</v>
      </c>
      <c r="O45">
        <v>30.936720755974719</v>
      </c>
      <c r="P45">
        <v>1225.5420894918743</v>
      </c>
      <c r="Q45">
        <v>884.69926954359426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0.84757718392174253</v>
      </c>
      <c r="W45">
        <f t="shared" si="7"/>
        <v>0</v>
      </c>
      <c r="X45">
        <f t="shared" si="8"/>
        <v>0.672172096816398</v>
      </c>
      <c r="Y45">
        <f t="shared" si="9"/>
        <v>20.408014545591726</v>
      </c>
      <c r="Z45">
        <f t="shared" si="10"/>
        <v>10.040849728107982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DFA7-F403-4625-988B-27790D1B8FA6}">
  <dimension ref="A1:Z45"/>
  <sheetViews>
    <sheetView workbookViewId="0">
      <selection activeCell="S2" sqref="S2:Z45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6154682.3522360101</v>
      </c>
      <c r="C2">
        <v>2098160.907013441</v>
      </c>
      <c r="D2">
        <v>2398789.4686901462</v>
      </c>
      <c r="F2">
        <f t="shared" ref="F2:F45" si="0">B2/100000000</f>
        <v>6.15468235223601E-2</v>
      </c>
      <c r="G2">
        <f t="shared" ref="G2:G45" si="1">C2/100000000</f>
        <v>2.098160907013441E-2</v>
      </c>
      <c r="H2">
        <f t="shared" ref="H2:H45" si="2">D2/100000000</f>
        <v>2.3987894686901462E-2</v>
      </c>
      <c r="J2">
        <v>86.684327412638652</v>
      </c>
      <c r="K2">
        <v>1421.3921062322449</v>
      </c>
      <c r="L2">
        <v>978.92412780584471</v>
      </c>
      <c r="M2">
        <v>65.503280960634413</v>
      </c>
      <c r="N2">
        <v>104.30746807952038</v>
      </c>
      <c r="O2">
        <v>26.069456971070757</v>
      </c>
      <c r="P2">
        <v>104.46673755882784</v>
      </c>
      <c r="Q2">
        <v>0</v>
      </c>
      <c r="S2">
        <f t="shared" ref="S2:S45" si="3">J2/342.296</f>
        <v>0.25324376391380166</v>
      </c>
      <c r="T2">
        <f t="shared" ref="T2:T45" si="4">K2/180.156</f>
        <v>7.8897849987357898</v>
      </c>
      <c r="U2">
        <f t="shared" ref="U2:U45" si="5">L2/88.06</f>
        <v>11.116558344377069</v>
      </c>
      <c r="V2">
        <f t="shared" ref="V2:V45" si="6">M2/118.09</f>
        <v>0.55468948226466608</v>
      </c>
      <c r="W2">
        <f t="shared" ref="W2:W45" si="7">N2/90.08</f>
        <v>1.1579425852522245</v>
      </c>
      <c r="X2">
        <f t="shared" ref="X2:X45" si="8">O2/46.025</f>
        <v>0.56641948877937554</v>
      </c>
      <c r="Y2">
        <f t="shared" ref="Y2:Y45" si="9">P2/60.052</f>
        <v>1.7396046352965404</v>
      </c>
      <c r="Z2">
        <f t="shared" ref="Z2:Z45" si="10">Q2/88.11</f>
        <v>0</v>
      </c>
    </row>
    <row r="3" spans="1:26" x14ac:dyDescent="0.35">
      <c r="A3" s="24">
        <v>6</v>
      </c>
      <c r="B3">
        <v>21624147.2194038</v>
      </c>
      <c r="C3">
        <v>67145415.929844901</v>
      </c>
      <c r="D3">
        <v>27539625.08656653</v>
      </c>
      <c r="F3">
        <f t="shared" si="0"/>
        <v>0.216241472194038</v>
      </c>
      <c r="G3">
        <f t="shared" si="1"/>
        <v>0.67145415929844898</v>
      </c>
      <c r="H3">
        <f t="shared" si="2"/>
        <v>0.27539625086566533</v>
      </c>
      <c r="J3">
        <v>84.527362153151316</v>
      </c>
      <c r="K3">
        <v>1352.5327263002841</v>
      </c>
      <c r="L3">
        <v>931.85679061492021</v>
      </c>
      <c r="M3">
        <v>37.400869098425851</v>
      </c>
      <c r="N3">
        <v>88.83402181426635</v>
      </c>
      <c r="O3">
        <v>28.77625222971805</v>
      </c>
      <c r="P3">
        <v>151.17010844087798</v>
      </c>
      <c r="Q3">
        <v>0</v>
      </c>
      <c r="S3">
        <f t="shared" si="3"/>
        <v>0.24694230184738156</v>
      </c>
      <c r="T3">
        <f t="shared" si="4"/>
        <v>7.50756414607498</v>
      </c>
      <c r="U3">
        <f t="shared" si="5"/>
        <v>10.582066666079038</v>
      </c>
      <c r="V3">
        <f t="shared" si="6"/>
        <v>0.31671495552905282</v>
      </c>
      <c r="W3">
        <f t="shared" si="7"/>
        <v>0.98616809296476859</v>
      </c>
      <c r="X3">
        <f t="shared" si="8"/>
        <v>0.62523090124319503</v>
      </c>
      <c r="Y3">
        <f t="shared" si="9"/>
        <v>2.5173201299020511</v>
      </c>
      <c r="Z3">
        <f t="shared" si="10"/>
        <v>0</v>
      </c>
    </row>
    <row r="4" spans="1:26" x14ac:dyDescent="0.35">
      <c r="A4" s="24">
        <v>12</v>
      </c>
      <c r="B4">
        <v>41592333.1066145</v>
      </c>
      <c r="C4">
        <v>1221170245.28141</v>
      </c>
      <c r="D4">
        <v>619008376.14776361</v>
      </c>
      <c r="F4">
        <f t="shared" si="0"/>
        <v>0.41592333106614499</v>
      </c>
      <c r="G4">
        <f t="shared" si="1"/>
        <v>12.2117024528141</v>
      </c>
      <c r="H4">
        <f t="shared" si="2"/>
        <v>6.1900837614776361</v>
      </c>
      <c r="J4">
        <v>78.888571382201292</v>
      </c>
      <c r="K4">
        <v>15.924467635924842</v>
      </c>
      <c r="L4">
        <v>126.52381603185086</v>
      </c>
      <c r="M4">
        <v>496.91955488152331</v>
      </c>
      <c r="N4">
        <v>269.19650868715604</v>
      </c>
      <c r="O4">
        <v>67.499385670242447</v>
      </c>
      <c r="P4">
        <v>691.88330713655409</v>
      </c>
      <c r="Q4">
        <v>455.15083471481114</v>
      </c>
      <c r="S4">
        <f t="shared" si="3"/>
        <v>0.23046886724414337</v>
      </c>
      <c r="T4">
        <f t="shared" si="4"/>
        <v>8.8392657674042724E-2</v>
      </c>
      <c r="U4">
        <f t="shared" si="5"/>
        <v>1.4367910064938776</v>
      </c>
      <c r="V4">
        <f t="shared" si="6"/>
        <v>4.2079731974047192</v>
      </c>
      <c r="W4">
        <f t="shared" si="7"/>
        <v>2.9884159490137217</v>
      </c>
      <c r="X4">
        <f t="shared" si="8"/>
        <v>1.466580894519119</v>
      </c>
      <c r="Y4">
        <f t="shared" si="9"/>
        <v>11.521403236137916</v>
      </c>
      <c r="Z4">
        <f t="shared" si="10"/>
        <v>5.1657114370084116</v>
      </c>
    </row>
    <row r="5" spans="1:26" x14ac:dyDescent="0.35">
      <c r="A5" s="24">
        <v>18</v>
      </c>
      <c r="B5">
        <v>21796040.518710501</v>
      </c>
      <c r="C5">
        <v>1058144170.36245</v>
      </c>
      <c r="D5">
        <v>783525970.23134899</v>
      </c>
      <c r="F5">
        <f t="shared" si="0"/>
        <v>0.21796040518710502</v>
      </c>
      <c r="G5">
        <f t="shared" si="1"/>
        <v>10.581441703624501</v>
      </c>
      <c r="H5">
        <f t="shared" si="2"/>
        <v>7.8352597023134898</v>
      </c>
      <c r="J5">
        <v>77.645989156341585</v>
      </c>
      <c r="K5">
        <v>0</v>
      </c>
      <c r="L5">
        <v>0</v>
      </c>
      <c r="M5">
        <v>431.64079194168761</v>
      </c>
      <c r="N5">
        <v>170.40394320115385</v>
      </c>
      <c r="O5">
        <v>58.954073208818876</v>
      </c>
      <c r="P5">
        <v>433.06636747187292</v>
      </c>
      <c r="Q5">
        <v>809.01632842045274</v>
      </c>
      <c r="S5">
        <f t="shared" si="3"/>
        <v>0.22683872775709207</v>
      </c>
      <c r="T5">
        <f t="shared" si="4"/>
        <v>0</v>
      </c>
      <c r="U5">
        <f t="shared" si="5"/>
        <v>0</v>
      </c>
      <c r="V5">
        <f t="shared" si="6"/>
        <v>3.655184960129457</v>
      </c>
      <c r="W5">
        <f t="shared" si="7"/>
        <v>1.8916956394444255</v>
      </c>
      <c r="X5">
        <f t="shared" si="8"/>
        <v>1.2809141381601059</v>
      </c>
      <c r="Y5">
        <f t="shared" si="9"/>
        <v>7.2115228047670836</v>
      </c>
      <c r="Z5">
        <f t="shared" si="10"/>
        <v>9.1818900059068529</v>
      </c>
    </row>
    <row r="6" spans="1:26" x14ac:dyDescent="0.35">
      <c r="A6" s="25">
        <v>24</v>
      </c>
      <c r="B6">
        <v>8116414.8460121099</v>
      </c>
      <c r="C6">
        <v>1721443845.22243</v>
      </c>
      <c r="D6">
        <v>803604642.44976807</v>
      </c>
      <c r="F6">
        <f t="shared" si="0"/>
        <v>8.1164148460121099E-2</v>
      </c>
      <c r="G6">
        <f t="shared" si="1"/>
        <v>17.2144384522243</v>
      </c>
      <c r="H6">
        <f t="shared" si="2"/>
        <v>8.0360464244976804</v>
      </c>
      <c r="J6">
        <v>97.160741528174498</v>
      </c>
      <c r="K6">
        <v>0</v>
      </c>
      <c r="L6">
        <v>0</v>
      </c>
      <c r="M6">
        <v>429.32</v>
      </c>
      <c r="N6">
        <v>151.91</v>
      </c>
      <c r="O6">
        <v>53.81489617537774</v>
      </c>
      <c r="P6">
        <v>319.68596036473269</v>
      </c>
      <c r="Q6">
        <v>1070.7914572864322</v>
      </c>
      <c r="S6">
        <f t="shared" si="3"/>
        <v>0.28385006406202379</v>
      </c>
      <c r="T6">
        <f t="shared" si="4"/>
        <v>0</v>
      </c>
      <c r="U6">
        <f t="shared" si="5"/>
        <v>0</v>
      </c>
      <c r="V6">
        <f t="shared" si="6"/>
        <v>3.6355322211872299</v>
      </c>
      <c r="W6">
        <f t="shared" si="7"/>
        <v>1.6863898756660747</v>
      </c>
      <c r="X6">
        <f t="shared" si="8"/>
        <v>1.1692535833868059</v>
      </c>
      <c r="Y6">
        <f t="shared" si="9"/>
        <v>5.3234856518472773</v>
      </c>
      <c r="Z6">
        <f t="shared" si="10"/>
        <v>12.1528936248602</v>
      </c>
    </row>
    <row r="7" spans="1:26" x14ac:dyDescent="0.35">
      <c r="A7" s="25">
        <v>30</v>
      </c>
      <c r="B7">
        <v>0</v>
      </c>
      <c r="C7">
        <v>3135913177.4121799</v>
      </c>
      <c r="D7">
        <v>27156189.252836671</v>
      </c>
      <c r="F7">
        <f t="shared" si="0"/>
        <v>0</v>
      </c>
      <c r="G7">
        <f t="shared" si="1"/>
        <v>31.359131774121799</v>
      </c>
      <c r="H7">
        <f t="shared" si="2"/>
        <v>0.27156189252836671</v>
      </c>
      <c r="J7">
        <v>62.117902759487336</v>
      </c>
      <c r="K7">
        <v>5.4408938398164874</v>
      </c>
      <c r="L7">
        <v>0</v>
      </c>
      <c r="M7">
        <v>450.83</v>
      </c>
      <c r="N7">
        <v>164.1</v>
      </c>
      <c r="O7">
        <v>46.492683400096283</v>
      </c>
      <c r="P7">
        <v>388.94309209316862</v>
      </c>
      <c r="Q7">
        <v>984.63847912241624</v>
      </c>
      <c r="S7">
        <f t="shared" si="3"/>
        <v>0.18147422920363468</v>
      </c>
      <c r="T7">
        <f t="shared" si="4"/>
        <v>3.0201013787031723E-2</v>
      </c>
      <c r="U7">
        <f t="shared" si="5"/>
        <v>0</v>
      </c>
      <c r="V7">
        <f t="shared" si="6"/>
        <v>3.81768142941824</v>
      </c>
      <c r="W7">
        <f t="shared" si="7"/>
        <v>1.8217140319715808</v>
      </c>
      <c r="X7">
        <f t="shared" si="8"/>
        <v>1.0101615078782462</v>
      </c>
      <c r="Y7">
        <f t="shared" si="9"/>
        <v>6.4767716661088492</v>
      </c>
      <c r="Z7">
        <f t="shared" si="10"/>
        <v>11.17510474545927</v>
      </c>
    </row>
    <row r="8" spans="1:26" x14ac:dyDescent="0.35">
      <c r="A8" s="24">
        <v>36</v>
      </c>
      <c r="B8">
        <v>0</v>
      </c>
      <c r="C8">
        <v>4223664190.9409499</v>
      </c>
      <c r="D8">
        <v>7372504.0296940403</v>
      </c>
      <c r="F8">
        <f t="shared" si="0"/>
        <v>0</v>
      </c>
      <c r="G8">
        <f t="shared" si="1"/>
        <v>42.236641909409499</v>
      </c>
      <c r="H8">
        <f t="shared" si="2"/>
        <v>7.3725040296940408E-2</v>
      </c>
      <c r="J8">
        <v>0</v>
      </c>
      <c r="K8">
        <v>3.5015001980319287</v>
      </c>
      <c r="L8">
        <v>0</v>
      </c>
      <c r="M8">
        <v>452.22685372049955</v>
      </c>
      <c r="N8">
        <v>275.19784133810117</v>
      </c>
      <c r="O8">
        <v>43.489102735223682</v>
      </c>
      <c r="P8">
        <v>488.75589427531435</v>
      </c>
      <c r="Q8">
        <v>808.73374604983678</v>
      </c>
      <c r="S8">
        <f t="shared" si="3"/>
        <v>0</v>
      </c>
      <c r="T8">
        <f t="shared" si="4"/>
        <v>1.943593440147388E-2</v>
      </c>
      <c r="U8">
        <f t="shared" si="5"/>
        <v>0</v>
      </c>
      <c r="V8">
        <f t="shared" si="6"/>
        <v>3.8295101509060845</v>
      </c>
      <c r="W8">
        <f t="shared" si="7"/>
        <v>3.0550382031316738</v>
      </c>
      <c r="X8">
        <f t="shared" si="8"/>
        <v>0.9449017432965493</v>
      </c>
      <c r="Y8">
        <f t="shared" si="9"/>
        <v>8.1388778770950907</v>
      </c>
      <c r="Z8">
        <f t="shared" si="10"/>
        <v>9.1786828515473466</v>
      </c>
    </row>
    <row r="9" spans="1:26" x14ac:dyDescent="0.35">
      <c r="A9" s="24">
        <v>42</v>
      </c>
      <c r="B9">
        <v>0</v>
      </c>
      <c r="C9">
        <v>2725197758.5636101</v>
      </c>
      <c r="D9">
        <v>10620269.43470333</v>
      </c>
      <c r="F9">
        <f t="shared" si="0"/>
        <v>0</v>
      </c>
      <c r="G9">
        <f t="shared" si="1"/>
        <v>27.251977585636102</v>
      </c>
      <c r="H9">
        <f t="shared" si="2"/>
        <v>0.10620269434703329</v>
      </c>
      <c r="J9">
        <v>0</v>
      </c>
      <c r="K9">
        <v>3.2341438228971215</v>
      </c>
      <c r="L9">
        <v>0</v>
      </c>
      <c r="M9">
        <v>421.48205636544947</v>
      </c>
      <c r="N9">
        <v>377.80371812937017</v>
      </c>
      <c r="O9">
        <v>62.216549985803866</v>
      </c>
      <c r="P9">
        <v>504.71116901978081</v>
      </c>
      <c r="Q9">
        <v>754.03604685800133</v>
      </c>
      <c r="S9">
        <f t="shared" si="3"/>
        <v>0</v>
      </c>
      <c r="T9">
        <f t="shared" si="4"/>
        <v>1.7951907363047144E-2</v>
      </c>
      <c r="U9">
        <f t="shared" si="5"/>
        <v>0</v>
      </c>
      <c r="V9">
        <f t="shared" si="6"/>
        <v>3.5691595932377802</v>
      </c>
      <c r="W9">
        <f t="shared" si="7"/>
        <v>4.1940910094290649</v>
      </c>
      <c r="X9">
        <f t="shared" si="8"/>
        <v>1.3517990219620613</v>
      </c>
      <c r="Y9">
        <f t="shared" si="9"/>
        <v>8.4045688573200028</v>
      </c>
      <c r="Z9">
        <f t="shared" si="10"/>
        <v>8.5578940739757279</v>
      </c>
    </row>
    <row r="10" spans="1:26" x14ac:dyDescent="0.35">
      <c r="A10" s="24">
        <v>48</v>
      </c>
      <c r="B10">
        <v>0</v>
      </c>
      <c r="C10">
        <v>2741791704.00172</v>
      </c>
      <c r="D10">
        <v>93985626.409924403</v>
      </c>
      <c r="F10">
        <f t="shared" si="0"/>
        <v>0</v>
      </c>
      <c r="G10">
        <f t="shared" si="1"/>
        <v>27.417917040017201</v>
      </c>
      <c r="H10">
        <f t="shared" si="2"/>
        <v>0.93985626409924405</v>
      </c>
      <c r="J10">
        <v>0</v>
      </c>
      <c r="K10">
        <v>0</v>
      </c>
      <c r="L10">
        <v>0</v>
      </c>
      <c r="M10">
        <v>422.05210658150907</v>
      </c>
      <c r="N10">
        <v>483.61155052774308</v>
      </c>
      <c r="O10">
        <v>71.586520582843661</v>
      </c>
      <c r="P10">
        <v>561.03774863960587</v>
      </c>
      <c r="Q10">
        <v>866.21193920634096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3.573986845469634</v>
      </c>
      <c r="W10">
        <f t="shared" si="7"/>
        <v>5.3686895040824059</v>
      </c>
      <c r="X10">
        <f t="shared" si="8"/>
        <v>1.5553833912622197</v>
      </c>
      <c r="Y10">
        <f t="shared" si="9"/>
        <v>9.3425322826817734</v>
      </c>
      <c r="Z10">
        <f t="shared" si="10"/>
        <v>9.8310287050997722</v>
      </c>
    </row>
    <row r="11" spans="1:26" x14ac:dyDescent="0.35">
      <c r="A11" s="24">
        <v>54</v>
      </c>
      <c r="B11">
        <v>3071518.2642419199</v>
      </c>
      <c r="C11">
        <v>2960636454.9027801</v>
      </c>
      <c r="D11">
        <v>373445428.96074659</v>
      </c>
      <c r="F11">
        <f t="shared" si="0"/>
        <v>3.0715182642419198E-2</v>
      </c>
      <c r="G11">
        <f t="shared" si="1"/>
        <v>29.606364549027802</v>
      </c>
      <c r="H11">
        <f t="shared" si="2"/>
        <v>3.7344542896074659</v>
      </c>
      <c r="J11">
        <v>0</v>
      </c>
      <c r="K11">
        <v>0</v>
      </c>
      <c r="L11">
        <v>0</v>
      </c>
      <c r="M11">
        <v>384.64370192079394</v>
      </c>
      <c r="N11">
        <v>484.33777882646956</v>
      </c>
      <c r="O11">
        <v>65.834219305500682</v>
      </c>
      <c r="P11">
        <v>534.50862655342303</v>
      </c>
      <c r="Q11">
        <v>864.51992565922399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3.2572080779134045</v>
      </c>
      <c r="W11">
        <f t="shared" si="7"/>
        <v>5.3767515411464206</v>
      </c>
      <c r="X11">
        <f t="shared" si="8"/>
        <v>1.4304012885497162</v>
      </c>
      <c r="Y11">
        <f t="shared" si="9"/>
        <v>8.9007631145244623</v>
      </c>
      <c r="Z11">
        <f t="shared" si="10"/>
        <v>9.8118252827059802</v>
      </c>
    </row>
    <row r="12" spans="1:26" x14ac:dyDescent="0.35">
      <c r="A12" s="24">
        <v>60</v>
      </c>
      <c r="B12">
        <v>103600253.480674</v>
      </c>
      <c r="C12">
        <v>1700262983.5945899</v>
      </c>
      <c r="D12">
        <v>348560483.74062914</v>
      </c>
      <c r="F12">
        <f t="shared" si="0"/>
        <v>1.0360025348067401</v>
      </c>
      <c r="G12">
        <f t="shared" si="1"/>
        <v>17.0026298359459</v>
      </c>
      <c r="H12">
        <f t="shared" si="2"/>
        <v>3.4856048374062913</v>
      </c>
      <c r="J12">
        <v>0</v>
      </c>
      <c r="K12">
        <v>0</v>
      </c>
      <c r="L12">
        <v>0</v>
      </c>
      <c r="M12">
        <v>348.94496563227125</v>
      </c>
      <c r="N12">
        <v>477.08189322840508</v>
      </c>
      <c r="O12">
        <v>45.919307352360256</v>
      </c>
      <c r="P12">
        <v>493.71650718802852</v>
      </c>
      <c r="Q12">
        <v>947.63759195461842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2.9549069830829979</v>
      </c>
      <c r="W12">
        <f t="shared" si="7"/>
        <v>5.2962021894805185</v>
      </c>
      <c r="X12">
        <f t="shared" si="8"/>
        <v>0.99770358180033147</v>
      </c>
      <c r="Y12">
        <f t="shared" si="9"/>
        <v>8.2214831677217823</v>
      </c>
      <c r="Z12">
        <f t="shared" si="10"/>
        <v>10.755165043180325</v>
      </c>
    </row>
    <row r="13" spans="1:26" x14ac:dyDescent="0.35">
      <c r="A13" s="24">
        <v>66</v>
      </c>
      <c r="B13">
        <v>962753044.31312299</v>
      </c>
      <c r="C13">
        <v>1830556002.2990839</v>
      </c>
      <c r="D13">
        <v>493355220.33522558</v>
      </c>
      <c r="F13">
        <f t="shared" si="0"/>
        <v>9.6275304431312296</v>
      </c>
      <c r="G13">
        <f t="shared" si="1"/>
        <v>18.305560022990839</v>
      </c>
      <c r="H13">
        <f t="shared" si="2"/>
        <v>4.9335522033522556</v>
      </c>
      <c r="J13">
        <v>0</v>
      </c>
      <c r="K13">
        <v>0</v>
      </c>
      <c r="L13">
        <v>0</v>
      </c>
      <c r="M13">
        <v>310.96070489458191</v>
      </c>
      <c r="N13">
        <v>393.34260262409276</v>
      </c>
      <c r="O13">
        <v>11.707121615303427</v>
      </c>
      <c r="P13">
        <v>773.59927660122059</v>
      </c>
      <c r="Q13">
        <v>884.63078925555612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2.6332517985822839</v>
      </c>
      <c r="W13">
        <f t="shared" si="7"/>
        <v>4.3665919474255412</v>
      </c>
      <c r="X13">
        <f t="shared" si="8"/>
        <v>0.25436440228796148</v>
      </c>
      <c r="Y13">
        <f t="shared" si="9"/>
        <v>12.882156740844945</v>
      </c>
      <c r="Z13">
        <f t="shared" si="10"/>
        <v>10.040072514533607</v>
      </c>
    </row>
    <row r="14" spans="1:26" x14ac:dyDescent="0.35">
      <c r="A14" s="24">
        <v>72</v>
      </c>
      <c r="B14">
        <v>1430053858.97893</v>
      </c>
      <c r="C14">
        <v>1645456539.7210801</v>
      </c>
      <c r="D14">
        <v>506650146.5592137</v>
      </c>
      <c r="F14">
        <f t="shared" si="0"/>
        <v>14.3005385897893</v>
      </c>
      <c r="G14">
        <f t="shared" si="1"/>
        <v>16.4545653972108</v>
      </c>
      <c r="H14">
        <f t="shared" si="2"/>
        <v>5.066501465592137</v>
      </c>
      <c r="J14">
        <v>0</v>
      </c>
      <c r="K14">
        <v>0</v>
      </c>
      <c r="L14">
        <v>0</v>
      </c>
      <c r="M14">
        <v>284.58165526022128</v>
      </c>
      <c r="N14">
        <v>313.58184420944889</v>
      </c>
      <c r="O14">
        <v>15.032627468120431</v>
      </c>
      <c r="P14">
        <v>912.96257996911527</v>
      </c>
      <c r="Q14">
        <v>945.24312930632539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2.4098709057517258</v>
      </c>
      <c r="W14">
        <f t="shared" si="7"/>
        <v>3.481148359341129</v>
      </c>
      <c r="X14">
        <f t="shared" si="8"/>
        <v>0.3266187391226601</v>
      </c>
      <c r="Y14">
        <f t="shared" si="9"/>
        <v>15.202867181261494</v>
      </c>
      <c r="Z14">
        <f t="shared" si="10"/>
        <v>10.727989210150101</v>
      </c>
    </row>
    <row r="15" spans="1:26" x14ac:dyDescent="0.35">
      <c r="A15" s="24">
        <v>78</v>
      </c>
      <c r="B15">
        <v>1266082462.32058</v>
      </c>
      <c r="C15">
        <v>1401540143.0643599</v>
      </c>
      <c r="D15">
        <v>428890910.24631459</v>
      </c>
      <c r="F15">
        <f t="shared" si="0"/>
        <v>12.6608246232058</v>
      </c>
      <c r="G15">
        <f t="shared" si="1"/>
        <v>14.0154014306436</v>
      </c>
      <c r="H15">
        <f t="shared" si="2"/>
        <v>4.2889091024631458</v>
      </c>
      <c r="J15">
        <v>0</v>
      </c>
      <c r="K15">
        <v>0</v>
      </c>
      <c r="L15">
        <v>0</v>
      </c>
      <c r="M15">
        <v>240.1359350515219</v>
      </c>
      <c r="N15">
        <v>251.2708372105389</v>
      </c>
      <c r="O15">
        <v>17.553704909931735</v>
      </c>
      <c r="P15">
        <v>1036.6317146481358</v>
      </c>
      <c r="Q15">
        <v>965.88637452727551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2.0334993229868905</v>
      </c>
      <c r="W15">
        <f t="shared" si="7"/>
        <v>2.7894187079322701</v>
      </c>
      <c r="X15">
        <f t="shared" si="8"/>
        <v>0.38139500075897309</v>
      </c>
      <c r="Y15">
        <f t="shared" si="9"/>
        <v>17.262234640780253</v>
      </c>
      <c r="Z15">
        <f t="shared" si="10"/>
        <v>10.962278680368579</v>
      </c>
    </row>
    <row r="16" spans="1:26" x14ac:dyDescent="0.35">
      <c r="A16" s="24">
        <v>84</v>
      </c>
      <c r="B16">
        <v>975352870.00832701</v>
      </c>
      <c r="C16">
        <v>1328706864.9665501</v>
      </c>
      <c r="D16">
        <v>583579086.54098904</v>
      </c>
      <c r="F16">
        <f t="shared" si="0"/>
        <v>9.7535287000832707</v>
      </c>
      <c r="G16">
        <f t="shared" si="1"/>
        <v>13.287068649665501</v>
      </c>
      <c r="H16">
        <f t="shared" si="2"/>
        <v>5.8357908654098907</v>
      </c>
      <c r="J16">
        <v>0</v>
      </c>
      <c r="K16">
        <v>0</v>
      </c>
      <c r="L16">
        <v>0</v>
      </c>
      <c r="M16">
        <v>220.60088249085902</v>
      </c>
      <c r="N16">
        <v>210.68339071597586</v>
      </c>
      <c r="O16">
        <v>17.755259559626825</v>
      </c>
      <c r="P16">
        <v>1053.3580134568717</v>
      </c>
      <c r="Q16">
        <v>971.60795925503805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1.8680742018025152</v>
      </c>
      <c r="W16">
        <f t="shared" si="7"/>
        <v>2.3388475878771744</v>
      </c>
      <c r="X16">
        <f t="shared" si="8"/>
        <v>0.38577424355517276</v>
      </c>
      <c r="Y16">
        <f t="shared" si="9"/>
        <v>17.540764894705784</v>
      </c>
      <c r="Z16">
        <f t="shared" si="10"/>
        <v>11.027215517592079</v>
      </c>
    </row>
    <row r="17" spans="1:26" x14ac:dyDescent="0.35">
      <c r="A17" s="24">
        <v>90</v>
      </c>
      <c r="B17">
        <v>682633009.72954798</v>
      </c>
      <c r="C17">
        <v>1275752169.81161</v>
      </c>
      <c r="D17">
        <v>816021069.10198808</v>
      </c>
      <c r="F17">
        <f t="shared" si="0"/>
        <v>6.8263300972954797</v>
      </c>
      <c r="G17">
        <f t="shared" si="1"/>
        <v>12.757521698116101</v>
      </c>
      <c r="H17">
        <f t="shared" si="2"/>
        <v>8.1602106910198806</v>
      </c>
      <c r="J17">
        <v>0</v>
      </c>
      <c r="K17">
        <v>0</v>
      </c>
      <c r="L17">
        <v>0</v>
      </c>
      <c r="M17">
        <v>205.85549824303149</v>
      </c>
      <c r="N17">
        <v>200.25529321644112</v>
      </c>
      <c r="O17">
        <v>19.930763252163366</v>
      </c>
      <c r="P17">
        <v>1076.5807688065299</v>
      </c>
      <c r="Q17">
        <v>975.81245467025849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1.743208554856732</v>
      </c>
      <c r="W17">
        <f t="shared" si="7"/>
        <v>2.2230827399693731</v>
      </c>
      <c r="X17">
        <f t="shared" si="8"/>
        <v>0.43304211302907913</v>
      </c>
      <c r="Y17">
        <f t="shared" si="9"/>
        <v>17.927475667863352</v>
      </c>
      <c r="Z17">
        <f t="shared" si="10"/>
        <v>11.074934226197463</v>
      </c>
    </row>
    <row r="18" spans="1:26" x14ac:dyDescent="0.35">
      <c r="A18" s="24">
        <v>96</v>
      </c>
      <c r="B18">
        <v>667833727.00835705</v>
      </c>
      <c r="C18">
        <v>1459001263.2787399</v>
      </c>
      <c r="D18">
        <v>946845801.57614005</v>
      </c>
      <c r="F18">
        <f t="shared" si="0"/>
        <v>6.6783372700835706</v>
      </c>
      <c r="G18">
        <f t="shared" si="1"/>
        <v>14.590012632787399</v>
      </c>
      <c r="H18">
        <f t="shared" si="2"/>
        <v>9.4684580157614011</v>
      </c>
      <c r="J18">
        <v>0</v>
      </c>
      <c r="K18">
        <v>0</v>
      </c>
      <c r="L18">
        <v>0</v>
      </c>
      <c r="M18">
        <v>192.29699519801511</v>
      </c>
      <c r="N18">
        <v>167.27283660237151</v>
      </c>
      <c r="O18">
        <v>24.144714584516343</v>
      </c>
      <c r="P18">
        <v>1053.2320850797853</v>
      </c>
      <c r="Q18">
        <v>1279.5867222711495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1.6283935574393691</v>
      </c>
      <c r="W18">
        <f t="shared" si="7"/>
        <v>1.8569364631701988</v>
      </c>
      <c r="X18">
        <f t="shared" si="8"/>
        <v>0.52459999097265275</v>
      </c>
      <c r="Y18">
        <f t="shared" si="9"/>
        <v>17.538667905811383</v>
      </c>
      <c r="Z18">
        <f t="shared" si="10"/>
        <v>14.522604951437401</v>
      </c>
    </row>
    <row r="19" spans="1:26" x14ac:dyDescent="0.35">
      <c r="A19" s="24">
        <v>102</v>
      </c>
      <c r="B19">
        <v>947771572.17685997</v>
      </c>
      <c r="C19">
        <v>1054881981.97504</v>
      </c>
      <c r="D19">
        <v>840920419.940431</v>
      </c>
      <c r="F19">
        <f t="shared" si="0"/>
        <v>9.4777157217686003</v>
      </c>
      <c r="G19">
        <f t="shared" si="1"/>
        <v>10.548819819750399</v>
      </c>
      <c r="H19">
        <f t="shared" si="2"/>
        <v>8.4092041994043107</v>
      </c>
      <c r="J19">
        <v>0</v>
      </c>
      <c r="K19">
        <v>0</v>
      </c>
      <c r="L19">
        <v>0</v>
      </c>
      <c r="M19">
        <v>178.52627216985613</v>
      </c>
      <c r="N19">
        <v>149.30799150227315</v>
      </c>
      <c r="O19">
        <v>22.455638061981531</v>
      </c>
      <c r="P19">
        <v>1020.0924700345613</v>
      </c>
      <c r="Q19">
        <v>1132.7559187691033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1.5117814562609546</v>
      </c>
      <c r="W19">
        <f t="shared" si="7"/>
        <v>1.6575043461620023</v>
      </c>
      <c r="X19">
        <f t="shared" si="8"/>
        <v>0.48790088130323805</v>
      </c>
      <c r="Y19">
        <f t="shared" si="9"/>
        <v>16.986819257219764</v>
      </c>
      <c r="Z19">
        <f t="shared" si="10"/>
        <v>12.856156154455832</v>
      </c>
    </row>
    <row r="20" spans="1:26" x14ac:dyDescent="0.35">
      <c r="A20" s="24">
        <v>108</v>
      </c>
      <c r="B20">
        <v>1081522568.7899799</v>
      </c>
      <c r="C20">
        <v>912712870.620592</v>
      </c>
      <c r="D20">
        <v>1048974038.370152</v>
      </c>
      <c r="F20">
        <f t="shared" si="0"/>
        <v>10.815225687899799</v>
      </c>
      <c r="G20">
        <f t="shared" si="1"/>
        <v>9.1271287062059194</v>
      </c>
      <c r="H20">
        <f t="shared" si="2"/>
        <v>10.48974038370152</v>
      </c>
      <c r="J20">
        <v>0</v>
      </c>
      <c r="K20">
        <v>0</v>
      </c>
      <c r="L20">
        <v>0</v>
      </c>
      <c r="M20">
        <v>161.69289258749228</v>
      </c>
      <c r="N20">
        <v>122.64697586273363</v>
      </c>
      <c r="O20">
        <v>21.570957401583794</v>
      </c>
      <c r="P20">
        <v>1015.0623437385101</v>
      </c>
      <c r="Q20">
        <v>1132.8978979951303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1.369234419404626</v>
      </c>
      <c r="W20">
        <f t="shared" si="7"/>
        <v>1.3615339238758173</v>
      </c>
      <c r="X20">
        <f t="shared" si="8"/>
        <v>0.46867913963245617</v>
      </c>
      <c r="Y20">
        <f t="shared" si="9"/>
        <v>16.903056413416873</v>
      </c>
      <c r="Z20">
        <f t="shared" si="10"/>
        <v>12.857767540519013</v>
      </c>
    </row>
    <row r="21" spans="1:26" x14ac:dyDescent="0.35">
      <c r="A21" s="24">
        <v>114</v>
      </c>
      <c r="B21">
        <v>1074488022.5688701</v>
      </c>
      <c r="C21">
        <v>837833466.97643495</v>
      </c>
      <c r="D21">
        <v>896440458.73437297</v>
      </c>
      <c r="F21">
        <f t="shared" si="0"/>
        <v>10.7448802256887</v>
      </c>
      <c r="G21">
        <f t="shared" si="1"/>
        <v>8.3783346697643495</v>
      </c>
      <c r="H21">
        <f t="shared" si="2"/>
        <v>8.9644045873437292</v>
      </c>
      <c r="J21">
        <v>0</v>
      </c>
      <c r="K21">
        <v>0</v>
      </c>
      <c r="L21">
        <v>0</v>
      </c>
      <c r="M21">
        <v>148.27963808526044</v>
      </c>
      <c r="N21">
        <v>128.88646586618989</v>
      </c>
      <c r="O21">
        <v>19.177442592475433</v>
      </c>
      <c r="P21">
        <v>1060.0543927862343</v>
      </c>
      <c r="Q21">
        <v>1493.4679842511528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1.255649403719709</v>
      </c>
      <c r="W21">
        <f t="shared" si="7"/>
        <v>1.4308000207170282</v>
      </c>
      <c r="X21">
        <f t="shared" si="8"/>
        <v>0.41667447240576716</v>
      </c>
      <c r="Y21">
        <f t="shared" si="9"/>
        <v>17.652274575138787</v>
      </c>
      <c r="Z21">
        <f t="shared" si="10"/>
        <v>16.950039544332682</v>
      </c>
    </row>
    <row r="22" spans="1:26" x14ac:dyDescent="0.35">
      <c r="A22" s="24">
        <v>120</v>
      </c>
      <c r="B22">
        <v>389530895.32967901</v>
      </c>
      <c r="C22">
        <v>1086696433.7314999</v>
      </c>
      <c r="D22">
        <v>573074262.14315116</v>
      </c>
      <c r="F22">
        <f t="shared" si="0"/>
        <v>3.8953089532967899</v>
      </c>
      <c r="G22">
        <f t="shared" si="1"/>
        <v>10.866964337314998</v>
      </c>
      <c r="H22">
        <f t="shared" si="2"/>
        <v>5.7307426214315118</v>
      </c>
      <c r="J22">
        <v>0</v>
      </c>
      <c r="K22">
        <v>0</v>
      </c>
      <c r="L22">
        <v>0</v>
      </c>
      <c r="M22">
        <v>137.47916938719786</v>
      </c>
      <c r="N22">
        <v>113.30600872703587</v>
      </c>
      <c r="O22">
        <v>22.451843105001974</v>
      </c>
      <c r="P22">
        <v>1122.5838067137288</v>
      </c>
      <c r="Q22">
        <v>1508.3014945863338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1.1641897653247342</v>
      </c>
      <c r="W22">
        <f t="shared" si="7"/>
        <v>1.2578375746784622</v>
      </c>
      <c r="X22">
        <f t="shared" si="8"/>
        <v>0.48781842705055894</v>
      </c>
      <c r="Y22">
        <f t="shared" si="9"/>
        <v>18.693529053382548</v>
      </c>
      <c r="Z22">
        <f t="shared" si="10"/>
        <v>17.118391721556392</v>
      </c>
    </row>
    <row r="23" spans="1:26" x14ac:dyDescent="0.35">
      <c r="A23" s="24">
        <v>126</v>
      </c>
      <c r="B23">
        <v>112340021.27366599</v>
      </c>
      <c r="C23">
        <v>1814957767.42472</v>
      </c>
      <c r="D23">
        <v>233459912.383221</v>
      </c>
      <c r="F23">
        <f t="shared" si="0"/>
        <v>1.12340021273666</v>
      </c>
      <c r="G23">
        <f t="shared" si="1"/>
        <v>18.149577674247201</v>
      </c>
      <c r="H23">
        <f t="shared" si="2"/>
        <v>2.3345991238322101</v>
      </c>
      <c r="J23">
        <v>0</v>
      </c>
      <c r="K23">
        <v>0</v>
      </c>
      <c r="L23">
        <v>0</v>
      </c>
      <c r="M23">
        <v>343.37026330784937</v>
      </c>
      <c r="N23">
        <v>281.86508404673918</v>
      </c>
      <c r="O23">
        <v>14.670817860967434</v>
      </c>
      <c r="P23">
        <v>905.22671703801745</v>
      </c>
      <c r="Q23">
        <v>918.40776045174323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2.9076997485633784</v>
      </c>
      <c r="W23">
        <f t="shared" si="7"/>
        <v>3.1290528868421315</v>
      </c>
      <c r="X23">
        <f t="shared" si="8"/>
        <v>0.31875758524644071</v>
      </c>
      <c r="Y23">
        <f t="shared" si="9"/>
        <v>15.074047775894515</v>
      </c>
      <c r="Z23">
        <f t="shared" si="10"/>
        <v>10.423422545133846</v>
      </c>
    </row>
    <row r="24" spans="1:26" x14ac:dyDescent="0.35">
      <c r="A24" s="25">
        <v>132</v>
      </c>
      <c r="B24">
        <v>161124448.18610701</v>
      </c>
      <c r="C24">
        <v>2021920516.02408</v>
      </c>
      <c r="D24">
        <v>256141108.26419377</v>
      </c>
      <c r="F24">
        <f t="shared" si="0"/>
        <v>1.6112444818610701</v>
      </c>
      <c r="G24">
        <f t="shared" si="1"/>
        <v>20.219205160240801</v>
      </c>
      <c r="H24">
        <f t="shared" si="2"/>
        <v>2.5614110826419378</v>
      </c>
      <c r="J24">
        <v>0</v>
      </c>
      <c r="K24">
        <v>0</v>
      </c>
      <c r="L24">
        <v>0</v>
      </c>
      <c r="M24">
        <v>316.3031542333444</v>
      </c>
      <c r="N24">
        <v>143.40631688179619</v>
      </c>
      <c r="O24">
        <v>16.509110452439881</v>
      </c>
      <c r="P24">
        <v>900.98961780277955</v>
      </c>
      <c r="Q24">
        <v>1031.3596008392478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2.678492287520911</v>
      </c>
      <c r="W24">
        <f t="shared" si="7"/>
        <v>1.591988420090988</v>
      </c>
      <c r="X24">
        <f t="shared" si="8"/>
        <v>0.35869876050928584</v>
      </c>
      <c r="Y24">
        <f t="shared" si="9"/>
        <v>15.00349060485545</v>
      </c>
      <c r="Z24">
        <f t="shared" si="10"/>
        <v>11.705363759383133</v>
      </c>
    </row>
    <row r="25" spans="1:26" x14ac:dyDescent="0.35">
      <c r="A25" s="24">
        <v>138</v>
      </c>
      <c r="B25">
        <v>44805621.5706736</v>
      </c>
      <c r="C25">
        <v>1409053825.02441</v>
      </c>
      <c r="D25">
        <v>95253432.524320796</v>
      </c>
      <c r="F25">
        <f t="shared" si="0"/>
        <v>0.44805621570673598</v>
      </c>
      <c r="G25">
        <f t="shared" si="1"/>
        <v>14.0905382502441</v>
      </c>
      <c r="H25">
        <f t="shared" si="2"/>
        <v>0.95253432524320791</v>
      </c>
      <c r="J25">
        <v>0</v>
      </c>
      <c r="K25">
        <v>0</v>
      </c>
      <c r="L25">
        <v>0</v>
      </c>
      <c r="M25">
        <v>363.87934641958304</v>
      </c>
      <c r="N25">
        <v>0</v>
      </c>
      <c r="O25">
        <v>26.160646845836212</v>
      </c>
      <c r="P25">
        <v>885.99558101698653</v>
      </c>
      <c r="Q25">
        <v>881.39424571310155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3.0813730749393091</v>
      </c>
      <c r="W25">
        <f t="shared" si="7"/>
        <v>0</v>
      </c>
      <c r="X25">
        <f t="shared" si="8"/>
        <v>0.56840080056135167</v>
      </c>
      <c r="Y25">
        <f t="shared" si="9"/>
        <v>14.753806384749659</v>
      </c>
      <c r="Z25">
        <f t="shared" si="10"/>
        <v>10.003339526876649</v>
      </c>
    </row>
    <row r="26" spans="1:26" x14ac:dyDescent="0.35">
      <c r="A26" s="24">
        <v>144</v>
      </c>
      <c r="B26">
        <v>9733387.5655948408</v>
      </c>
      <c r="C26">
        <v>1299866362.0618899</v>
      </c>
      <c r="D26">
        <v>40525173.386313073</v>
      </c>
      <c r="F26">
        <f t="shared" si="0"/>
        <v>9.7333875655948407E-2</v>
      </c>
      <c r="G26">
        <f t="shared" si="1"/>
        <v>12.998663620618899</v>
      </c>
      <c r="H26">
        <f t="shared" si="2"/>
        <v>0.40525173386313074</v>
      </c>
      <c r="J26">
        <v>0</v>
      </c>
      <c r="K26">
        <v>0</v>
      </c>
      <c r="L26">
        <v>0</v>
      </c>
      <c r="M26">
        <v>342.38311855976065</v>
      </c>
      <c r="N26">
        <v>0</v>
      </c>
      <c r="O26">
        <v>33.933323907823919</v>
      </c>
      <c r="P26">
        <v>846.44344253253905</v>
      </c>
      <c r="Q26">
        <v>1201.8356926384499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2.8993404908100655</v>
      </c>
      <c r="W26">
        <f t="shared" si="7"/>
        <v>0</v>
      </c>
      <c r="X26">
        <f t="shared" si="8"/>
        <v>0.73728025872512593</v>
      </c>
      <c r="Y26">
        <f t="shared" si="9"/>
        <v>14.095174890637098</v>
      </c>
      <c r="Z26">
        <f t="shared" si="10"/>
        <v>13.640173563028601</v>
      </c>
    </row>
    <row r="27" spans="1:26" x14ac:dyDescent="0.35">
      <c r="A27" s="24">
        <v>150</v>
      </c>
      <c r="B27">
        <v>12115878.781351401</v>
      </c>
      <c r="C27">
        <v>1708187459.68578</v>
      </c>
      <c r="D27">
        <v>74462171.677055404</v>
      </c>
      <c r="F27">
        <f t="shared" si="0"/>
        <v>0.12115878781351401</v>
      </c>
      <c r="G27">
        <f t="shared" si="1"/>
        <v>17.081874596857801</v>
      </c>
      <c r="H27">
        <f t="shared" si="2"/>
        <v>0.744621716770554</v>
      </c>
      <c r="J27">
        <v>0</v>
      </c>
      <c r="K27">
        <v>0</v>
      </c>
      <c r="L27">
        <v>0</v>
      </c>
      <c r="M27">
        <v>312.42891993921836</v>
      </c>
      <c r="N27">
        <v>0</v>
      </c>
      <c r="O27">
        <v>47.407542889282539</v>
      </c>
      <c r="P27">
        <v>787.28163605779832</v>
      </c>
      <c r="Q27">
        <v>1176.0683248717817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2.6456848161505491</v>
      </c>
      <c r="W27">
        <f t="shared" si="7"/>
        <v>0</v>
      </c>
      <c r="X27">
        <f t="shared" si="8"/>
        <v>1.0300389546829449</v>
      </c>
      <c r="Y27">
        <f t="shared" si="9"/>
        <v>13.109998602174754</v>
      </c>
      <c r="Z27">
        <f t="shared" si="10"/>
        <v>13.347728122480781</v>
      </c>
    </row>
    <row r="28" spans="1:26" x14ac:dyDescent="0.35">
      <c r="A28" s="24">
        <v>156</v>
      </c>
      <c r="B28">
        <v>10933092.5870905</v>
      </c>
      <c r="C28">
        <v>1703813148.7721901</v>
      </c>
      <c r="D28">
        <v>55977434.045903482</v>
      </c>
      <c r="F28">
        <f t="shared" si="0"/>
        <v>0.109330925870905</v>
      </c>
      <c r="G28">
        <f t="shared" si="1"/>
        <v>17.038131487721902</v>
      </c>
      <c r="H28">
        <f t="shared" si="2"/>
        <v>0.55977434045903485</v>
      </c>
      <c r="J28">
        <v>0</v>
      </c>
      <c r="K28">
        <v>0</v>
      </c>
      <c r="L28">
        <v>0</v>
      </c>
      <c r="M28">
        <v>312.31680932143024</v>
      </c>
      <c r="N28">
        <v>0</v>
      </c>
      <c r="O28">
        <v>53.65619271399121</v>
      </c>
      <c r="P28">
        <v>781.58354934186332</v>
      </c>
      <c r="Q28">
        <v>1213.143034761436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2.6447354502619209</v>
      </c>
      <c r="W28">
        <f t="shared" si="7"/>
        <v>0</v>
      </c>
      <c r="X28">
        <f t="shared" si="8"/>
        <v>1.1658053821616776</v>
      </c>
      <c r="Y28">
        <f t="shared" si="9"/>
        <v>13.015112724669676</v>
      </c>
      <c r="Z28">
        <f t="shared" si="10"/>
        <v>13.768505672017206</v>
      </c>
    </row>
    <row r="29" spans="1:26" x14ac:dyDescent="0.35">
      <c r="A29" s="24">
        <v>162</v>
      </c>
      <c r="B29">
        <v>4320428.4206983997</v>
      </c>
      <c r="C29">
        <v>1162411266.5889001</v>
      </c>
      <c r="D29">
        <v>33783350.011850014</v>
      </c>
      <c r="F29">
        <f t="shared" si="0"/>
        <v>4.3204284206983995E-2</v>
      </c>
      <c r="G29">
        <f t="shared" si="1"/>
        <v>11.624112665889001</v>
      </c>
      <c r="H29">
        <f t="shared" si="2"/>
        <v>0.33783350011850016</v>
      </c>
      <c r="J29">
        <v>0</v>
      </c>
      <c r="K29">
        <v>0</v>
      </c>
      <c r="L29">
        <v>0</v>
      </c>
      <c r="M29">
        <v>297.03214777529797</v>
      </c>
      <c r="N29">
        <v>0</v>
      </c>
      <c r="O29">
        <v>62.413067999456842</v>
      </c>
      <c r="P29">
        <v>760.26586283917925</v>
      </c>
      <c r="Q29">
        <v>1017.0047240066311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2.515303139768803</v>
      </c>
      <c r="W29">
        <f t="shared" si="7"/>
        <v>0</v>
      </c>
      <c r="X29">
        <f t="shared" si="8"/>
        <v>1.3560688321446355</v>
      </c>
      <c r="Y29">
        <f t="shared" si="9"/>
        <v>12.660125605128544</v>
      </c>
      <c r="Z29">
        <f t="shared" si="10"/>
        <v>11.54244380895053</v>
      </c>
    </row>
    <row r="30" spans="1:26" x14ac:dyDescent="0.35">
      <c r="A30" s="24">
        <v>168</v>
      </c>
      <c r="B30">
        <v>82601072.403851807</v>
      </c>
      <c r="C30">
        <v>2218537726.19453</v>
      </c>
      <c r="D30">
        <v>60150524.519727945</v>
      </c>
      <c r="F30">
        <f t="shared" si="0"/>
        <v>0.82601072403851805</v>
      </c>
      <c r="G30">
        <f t="shared" si="1"/>
        <v>22.185377261945302</v>
      </c>
      <c r="H30">
        <f t="shared" si="2"/>
        <v>0.60150524519727944</v>
      </c>
      <c r="J30">
        <v>0</v>
      </c>
      <c r="K30">
        <v>0</v>
      </c>
      <c r="L30">
        <v>0</v>
      </c>
      <c r="M30">
        <v>305.83132879647655</v>
      </c>
      <c r="N30">
        <v>0</v>
      </c>
      <c r="O30">
        <v>63.10606475595003</v>
      </c>
      <c r="P30">
        <v>798.41664598499881</v>
      </c>
      <c r="Q30">
        <v>1358.8556506760608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2.5898156388896312</v>
      </c>
      <c r="W30">
        <f t="shared" si="7"/>
        <v>0</v>
      </c>
      <c r="X30">
        <f t="shared" si="8"/>
        <v>1.3711257958924505</v>
      </c>
      <c r="Y30">
        <f t="shared" si="9"/>
        <v>13.295421401202272</v>
      </c>
      <c r="Z30">
        <f t="shared" si="10"/>
        <v>15.422263655386004</v>
      </c>
    </row>
    <row r="31" spans="1:26" x14ac:dyDescent="0.35">
      <c r="A31" s="24">
        <v>174</v>
      </c>
      <c r="B31">
        <v>73627583.360614806</v>
      </c>
      <c r="C31">
        <v>1922210574.9614899</v>
      </c>
      <c r="D31">
        <v>36426859.935919747</v>
      </c>
      <c r="F31">
        <f t="shared" si="0"/>
        <v>0.73627583360614801</v>
      </c>
      <c r="G31">
        <f t="shared" si="1"/>
        <v>19.222105749614901</v>
      </c>
      <c r="H31">
        <f t="shared" si="2"/>
        <v>0.36426859935919748</v>
      </c>
      <c r="J31">
        <v>0</v>
      </c>
      <c r="K31">
        <v>0</v>
      </c>
      <c r="L31">
        <v>0</v>
      </c>
      <c r="M31">
        <v>290.03000127617645</v>
      </c>
      <c r="N31">
        <v>0</v>
      </c>
      <c r="O31">
        <v>42.357641374925933</v>
      </c>
      <c r="P31">
        <v>824.40528715346716</v>
      </c>
      <c r="Q31">
        <v>1228.3838652023001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2.4560081401996481</v>
      </c>
      <c r="W31">
        <f t="shared" si="7"/>
        <v>0</v>
      </c>
      <c r="X31">
        <f t="shared" si="8"/>
        <v>0.92031811786911322</v>
      </c>
      <c r="Y31">
        <f t="shared" si="9"/>
        <v>13.728190354250769</v>
      </c>
      <c r="Z31">
        <f t="shared" si="10"/>
        <v>13.941480708231756</v>
      </c>
    </row>
    <row r="32" spans="1:26" x14ac:dyDescent="0.35">
      <c r="A32" s="24">
        <v>180</v>
      </c>
      <c r="B32">
        <v>380063022.795214</v>
      </c>
      <c r="C32">
        <v>1824563721.11654</v>
      </c>
      <c r="D32">
        <v>67915041.874058872</v>
      </c>
      <c r="F32">
        <f t="shared" si="0"/>
        <v>3.8006302279521398</v>
      </c>
      <c r="G32">
        <f t="shared" si="1"/>
        <v>18.245637211165398</v>
      </c>
      <c r="H32">
        <f t="shared" si="2"/>
        <v>0.67915041874058868</v>
      </c>
      <c r="J32">
        <v>0</v>
      </c>
      <c r="K32">
        <v>0</v>
      </c>
      <c r="L32">
        <v>0</v>
      </c>
      <c r="M32">
        <v>262.29720294767083</v>
      </c>
      <c r="N32">
        <v>0</v>
      </c>
      <c r="O32">
        <v>29.639653163113518</v>
      </c>
      <c r="P32">
        <v>922.15535149643347</v>
      </c>
      <c r="Q32">
        <v>1099.7167700616485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2.2211635443108717</v>
      </c>
      <c r="W32">
        <f t="shared" si="7"/>
        <v>0</v>
      </c>
      <c r="X32">
        <f t="shared" si="8"/>
        <v>0.64399029143103792</v>
      </c>
      <c r="Y32">
        <f t="shared" si="9"/>
        <v>15.355947370552746</v>
      </c>
      <c r="Z32">
        <f t="shared" si="10"/>
        <v>12.481180002969566</v>
      </c>
    </row>
    <row r="33" spans="1:26" x14ac:dyDescent="0.35">
      <c r="A33" s="24">
        <v>186</v>
      </c>
      <c r="B33">
        <v>399494178.60609001</v>
      </c>
      <c r="C33">
        <v>1234428671.72207</v>
      </c>
      <c r="D33">
        <v>32526665.899034481</v>
      </c>
      <c r="F33">
        <f t="shared" si="0"/>
        <v>3.9949417860609002</v>
      </c>
      <c r="G33">
        <f t="shared" si="1"/>
        <v>12.344286717220699</v>
      </c>
      <c r="H33">
        <f t="shared" si="2"/>
        <v>0.32526665899034479</v>
      </c>
      <c r="J33">
        <v>0</v>
      </c>
      <c r="K33">
        <v>0</v>
      </c>
      <c r="L33">
        <v>0</v>
      </c>
      <c r="M33">
        <v>220.72354753312123</v>
      </c>
      <c r="N33">
        <v>0</v>
      </c>
      <c r="O33">
        <v>28.600365376722049</v>
      </c>
      <c r="P33">
        <v>1016.7781178763144</v>
      </c>
      <c r="Q33">
        <v>1005.0685126664249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1.8691129437981304</v>
      </c>
      <c r="W33">
        <f t="shared" si="7"/>
        <v>0</v>
      </c>
      <c r="X33">
        <f t="shared" si="8"/>
        <v>0.62140935093366756</v>
      </c>
      <c r="Y33">
        <f t="shared" si="9"/>
        <v>16.931627887103083</v>
      </c>
      <c r="Z33">
        <f t="shared" si="10"/>
        <v>11.406974380506469</v>
      </c>
    </row>
    <row r="34" spans="1:26" x14ac:dyDescent="0.35">
      <c r="A34" s="24">
        <v>192</v>
      </c>
      <c r="B34">
        <v>794927323.82451797</v>
      </c>
      <c r="C34">
        <v>1333230249.59466</v>
      </c>
      <c r="D34">
        <v>39866653.507844374</v>
      </c>
      <c r="F34">
        <f t="shared" si="0"/>
        <v>7.9492732382451798</v>
      </c>
      <c r="G34">
        <f t="shared" si="1"/>
        <v>13.3323024959466</v>
      </c>
      <c r="H34">
        <f t="shared" si="2"/>
        <v>0.39866653507844374</v>
      </c>
      <c r="J34">
        <v>0</v>
      </c>
      <c r="K34">
        <v>0</v>
      </c>
      <c r="L34">
        <v>0</v>
      </c>
      <c r="M34">
        <v>144.83417496676006</v>
      </c>
      <c r="N34">
        <v>100.50356592135698</v>
      </c>
      <c r="O34">
        <v>21.51945062524689</v>
      </c>
      <c r="P34">
        <v>842.59412456798293</v>
      </c>
      <c r="Q34">
        <v>162.28844771538104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1.2264728170612249</v>
      </c>
      <c r="W34">
        <f t="shared" si="7"/>
        <v>1.1157145417557393</v>
      </c>
      <c r="X34">
        <f t="shared" si="8"/>
        <v>0.4675600353122627</v>
      </c>
      <c r="Y34">
        <f t="shared" si="9"/>
        <v>14.031075144341287</v>
      </c>
      <c r="Z34">
        <f t="shared" si="10"/>
        <v>1.8418845501688916</v>
      </c>
    </row>
    <row r="35" spans="1:26" x14ac:dyDescent="0.35">
      <c r="A35" s="24">
        <v>198</v>
      </c>
      <c r="B35">
        <v>897445378.689008</v>
      </c>
      <c r="C35">
        <v>1637293249.7368801</v>
      </c>
      <c r="D35">
        <v>33490831.789668702</v>
      </c>
      <c r="F35">
        <f t="shared" si="0"/>
        <v>8.9744537868900807</v>
      </c>
      <c r="G35">
        <f t="shared" si="1"/>
        <v>16.372932497368801</v>
      </c>
      <c r="H35">
        <f t="shared" si="2"/>
        <v>0.33490831789668701</v>
      </c>
      <c r="J35">
        <v>0</v>
      </c>
      <c r="K35">
        <v>0</v>
      </c>
      <c r="L35">
        <v>0</v>
      </c>
      <c r="M35">
        <v>170.78279328315685</v>
      </c>
      <c r="N35">
        <v>0</v>
      </c>
      <c r="O35">
        <v>33.311365659873097</v>
      </c>
      <c r="P35">
        <v>1257.7195473931906</v>
      </c>
      <c r="Q35">
        <v>1042.1462985028234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1.4462087668994568</v>
      </c>
      <c r="W35">
        <f t="shared" si="7"/>
        <v>0</v>
      </c>
      <c r="X35">
        <f t="shared" si="8"/>
        <v>0.72376677153445079</v>
      </c>
      <c r="Y35">
        <f t="shared" si="9"/>
        <v>20.943841127575944</v>
      </c>
      <c r="Z35">
        <f t="shared" si="10"/>
        <v>11.827786840345288</v>
      </c>
    </row>
    <row r="36" spans="1:26" x14ac:dyDescent="0.35">
      <c r="A36" s="24">
        <v>204</v>
      </c>
      <c r="B36">
        <v>759963955.613168</v>
      </c>
      <c r="C36">
        <v>1135901645.4907501</v>
      </c>
      <c r="D36">
        <v>19014189.51692991</v>
      </c>
      <c r="F36">
        <f t="shared" si="0"/>
        <v>7.5996395561316801</v>
      </c>
      <c r="G36">
        <f t="shared" si="1"/>
        <v>11.359016454907501</v>
      </c>
      <c r="H36">
        <f t="shared" si="2"/>
        <v>0.19014189516929911</v>
      </c>
      <c r="J36">
        <v>0</v>
      </c>
      <c r="K36">
        <v>0</v>
      </c>
      <c r="L36">
        <v>0</v>
      </c>
      <c r="M36">
        <v>146.02079648250154</v>
      </c>
      <c r="N36">
        <v>0</v>
      </c>
      <c r="O36">
        <v>29.658372379116877</v>
      </c>
      <c r="P36">
        <v>1314.8257684388557</v>
      </c>
      <c r="Q36">
        <v>1050.672660985339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1.2365212675290163</v>
      </c>
      <c r="W36">
        <f t="shared" si="7"/>
        <v>0</v>
      </c>
      <c r="X36">
        <f t="shared" si="8"/>
        <v>0.64439700986674364</v>
      </c>
      <c r="Y36">
        <f t="shared" si="9"/>
        <v>21.894787324965957</v>
      </c>
      <c r="Z36">
        <f t="shared" si="10"/>
        <v>11.92455636120008</v>
      </c>
    </row>
    <row r="37" spans="1:26" x14ac:dyDescent="0.35">
      <c r="A37" s="24">
        <v>210</v>
      </c>
      <c r="B37">
        <v>771394895.27687299</v>
      </c>
      <c r="C37">
        <v>1596153003.9087901</v>
      </c>
      <c r="D37">
        <v>35476654.804560244</v>
      </c>
      <c r="F37">
        <f t="shared" si="0"/>
        <v>7.7139489527687299</v>
      </c>
      <c r="G37">
        <f t="shared" si="1"/>
        <v>15.961530039087901</v>
      </c>
      <c r="H37">
        <f t="shared" si="2"/>
        <v>0.35476654804560243</v>
      </c>
      <c r="J37">
        <v>0</v>
      </c>
      <c r="K37">
        <v>0</v>
      </c>
      <c r="L37">
        <v>0</v>
      </c>
      <c r="M37">
        <v>130.93051070801081</v>
      </c>
      <c r="N37">
        <v>0</v>
      </c>
      <c r="O37">
        <v>27.407789296273208</v>
      </c>
      <c r="P37">
        <v>1373.246883962056</v>
      </c>
      <c r="Q37">
        <v>871.728244961923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1.1087349539165958</v>
      </c>
      <c r="W37">
        <f t="shared" si="7"/>
        <v>0</v>
      </c>
      <c r="X37">
        <f t="shared" si="8"/>
        <v>0.59549786629599588</v>
      </c>
      <c r="Y37">
        <f t="shared" si="9"/>
        <v>22.867629453840937</v>
      </c>
      <c r="Z37">
        <f t="shared" si="10"/>
        <v>9.8936357389844858</v>
      </c>
    </row>
    <row r="38" spans="1:26" x14ac:dyDescent="0.35">
      <c r="A38" s="24">
        <v>216</v>
      </c>
      <c r="B38">
        <v>998637658.74641502</v>
      </c>
      <c r="C38">
        <v>903615772.42933202</v>
      </c>
      <c r="D38">
        <v>35305371.773863196</v>
      </c>
      <c r="F38">
        <f t="shared" si="0"/>
        <v>9.9863765874641501</v>
      </c>
      <c r="G38">
        <f t="shared" si="1"/>
        <v>9.0361577242933198</v>
      </c>
      <c r="H38">
        <f t="shared" si="2"/>
        <v>0.35305371773863198</v>
      </c>
      <c r="J38">
        <v>0</v>
      </c>
      <c r="K38">
        <v>0</v>
      </c>
      <c r="L38">
        <v>0</v>
      </c>
      <c r="M38">
        <v>126.01358645650316</v>
      </c>
      <c r="N38">
        <v>0</v>
      </c>
      <c r="O38">
        <v>29.657841953109568</v>
      </c>
      <c r="P38">
        <v>1449.2120284579748</v>
      </c>
      <c r="Q38">
        <v>1085.6082118064548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1.0670978614319855</v>
      </c>
      <c r="W38">
        <f t="shared" si="7"/>
        <v>0</v>
      </c>
      <c r="X38">
        <f t="shared" si="8"/>
        <v>0.64438548513002869</v>
      </c>
      <c r="Y38">
        <f t="shared" si="9"/>
        <v>24.132618871277806</v>
      </c>
      <c r="Z38">
        <f t="shared" si="10"/>
        <v>12.321055632805072</v>
      </c>
    </row>
    <row r="39" spans="1:26" x14ac:dyDescent="0.35">
      <c r="A39" s="24">
        <v>222</v>
      </c>
      <c r="B39">
        <v>963761670.164675</v>
      </c>
      <c r="C39">
        <v>1002110302.06652</v>
      </c>
      <c r="D39">
        <v>46253832.337746203</v>
      </c>
      <c r="F39">
        <f t="shared" si="0"/>
        <v>9.6376167016467491</v>
      </c>
      <c r="G39">
        <f t="shared" si="1"/>
        <v>10.021103020665199</v>
      </c>
      <c r="H39">
        <f t="shared" si="2"/>
        <v>0.46253832337746204</v>
      </c>
      <c r="J39">
        <v>0</v>
      </c>
      <c r="K39">
        <v>0</v>
      </c>
      <c r="L39">
        <v>0</v>
      </c>
      <c r="M39">
        <v>114.82412507716415</v>
      </c>
      <c r="N39">
        <v>0</v>
      </c>
      <c r="O39">
        <v>29.34297866414428</v>
      </c>
      <c r="P39">
        <v>1384.6371975880579</v>
      </c>
      <c r="Q39">
        <v>944.38971597679119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0.97234418729074568</v>
      </c>
      <c r="W39">
        <f t="shared" si="7"/>
        <v>0</v>
      </c>
      <c r="X39">
        <f t="shared" si="8"/>
        <v>0.63754434903083712</v>
      </c>
      <c r="Y39">
        <f t="shared" si="9"/>
        <v>23.057303629988308</v>
      </c>
      <c r="Z39">
        <f t="shared" si="10"/>
        <v>10.718303438619808</v>
      </c>
    </row>
    <row r="40" spans="1:26" x14ac:dyDescent="0.35">
      <c r="A40" s="24">
        <v>228</v>
      </c>
      <c r="B40">
        <v>828844004.05296803</v>
      </c>
      <c r="C40">
        <v>1033347725.65599</v>
      </c>
      <c r="D40">
        <v>46509671.91922012</v>
      </c>
      <c r="F40">
        <f t="shared" si="0"/>
        <v>8.2884400405296805</v>
      </c>
      <c r="G40">
        <f t="shared" si="1"/>
        <v>10.333477256559901</v>
      </c>
      <c r="H40">
        <f t="shared" si="2"/>
        <v>0.46509671919220119</v>
      </c>
      <c r="J40">
        <v>0</v>
      </c>
      <c r="K40">
        <v>0</v>
      </c>
      <c r="L40">
        <v>0</v>
      </c>
      <c r="M40">
        <v>108.85508793746142</v>
      </c>
      <c r="N40">
        <v>0</v>
      </c>
      <c r="O40">
        <v>27.958058058309053</v>
      </c>
      <c r="P40">
        <v>1370.8738923817928</v>
      </c>
      <c r="Q40">
        <v>978.78600476609847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0.9217976792062107</v>
      </c>
      <c r="W40">
        <f t="shared" si="7"/>
        <v>0</v>
      </c>
      <c r="X40">
        <f t="shared" si="8"/>
        <v>0.60745373293447158</v>
      </c>
      <c r="Y40">
        <f t="shared" si="9"/>
        <v>22.828113841034316</v>
      </c>
      <c r="Z40">
        <f t="shared" si="10"/>
        <v>11.108682382999643</v>
      </c>
    </row>
    <row r="41" spans="1:26" x14ac:dyDescent="0.35">
      <c r="A41" s="24">
        <v>234</v>
      </c>
      <c r="B41">
        <v>358224883.87440097</v>
      </c>
      <c r="C41">
        <v>971480427.46141601</v>
      </c>
      <c r="D41">
        <v>22048105.162320361</v>
      </c>
      <c r="F41">
        <f t="shared" si="0"/>
        <v>3.5822488387440097</v>
      </c>
      <c r="G41">
        <f t="shared" si="1"/>
        <v>9.7148042746141599</v>
      </c>
      <c r="H41">
        <f t="shared" si="2"/>
        <v>0.22048105162320361</v>
      </c>
      <c r="J41">
        <v>0</v>
      </c>
      <c r="K41">
        <v>0</v>
      </c>
      <c r="L41">
        <v>0</v>
      </c>
      <c r="M41">
        <v>103.76100145721544</v>
      </c>
      <c r="N41">
        <v>0</v>
      </c>
      <c r="O41">
        <v>27.351325447795279</v>
      </c>
      <c r="P41">
        <v>1319.4828204279725</v>
      </c>
      <c r="Q41">
        <v>869.38825894938611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0.87866035614544369</v>
      </c>
      <c r="W41">
        <f t="shared" si="7"/>
        <v>0</v>
      </c>
      <c r="X41">
        <f t="shared" si="8"/>
        <v>0.59427105807268399</v>
      </c>
      <c r="Y41">
        <f t="shared" si="9"/>
        <v>21.972337647838081</v>
      </c>
      <c r="Z41">
        <f t="shared" si="10"/>
        <v>9.8670781857835212</v>
      </c>
    </row>
    <row r="42" spans="1:26" x14ac:dyDescent="0.35">
      <c r="A42" s="24">
        <v>240</v>
      </c>
      <c r="B42">
        <v>620224584.52991903</v>
      </c>
      <c r="C42">
        <v>1080409075.3731</v>
      </c>
      <c r="D42">
        <v>45686185.914034203</v>
      </c>
      <c r="F42">
        <f t="shared" si="0"/>
        <v>6.2022458452991902</v>
      </c>
      <c r="G42">
        <f t="shared" si="1"/>
        <v>10.804090753731</v>
      </c>
      <c r="H42">
        <f t="shared" si="2"/>
        <v>0.45686185914034205</v>
      </c>
      <c r="J42">
        <v>0</v>
      </c>
      <c r="K42">
        <v>0</v>
      </c>
      <c r="L42">
        <v>0</v>
      </c>
      <c r="M42">
        <v>98.819638797544997</v>
      </c>
      <c r="N42">
        <v>0</v>
      </c>
      <c r="O42">
        <v>32.170455483563352</v>
      </c>
      <c r="P42">
        <v>1225.9488289580115</v>
      </c>
      <c r="Q42">
        <v>1195.4063973216598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0.83681631634808196</v>
      </c>
      <c r="W42">
        <f t="shared" si="7"/>
        <v>0</v>
      </c>
      <c r="X42">
        <f t="shared" si="8"/>
        <v>0.69897784863798706</v>
      </c>
      <c r="Y42">
        <f t="shared" si="9"/>
        <v>20.414787666655759</v>
      </c>
      <c r="Z42">
        <f t="shared" si="10"/>
        <v>13.56720460017773</v>
      </c>
    </row>
    <row r="43" spans="1:26" x14ac:dyDescent="0.35">
      <c r="A43" s="24">
        <v>246</v>
      </c>
      <c r="B43">
        <v>651490901.13015497</v>
      </c>
      <c r="C43">
        <v>1055008984.8813699</v>
      </c>
      <c r="D43">
        <v>45826846.98001644</v>
      </c>
      <c r="F43">
        <f t="shared" si="0"/>
        <v>6.5149090113015493</v>
      </c>
      <c r="G43">
        <f t="shared" si="1"/>
        <v>10.5500898488137</v>
      </c>
      <c r="H43">
        <f t="shared" si="2"/>
        <v>0.45826846980016439</v>
      </c>
      <c r="J43">
        <v>0</v>
      </c>
      <c r="K43">
        <v>0</v>
      </c>
      <c r="L43">
        <v>0</v>
      </c>
      <c r="M43">
        <v>92.886299355382491</v>
      </c>
      <c r="N43">
        <v>0</v>
      </c>
      <c r="O43">
        <v>30.839886666286045</v>
      </c>
      <c r="P43">
        <v>1224.1467663063461</v>
      </c>
      <c r="Q43">
        <v>943.99429492824947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0.78657210056213467</v>
      </c>
      <c r="W43">
        <f t="shared" si="7"/>
        <v>0</v>
      </c>
      <c r="X43">
        <f t="shared" si="8"/>
        <v>0.67006815135874076</v>
      </c>
      <c r="Y43">
        <f t="shared" si="9"/>
        <v>20.384779296382238</v>
      </c>
      <c r="Z43">
        <f t="shared" si="10"/>
        <v>10.713815627377704</v>
      </c>
    </row>
    <row r="44" spans="1:26" x14ac:dyDescent="0.35">
      <c r="A44" s="24">
        <v>252</v>
      </c>
      <c r="B44">
        <v>583663624.81017601</v>
      </c>
      <c r="C44">
        <v>904247971.82522202</v>
      </c>
      <c r="D44">
        <v>44576507.60912884</v>
      </c>
      <c r="F44">
        <f t="shared" si="0"/>
        <v>5.83663624810176</v>
      </c>
      <c r="G44">
        <f t="shared" si="1"/>
        <v>9.0424797182522205</v>
      </c>
      <c r="H44">
        <f t="shared" si="2"/>
        <v>0.4457650760912884</v>
      </c>
      <c r="J44">
        <v>0</v>
      </c>
      <c r="K44">
        <v>0</v>
      </c>
      <c r="L44">
        <v>0</v>
      </c>
      <c r="M44">
        <v>95.88683505270906</v>
      </c>
      <c r="N44">
        <v>0</v>
      </c>
      <c r="O44">
        <v>32.390799269053673</v>
      </c>
      <c r="P44">
        <v>1221.0772621148612</v>
      </c>
      <c r="Q44">
        <v>1025.2090024866602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0.81198098952247488</v>
      </c>
      <c r="W44">
        <f t="shared" si="7"/>
        <v>0</v>
      </c>
      <c r="X44">
        <f t="shared" si="8"/>
        <v>0.70376532903973221</v>
      </c>
      <c r="Y44">
        <f t="shared" si="9"/>
        <v>20.333665192081217</v>
      </c>
      <c r="Z44">
        <f t="shared" si="10"/>
        <v>11.63555785366769</v>
      </c>
    </row>
    <row r="45" spans="1:26" ht="15" thickBot="1" x14ac:dyDescent="0.4">
      <c r="A45" s="26">
        <v>258</v>
      </c>
      <c r="B45">
        <v>796792847.55772102</v>
      </c>
      <c r="C45">
        <v>985472440.33017695</v>
      </c>
      <c r="D45">
        <v>42511510.689940773</v>
      </c>
      <c r="F45">
        <f t="shared" si="0"/>
        <v>7.9679284755772102</v>
      </c>
      <c r="G45">
        <f t="shared" si="1"/>
        <v>9.8547244033017698</v>
      </c>
      <c r="H45">
        <f t="shared" si="2"/>
        <v>0.42511510689940774</v>
      </c>
      <c r="J45">
        <v>0</v>
      </c>
      <c r="K45">
        <v>0</v>
      </c>
      <c r="L45">
        <v>0</v>
      </c>
      <c r="M45">
        <v>92.894739185146491</v>
      </c>
      <c r="N45">
        <v>0</v>
      </c>
      <c r="O45">
        <v>32.517045480847571</v>
      </c>
      <c r="P45">
        <v>1251.2313635193764</v>
      </c>
      <c r="Q45">
        <v>842.94086411438639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0.78664357003257257</v>
      </c>
      <c r="W45">
        <f t="shared" si="7"/>
        <v>0</v>
      </c>
      <c r="X45">
        <f t="shared" si="8"/>
        <v>0.70650832114823625</v>
      </c>
      <c r="Y45">
        <f t="shared" si="9"/>
        <v>20.835798366738434</v>
      </c>
      <c r="Z45">
        <f t="shared" si="10"/>
        <v>9.5669148123298875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FB41-94FE-4E3F-B526-A505A28E193F}">
  <dimension ref="A1:Z45"/>
  <sheetViews>
    <sheetView workbookViewId="0">
      <selection activeCell="S2" sqref="S2:Z45"/>
    </sheetView>
  </sheetViews>
  <sheetFormatPr defaultRowHeight="14.5" x14ac:dyDescent="0.35"/>
  <cols>
    <col min="2" max="2" width="10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7149162.6664771196</v>
      </c>
      <c r="C2">
        <v>1913864.3653329799</v>
      </c>
      <c r="D2">
        <v>2556696.993945119</v>
      </c>
      <c r="F2">
        <f t="shared" ref="F2:F16" si="0">B2/100000000</f>
        <v>7.1491626664771199E-2</v>
      </c>
      <c r="G2">
        <f t="shared" ref="G2:G16" si="1">C2/100000000</f>
        <v>1.91386436533298E-2</v>
      </c>
      <c r="H2">
        <f t="shared" ref="H2:H45" si="2">D2/100000000</f>
        <v>2.5566969939451189E-2</v>
      </c>
      <c r="J2">
        <v>82.457087328894161</v>
      </c>
      <c r="K2">
        <v>1414.9909690316697</v>
      </c>
      <c r="L2">
        <v>970.25699757021516</v>
      </c>
      <c r="M2">
        <v>37.590871925305095</v>
      </c>
      <c r="N2">
        <v>65.303853139207192</v>
      </c>
      <c r="O2">
        <v>25.330149202084979</v>
      </c>
      <c r="P2">
        <v>102.80937477020369</v>
      </c>
      <c r="Q2">
        <v>0</v>
      </c>
      <c r="S2">
        <f t="shared" ref="S2:S45" si="3">J2/342.296</f>
        <v>0.24089410138854722</v>
      </c>
      <c r="T2">
        <f t="shared" ref="T2:T45" si="4">K2/180.156</f>
        <v>7.8542539190016969</v>
      </c>
      <c r="U2">
        <f t="shared" ref="U2:U45" si="5">L2/88.06</f>
        <v>11.018135334660631</v>
      </c>
      <c r="V2">
        <f t="shared" ref="V2:V45" si="6">M2/118.09</f>
        <v>0.31832392179951813</v>
      </c>
      <c r="W2">
        <f t="shared" ref="W2:W45" si="7">N2/90.08</f>
        <v>0.724953964689245</v>
      </c>
      <c r="X2">
        <f t="shared" ref="X2:X45" si="8">O2/46.025</f>
        <v>0.5503563107460071</v>
      </c>
      <c r="Y2">
        <f t="shared" ref="Y2:Y45" si="9">P2/60.052</f>
        <v>1.7120058411077681</v>
      </c>
      <c r="Z2">
        <f t="shared" ref="Z2:Z45" si="10">Q2/88.11</f>
        <v>0</v>
      </c>
    </row>
    <row r="3" spans="1:26" x14ac:dyDescent="0.35">
      <c r="A3" s="24">
        <v>6</v>
      </c>
      <c r="B3">
        <v>23043424.571571801</v>
      </c>
      <c r="C3">
        <v>64816116.2313812</v>
      </c>
      <c r="D3">
        <v>28557446.645887662</v>
      </c>
      <c r="F3">
        <f t="shared" si="0"/>
        <v>0.23043424571571802</v>
      </c>
      <c r="G3">
        <f t="shared" si="1"/>
        <v>0.64816116231381204</v>
      </c>
      <c r="H3">
        <f t="shared" si="2"/>
        <v>0.28557446645887663</v>
      </c>
      <c r="J3">
        <v>83.184200184553177</v>
      </c>
      <c r="K3">
        <v>1374.1669370111879</v>
      </c>
      <c r="L3">
        <v>932.24348682692505</v>
      </c>
      <c r="M3">
        <v>37.213024920313167</v>
      </c>
      <c r="N3">
        <v>84.866970653430997</v>
      </c>
      <c r="O3">
        <v>27.604239801161611</v>
      </c>
      <c r="P3">
        <v>144.60653701558937</v>
      </c>
      <c r="Q3">
        <v>0</v>
      </c>
      <c r="S3">
        <f t="shared" si="3"/>
        <v>0.24301832386166702</v>
      </c>
      <c r="T3">
        <f t="shared" si="4"/>
        <v>7.6276501310596805</v>
      </c>
      <c r="U3">
        <f t="shared" si="5"/>
        <v>10.586457947160175</v>
      </c>
      <c r="V3">
        <f t="shared" si="6"/>
        <v>0.3151242689500649</v>
      </c>
      <c r="W3">
        <f t="shared" si="7"/>
        <v>0.9421288926890653</v>
      </c>
      <c r="X3">
        <f t="shared" si="8"/>
        <v>0.59976620969389705</v>
      </c>
      <c r="Y3">
        <f t="shared" si="9"/>
        <v>2.4080219978616761</v>
      </c>
      <c r="Z3">
        <f t="shared" si="10"/>
        <v>0</v>
      </c>
    </row>
    <row r="4" spans="1:26" x14ac:dyDescent="0.35">
      <c r="A4" s="24">
        <v>12</v>
      </c>
      <c r="B4">
        <v>46521143.811907098</v>
      </c>
      <c r="C4">
        <v>1344503736.11257</v>
      </c>
      <c r="D4">
        <v>492740004.87015378</v>
      </c>
      <c r="F4">
        <f t="shared" si="0"/>
        <v>0.46521143811907095</v>
      </c>
      <c r="G4">
        <f t="shared" si="1"/>
        <v>13.445037361125701</v>
      </c>
      <c r="H4">
        <f t="shared" si="2"/>
        <v>4.9274000487015375</v>
      </c>
      <c r="J4">
        <v>78.704931117149542</v>
      </c>
      <c r="K4">
        <v>72.406007785922213</v>
      </c>
      <c r="L4">
        <v>177.57103213031354</v>
      </c>
      <c r="M4">
        <v>493.18132241559425</v>
      </c>
      <c r="N4">
        <v>271.64014519580996</v>
      </c>
      <c r="O4">
        <v>70.056699646948445</v>
      </c>
      <c r="P4">
        <v>591.16461918155744</v>
      </c>
      <c r="Q4">
        <v>396.28328498160909</v>
      </c>
      <c r="S4">
        <f t="shared" si="3"/>
        <v>0.22993237174010081</v>
      </c>
      <c r="T4">
        <f t="shared" si="4"/>
        <v>0.4019072791687327</v>
      </c>
      <c r="U4">
        <f t="shared" si="5"/>
        <v>2.0164777666399449</v>
      </c>
      <c r="V4">
        <f t="shared" si="6"/>
        <v>4.1763174055008401</v>
      </c>
      <c r="W4">
        <f t="shared" si="7"/>
        <v>3.0155433525289741</v>
      </c>
      <c r="X4">
        <f t="shared" si="8"/>
        <v>1.5221444790211505</v>
      </c>
      <c r="Y4">
        <f t="shared" si="9"/>
        <v>9.8442120026236832</v>
      </c>
      <c r="Z4">
        <f t="shared" si="10"/>
        <v>4.4975971510794359</v>
      </c>
    </row>
    <row r="5" spans="1:26" x14ac:dyDescent="0.35">
      <c r="A5" s="24">
        <v>18</v>
      </c>
      <c r="B5">
        <v>27317290.028266799</v>
      </c>
      <c r="C5">
        <v>1170892440.3459201</v>
      </c>
      <c r="D5">
        <v>734644832.07858801</v>
      </c>
      <c r="F5">
        <f t="shared" si="0"/>
        <v>0.273172900282668</v>
      </c>
      <c r="G5">
        <f t="shared" si="1"/>
        <v>11.708924403459202</v>
      </c>
      <c r="H5">
        <f t="shared" si="2"/>
        <v>7.3464483207858802</v>
      </c>
      <c r="J5">
        <v>107.26151399682828</v>
      </c>
      <c r="K5">
        <v>0</v>
      </c>
      <c r="L5">
        <v>0</v>
      </c>
      <c r="M5">
        <v>482.78</v>
      </c>
      <c r="N5">
        <v>171.63</v>
      </c>
      <c r="O5">
        <v>70.274029648306339</v>
      </c>
      <c r="P5">
        <v>471.46811691116989</v>
      </c>
      <c r="Q5">
        <v>860.7804648241206</v>
      </c>
      <c r="S5">
        <f t="shared" si="3"/>
        <v>0.31335894663340585</v>
      </c>
      <c r="T5">
        <f t="shared" si="4"/>
        <v>0</v>
      </c>
      <c r="U5">
        <f t="shared" si="5"/>
        <v>0</v>
      </c>
      <c r="V5">
        <f t="shared" si="6"/>
        <v>4.0882377847404516</v>
      </c>
      <c r="W5">
        <f t="shared" si="7"/>
        <v>1.9053063943161634</v>
      </c>
      <c r="X5">
        <f t="shared" si="8"/>
        <v>1.5268664779642878</v>
      </c>
      <c r="Y5">
        <f t="shared" si="9"/>
        <v>7.8509977504690918</v>
      </c>
      <c r="Z5">
        <f t="shared" si="10"/>
        <v>9.76938446060743</v>
      </c>
    </row>
    <row r="6" spans="1:26" x14ac:dyDescent="0.35">
      <c r="A6" s="25">
        <v>24</v>
      </c>
      <c r="B6">
        <v>7072187.4694274496</v>
      </c>
      <c r="C6">
        <v>1634294121.84132</v>
      </c>
      <c r="D6">
        <v>907744729.148803</v>
      </c>
      <c r="F6">
        <f t="shared" si="0"/>
        <v>7.0721874694274503E-2</v>
      </c>
      <c r="G6">
        <f t="shared" si="1"/>
        <v>16.342941218413202</v>
      </c>
      <c r="H6">
        <f t="shared" si="2"/>
        <v>9.0774472914880295</v>
      </c>
      <c r="J6">
        <v>98.856867244593246</v>
      </c>
      <c r="K6">
        <v>0</v>
      </c>
      <c r="L6">
        <v>0</v>
      </c>
      <c r="M6">
        <v>432.52</v>
      </c>
      <c r="N6">
        <v>165.34</v>
      </c>
      <c r="O6">
        <v>55.2639476965238</v>
      </c>
      <c r="P6">
        <v>312.86618041767775</v>
      </c>
      <c r="Q6">
        <v>1171.4454197534062</v>
      </c>
      <c r="S6">
        <f t="shared" si="3"/>
        <v>0.28880520731937637</v>
      </c>
      <c r="T6">
        <f t="shared" si="4"/>
        <v>0</v>
      </c>
      <c r="U6">
        <f t="shared" si="5"/>
        <v>0</v>
      </c>
      <c r="V6">
        <f t="shared" si="6"/>
        <v>3.6626301973071382</v>
      </c>
      <c r="W6">
        <f t="shared" si="7"/>
        <v>1.8354795737122558</v>
      </c>
      <c r="X6">
        <f t="shared" si="8"/>
        <v>1.2007375925371819</v>
      </c>
      <c r="Y6">
        <f t="shared" si="9"/>
        <v>5.2099210753626481</v>
      </c>
      <c r="Z6">
        <f t="shared" si="10"/>
        <v>13.295260694057498</v>
      </c>
    </row>
    <row r="7" spans="1:26" x14ac:dyDescent="0.35">
      <c r="A7" s="25">
        <v>30</v>
      </c>
      <c r="B7">
        <v>3893364.5740801599</v>
      </c>
      <c r="C7">
        <v>3173870800.7901402</v>
      </c>
      <c r="D7">
        <v>37798081.073361531</v>
      </c>
      <c r="F7">
        <f t="shared" si="0"/>
        <v>3.8933645740801597E-2</v>
      </c>
      <c r="G7">
        <f t="shared" si="1"/>
        <v>31.738708007901401</v>
      </c>
      <c r="H7">
        <f t="shared" si="2"/>
        <v>0.37798081073361534</v>
      </c>
      <c r="J7">
        <v>46.920848480914053</v>
      </c>
      <c r="K7">
        <v>0</v>
      </c>
      <c r="L7">
        <v>0</v>
      </c>
      <c r="M7">
        <v>439.57</v>
      </c>
      <c r="N7">
        <v>185.4</v>
      </c>
      <c r="O7">
        <v>46.333589352286189</v>
      </c>
      <c r="P7">
        <v>374.07980940694165</v>
      </c>
      <c r="Q7">
        <v>993.99510438791901</v>
      </c>
      <c r="S7">
        <f t="shared" si="3"/>
        <v>0.13707682380429234</v>
      </c>
      <c r="T7">
        <f t="shared" si="4"/>
        <v>0</v>
      </c>
      <c r="U7">
        <f t="shared" si="5"/>
        <v>0</v>
      </c>
      <c r="V7">
        <f t="shared" si="6"/>
        <v>3.7223304259463119</v>
      </c>
      <c r="W7">
        <f t="shared" si="7"/>
        <v>2.0581705150976912</v>
      </c>
      <c r="X7">
        <f t="shared" si="8"/>
        <v>1.0067048202560824</v>
      </c>
      <c r="Y7">
        <f t="shared" si="9"/>
        <v>6.2292647939609278</v>
      </c>
      <c r="Z7">
        <f t="shared" si="10"/>
        <v>11.281297291884224</v>
      </c>
    </row>
    <row r="8" spans="1:26" x14ac:dyDescent="0.35">
      <c r="A8" s="24">
        <v>36</v>
      </c>
      <c r="B8">
        <v>1820219.97540648</v>
      </c>
      <c r="C8">
        <v>4338190941.3854399</v>
      </c>
      <c r="D8">
        <v>9707839.8688345402</v>
      </c>
      <c r="F8">
        <f t="shared" si="0"/>
        <v>1.8202199754064799E-2</v>
      </c>
      <c r="G8">
        <f t="shared" si="1"/>
        <v>43.381909413854402</v>
      </c>
      <c r="H8">
        <f t="shared" si="2"/>
        <v>9.7078398688345405E-2</v>
      </c>
      <c r="J8">
        <v>0</v>
      </c>
      <c r="K8">
        <v>6.6795579504031055</v>
      </c>
      <c r="L8">
        <v>0</v>
      </c>
      <c r="M8">
        <v>460.72366624721019</v>
      </c>
      <c r="N8">
        <v>296.25216846569003</v>
      </c>
      <c r="O8">
        <v>40.662544517208175</v>
      </c>
      <c r="P8">
        <v>478.44088375064342</v>
      </c>
      <c r="Q8">
        <v>798.20939426514008</v>
      </c>
      <c r="S8">
        <f t="shared" si="3"/>
        <v>0</v>
      </c>
      <c r="T8">
        <f t="shared" si="4"/>
        <v>3.7076522294029093E-2</v>
      </c>
      <c r="U8">
        <f t="shared" si="5"/>
        <v>0</v>
      </c>
      <c r="V8">
        <f t="shared" si="6"/>
        <v>3.9014621580761299</v>
      </c>
      <c r="W8">
        <f t="shared" si="7"/>
        <v>3.2887674119192942</v>
      </c>
      <c r="X8">
        <f t="shared" si="8"/>
        <v>0.88348820243798321</v>
      </c>
      <c r="Y8">
        <f t="shared" si="9"/>
        <v>7.9671099005968733</v>
      </c>
      <c r="Z8">
        <f t="shared" si="10"/>
        <v>9.0592372519026227</v>
      </c>
    </row>
    <row r="9" spans="1:26" x14ac:dyDescent="0.35">
      <c r="A9" s="24">
        <v>42</v>
      </c>
      <c r="B9">
        <v>0</v>
      </c>
      <c r="C9">
        <v>3003214514.76509</v>
      </c>
      <c r="D9">
        <v>13064677.908226749</v>
      </c>
      <c r="F9">
        <f t="shared" si="0"/>
        <v>0</v>
      </c>
      <c r="G9">
        <f t="shared" si="1"/>
        <v>30.032145147650901</v>
      </c>
      <c r="H9">
        <f t="shared" si="2"/>
        <v>0.13064677908226749</v>
      </c>
      <c r="J9">
        <v>0</v>
      </c>
      <c r="K9">
        <v>3.7843757671939118</v>
      </c>
      <c r="L9">
        <v>0</v>
      </c>
      <c r="M9">
        <v>414.31332061114011</v>
      </c>
      <c r="N9">
        <v>397.29988634248798</v>
      </c>
      <c r="O9">
        <v>53.956838174933338</v>
      </c>
      <c r="P9">
        <v>519.80505230163976</v>
      </c>
      <c r="Q9">
        <v>711.50379798476922</v>
      </c>
      <c r="S9">
        <f t="shared" si="3"/>
        <v>0</v>
      </c>
      <c r="T9">
        <f t="shared" si="4"/>
        <v>2.1006104527153752E-2</v>
      </c>
      <c r="U9">
        <f t="shared" si="5"/>
        <v>0</v>
      </c>
      <c r="V9">
        <f t="shared" si="6"/>
        <v>3.5084538962752148</v>
      </c>
      <c r="W9">
        <f t="shared" si="7"/>
        <v>4.4105227169459145</v>
      </c>
      <c r="X9">
        <f t="shared" si="8"/>
        <v>1.1723376029317401</v>
      </c>
      <c r="Y9">
        <f t="shared" si="9"/>
        <v>8.6559157447152426</v>
      </c>
      <c r="Z9">
        <f t="shared" si="10"/>
        <v>8.0751764610687697</v>
      </c>
    </row>
    <row r="10" spans="1:26" x14ac:dyDescent="0.35">
      <c r="A10" s="24">
        <v>48</v>
      </c>
      <c r="B10">
        <v>6755874.3703950401</v>
      </c>
      <c r="C10">
        <v>2800384991.79953</v>
      </c>
      <c r="D10">
        <v>151131411.84142959</v>
      </c>
      <c r="F10">
        <f t="shared" si="0"/>
        <v>6.7558743703950402E-2</v>
      </c>
      <c r="G10">
        <f t="shared" si="1"/>
        <v>28.0038499179953</v>
      </c>
      <c r="H10">
        <f t="shared" si="2"/>
        <v>1.511314118414296</v>
      </c>
      <c r="J10">
        <v>0</v>
      </c>
      <c r="K10">
        <v>0</v>
      </c>
      <c r="L10">
        <v>0</v>
      </c>
      <c r="M10">
        <v>416.38350883232823</v>
      </c>
      <c r="N10">
        <v>477.55970342700664</v>
      </c>
      <c r="O10">
        <v>64.279796246975607</v>
      </c>
      <c r="P10">
        <v>588.1322845429811</v>
      </c>
      <c r="Q10">
        <v>788.73823045640574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3.5259844934569244</v>
      </c>
      <c r="W10">
        <f t="shared" si="7"/>
        <v>5.3015064767651712</v>
      </c>
      <c r="X10">
        <f t="shared" si="8"/>
        <v>1.3966278380657384</v>
      </c>
      <c r="Y10">
        <f t="shared" si="9"/>
        <v>9.7937168544425024</v>
      </c>
      <c r="Z10">
        <f t="shared" si="10"/>
        <v>8.9517447560595365</v>
      </c>
    </row>
    <row r="11" spans="1:26" x14ac:dyDescent="0.35">
      <c r="A11" s="24">
        <v>54</v>
      </c>
      <c r="B11">
        <v>161810344.13263199</v>
      </c>
      <c r="C11">
        <v>2782881077.2651801</v>
      </c>
      <c r="D11">
        <v>339780319.1938526</v>
      </c>
      <c r="F11">
        <f t="shared" si="0"/>
        <v>1.6181034413263198</v>
      </c>
      <c r="G11">
        <f t="shared" si="1"/>
        <v>27.828810772651803</v>
      </c>
      <c r="H11">
        <f t="shared" si="2"/>
        <v>3.3978031919385261</v>
      </c>
      <c r="J11">
        <v>0</v>
      </c>
      <c r="K11">
        <v>0</v>
      </c>
      <c r="L11">
        <v>0</v>
      </c>
      <c r="M11">
        <v>377.14657331782138</v>
      </c>
      <c r="N11">
        <v>507.97297476936166</v>
      </c>
      <c r="O11">
        <v>49.731001683475704</v>
      </c>
      <c r="P11">
        <v>568.83582892124412</v>
      </c>
      <c r="Q11">
        <v>836.03050691602346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3.193721511709894</v>
      </c>
      <c r="W11">
        <f t="shared" si="7"/>
        <v>5.6391316026794147</v>
      </c>
      <c r="X11">
        <f t="shared" si="8"/>
        <v>1.0805214923080002</v>
      </c>
      <c r="Y11">
        <f t="shared" si="9"/>
        <v>9.4723877459742241</v>
      </c>
      <c r="Z11">
        <f t="shared" si="10"/>
        <v>9.4884860619228633</v>
      </c>
    </row>
    <row r="12" spans="1:26" x14ac:dyDescent="0.35">
      <c r="A12" s="24">
        <v>60</v>
      </c>
      <c r="B12">
        <v>875308354.047171</v>
      </c>
      <c r="C12">
        <v>1839328619.23915</v>
      </c>
      <c r="D12">
        <v>355999557.95538342</v>
      </c>
      <c r="F12">
        <f t="shared" si="0"/>
        <v>8.7530835404717102</v>
      </c>
      <c r="G12">
        <f t="shared" si="1"/>
        <v>18.3932861923915</v>
      </c>
      <c r="H12">
        <f t="shared" si="2"/>
        <v>3.5599955795538341</v>
      </c>
      <c r="J12">
        <v>0</v>
      </c>
      <c r="K12">
        <v>0</v>
      </c>
      <c r="L12">
        <v>0</v>
      </c>
      <c r="M12">
        <v>347.30704508761102</v>
      </c>
      <c r="N12">
        <v>411.44571856804828</v>
      </c>
      <c r="O12">
        <v>14.547690312993778</v>
      </c>
      <c r="P12">
        <v>737.28732351643498</v>
      </c>
      <c r="Q12">
        <v>857.02610993109874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2.941036879393776</v>
      </c>
      <c r="W12">
        <f t="shared" si="7"/>
        <v>4.5675590427181207</v>
      </c>
      <c r="X12">
        <f t="shared" si="8"/>
        <v>0.31608235335130425</v>
      </c>
      <c r="Y12">
        <f t="shared" si="9"/>
        <v>12.277481574575951</v>
      </c>
      <c r="Z12">
        <f t="shared" si="10"/>
        <v>9.7267745991499126</v>
      </c>
    </row>
    <row r="13" spans="1:26" x14ac:dyDescent="0.35">
      <c r="A13" s="24">
        <v>66</v>
      </c>
      <c r="B13">
        <v>970713026.84007299</v>
      </c>
      <c r="C13">
        <v>1211376689.4149401</v>
      </c>
      <c r="D13">
        <v>316114126.76953942</v>
      </c>
      <c r="F13">
        <f t="shared" si="0"/>
        <v>9.7071302684007303</v>
      </c>
      <c r="G13">
        <f t="shared" si="1"/>
        <v>12.113766894149402</v>
      </c>
      <c r="H13">
        <f t="shared" si="2"/>
        <v>3.1611412676953941</v>
      </c>
      <c r="J13">
        <v>0</v>
      </c>
      <c r="K13">
        <v>0</v>
      </c>
      <c r="L13">
        <v>0</v>
      </c>
      <c r="M13">
        <v>292.43987873355809</v>
      </c>
      <c r="N13">
        <v>324.10314003801875</v>
      </c>
      <c r="O13">
        <v>12.826231282712818</v>
      </c>
      <c r="P13">
        <v>1014.9421602691374</v>
      </c>
      <c r="Q13">
        <v>802.77337071957731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2.4764152657596585</v>
      </c>
      <c r="W13">
        <f t="shared" si="7"/>
        <v>3.5979478245783612</v>
      </c>
      <c r="X13">
        <f t="shared" si="8"/>
        <v>0.27867965850543874</v>
      </c>
      <c r="Y13">
        <f t="shared" si="9"/>
        <v>16.901055090074227</v>
      </c>
      <c r="Z13">
        <f t="shared" si="10"/>
        <v>9.1110358724273901</v>
      </c>
    </row>
    <row r="14" spans="1:26" x14ac:dyDescent="0.35">
      <c r="A14" s="24">
        <v>72</v>
      </c>
      <c r="B14">
        <v>1476628519.6524701</v>
      </c>
      <c r="C14">
        <v>1278321176.596879</v>
      </c>
      <c r="D14">
        <v>426676777.27761668</v>
      </c>
      <c r="F14">
        <f t="shared" si="0"/>
        <v>14.7662851965247</v>
      </c>
      <c r="G14">
        <f t="shared" si="1"/>
        <v>12.78321176596879</v>
      </c>
      <c r="H14">
        <f t="shared" si="2"/>
        <v>4.2667677727761664</v>
      </c>
      <c r="J14">
        <v>0</v>
      </c>
      <c r="K14">
        <v>0</v>
      </c>
      <c r="L14">
        <v>0</v>
      </c>
      <c r="M14">
        <v>261.73646436796616</v>
      </c>
      <c r="N14">
        <v>256.33950113657511</v>
      </c>
      <c r="O14">
        <v>17.500201802985508</v>
      </c>
      <c r="P14">
        <v>1030.4532961982497</v>
      </c>
      <c r="Q14">
        <v>934.84529606796866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2.2164151441101376</v>
      </c>
      <c r="W14">
        <f t="shared" si="7"/>
        <v>2.8456871795800969</v>
      </c>
      <c r="X14">
        <f t="shared" si="8"/>
        <v>0.38023252152059767</v>
      </c>
      <c r="Y14">
        <f t="shared" si="9"/>
        <v>17.159350166493201</v>
      </c>
      <c r="Z14">
        <f t="shared" si="10"/>
        <v>10.609979526364416</v>
      </c>
    </row>
    <row r="15" spans="1:26" x14ac:dyDescent="0.35">
      <c r="A15" s="24">
        <v>78</v>
      </c>
      <c r="B15">
        <v>830109215.96571505</v>
      </c>
      <c r="C15">
        <v>855713015.99442303</v>
      </c>
      <c r="D15">
        <v>432064125.48444611</v>
      </c>
      <c r="F15">
        <f t="shared" si="0"/>
        <v>8.3010921596571503</v>
      </c>
      <c r="G15">
        <f t="shared" si="1"/>
        <v>8.5571301599442311</v>
      </c>
      <c r="H15">
        <f t="shared" si="2"/>
        <v>4.3206412548444613</v>
      </c>
      <c r="J15">
        <v>0</v>
      </c>
      <c r="K15">
        <v>0</v>
      </c>
      <c r="L15">
        <v>0</v>
      </c>
      <c r="M15">
        <v>233.98333625172134</v>
      </c>
      <c r="N15">
        <v>225.65951266849228</v>
      </c>
      <c r="O15">
        <v>19.625293325582039</v>
      </c>
      <c r="P15">
        <v>1106.5235725053312</v>
      </c>
      <c r="Q15">
        <v>971.6792726519194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1.9813983931892738</v>
      </c>
      <c r="W15">
        <f t="shared" si="7"/>
        <v>2.5051011619504027</v>
      </c>
      <c r="X15">
        <f t="shared" si="8"/>
        <v>0.4264050695400769</v>
      </c>
      <c r="Y15">
        <f t="shared" si="9"/>
        <v>18.426090263527129</v>
      </c>
      <c r="Z15">
        <f t="shared" si="10"/>
        <v>11.028024885392345</v>
      </c>
    </row>
    <row r="16" spans="1:26" x14ac:dyDescent="0.35">
      <c r="A16" s="24">
        <v>84</v>
      </c>
      <c r="B16">
        <v>944447566.87373602</v>
      </c>
      <c r="C16">
        <v>1302664182.2210901</v>
      </c>
      <c r="D16">
        <v>921197159.87939095</v>
      </c>
      <c r="F16">
        <f t="shared" si="0"/>
        <v>9.4444756687373594</v>
      </c>
      <c r="G16">
        <f t="shared" si="1"/>
        <v>13.0266418222109</v>
      </c>
      <c r="H16">
        <f t="shared" si="2"/>
        <v>9.2119715987939088</v>
      </c>
      <c r="J16">
        <v>0</v>
      </c>
      <c r="K16">
        <v>0</v>
      </c>
      <c r="L16">
        <v>0</v>
      </c>
      <c r="M16">
        <v>201.55337385440905</v>
      </c>
      <c r="N16">
        <v>175.47619008055725</v>
      </c>
      <c r="O16">
        <v>19.901223345610926</v>
      </c>
      <c r="P16">
        <v>1002.3350751893521</v>
      </c>
      <c r="Q16">
        <v>1039.8213684401389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1.7067776598730549</v>
      </c>
      <c r="W16">
        <f t="shared" si="7"/>
        <v>1.9480038863294544</v>
      </c>
      <c r="X16">
        <f t="shared" si="8"/>
        <v>0.43240028996438734</v>
      </c>
      <c r="Y16">
        <f t="shared" si="9"/>
        <v>16.69111895006581</v>
      </c>
      <c r="Z16">
        <f t="shared" si="10"/>
        <v>11.801400163887628</v>
      </c>
    </row>
    <row r="17" spans="1:26" x14ac:dyDescent="0.35">
      <c r="A17" s="24">
        <v>90</v>
      </c>
      <c r="B17">
        <v>951596117.29936397</v>
      </c>
      <c r="C17">
        <v>984041682.33200705</v>
      </c>
      <c r="D17">
        <v>789485339.62905502</v>
      </c>
      <c r="F17">
        <f t="shared" ref="F17:G45" si="11">B17/100000000</f>
        <v>9.5159611729936397</v>
      </c>
      <c r="G17">
        <f t="shared" si="11"/>
        <v>9.8404168233200711</v>
      </c>
      <c r="H17">
        <f t="shared" si="2"/>
        <v>7.8948533962905501</v>
      </c>
      <c r="J17">
        <v>0</v>
      </c>
      <c r="K17">
        <v>0</v>
      </c>
      <c r="L17">
        <v>0</v>
      </c>
      <c r="M17">
        <v>186.87845754784178</v>
      </c>
      <c r="N17">
        <v>160.08818427139553</v>
      </c>
      <c r="O17">
        <v>19.335018898596434</v>
      </c>
      <c r="P17">
        <v>1049.0317532539157</v>
      </c>
      <c r="Q17">
        <v>1032.3105540589545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1.5825087437364871</v>
      </c>
      <c r="W17">
        <f t="shared" si="7"/>
        <v>1.7771778893360961</v>
      </c>
      <c r="X17">
        <f t="shared" si="8"/>
        <v>0.42009818356537609</v>
      </c>
      <c r="Y17">
        <f t="shared" si="9"/>
        <v>17.46872299430353</v>
      </c>
      <c r="Z17">
        <f t="shared" si="10"/>
        <v>11.716156554976218</v>
      </c>
    </row>
    <row r="18" spans="1:26" x14ac:dyDescent="0.35">
      <c r="A18" s="24">
        <v>96</v>
      </c>
      <c r="B18">
        <v>1221129730.4376299</v>
      </c>
      <c r="C18">
        <v>1111708274.2551601</v>
      </c>
      <c r="D18">
        <v>745426524.11873794</v>
      </c>
      <c r="F18">
        <f t="shared" si="11"/>
        <v>12.2112973043763</v>
      </c>
      <c r="G18">
        <f t="shared" si="11"/>
        <v>11.117082742551601</v>
      </c>
      <c r="H18">
        <f t="shared" si="2"/>
        <v>7.4542652411873798</v>
      </c>
      <c r="J18">
        <v>0</v>
      </c>
      <c r="K18">
        <v>0</v>
      </c>
      <c r="L18">
        <v>0</v>
      </c>
      <c r="M18">
        <v>179.32774066313689</v>
      </c>
      <c r="N18">
        <v>122.56548184803127</v>
      </c>
      <c r="O18">
        <v>21.284254911551944</v>
      </c>
      <c r="P18">
        <v>1057.0378566438708</v>
      </c>
      <c r="Q18">
        <v>1238.68003030617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1.5185683856646361</v>
      </c>
      <c r="W18">
        <f t="shared" si="7"/>
        <v>1.3606292389879138</v>
      </c>
      <c r="X18">
        <f t="shared" si="8"/>
        <v>0.46244986228249746</v>
      </c>
      <c r="Y18">
        <f t="shared" si="9"/>
        <v>17.602042507224919</v>
      </c>
      <c r="Z18">
        <f t="shared" si="10"/>
        <v>14.058336514654069</v>
      </c>
    </row>
    <row r="19" spans="1:26" x14ac:dyDescent="0.35">
      <c r="A19" s="24">
        <v>102</v>
      </c>
      <c r="B19">
        <v>978383683.30318999</v>
      </c>
      <c r="C19">
        <v>906282473.59347701</v>
      </c>
      <c r="D19">
        <v>642964395.86496401</v>
      </c>
      <c r="F19">
        <f t="shared" si="11"/>
        <v>9.7838368330319003</v>
      </c>
      <c r="G19">
        <f t="shared" si="11"/>
        <v>9.06282473593477</v>
      </c>
      <c r="H19">
        <f t="shared" si="2"/>
        <v>6.4296439586496401</v>
      </c>
      <c r="J19">
        <v>0</v>
      </c>
      <c r="K19">
        <v>0</v>
      </c>
      <c r="L19">
        <v>0</v>
      </c>
      <c r="M19">
        <v>157.56008416828908</v>
      </c>
      <c r="N19">
        <v>123.2851258208598</v>
      </c>
      <c r="O19">
        <v>22.284648005443906</v>
      </c>
      <c r="P19">
        <v>1052.7434232296491</v>
      </c>
      <c r="Q19">
        <v>1179.5168659016733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1.3342373119509618</v>
      </c>
      <c r="W19">
        <f t="shared" si="7"/>
        <v>1.3686181818479108</v>
      </c>
      <c r="X19">
        <f t="shared" si="8"/>
        <v>0.48418572526765685</v>
      </c>
      <c r="Y19">
        <f t="shared" si="9"/>
        <v>17.530530593979371</v>
      </c>
      <c r="Z19">
        <f t="shared" si="10"/>
        <v>13.386867164926493</v>
      </c>
    </row>
    <row r="20" spans="1:26" x14ac:dyDescent="0.35">
      <c r="A20" s="24">
        <v>108</v>
      </c>
      <c r="B20">
        <f>AVERAGE(B19,B21)</f>
        <v>1002702342.3899851</v>
      </c>
      <c r="C20">
        <f t="shared" ref="C20:D20" si="12">AVERAGE(C19,C21)</f>
        <v>1019462923.6679335</v>
      </c>
      <c r="D20">
        <f t="shared" si="12"/>
        <v>775473096.26714051</v>
      </c>
      <c r="F20">
        <f t="shared" si="11"/>
        <v>10.02702342389985</v>
      </c>
      <c r="G20">
        <f t="shared" si="11"/>
        <v>10.194629236679335</v>
      </c>
      <c r="H20">
        <f t="shared" si="2"/>
        <v>7.7547309626714052</v>
      </c>
      <c r="J20">
        <v>0</v>
      </c>
      <c r="K20">
        <v>0</v>
      </c>
      <c r="L20">
        <v>0</v>
      </c>
      <c r="M20">
        <v>139.16612441533312</v>
      </c>
      <c r="N20">
        <v>108.18276967072555</v>
      </c>
      <c r="O20">
        <v>20.383801310518713</v>
      </c>
      <c r="P20">
        <v>1008.057233068608</v>
      </c>
      <c r="Q20">
        <v>1526.9525786147231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1.1784750987834118</v>
      </c>
      <c r="W20">
        <f t="shared" si="7"/>
        <v>1.2009632512291912</v>
      </c>
      <c r="X20">
        <f t="shared" si="8"/>
        <v>0.44288541684994487</v>
      </c>
      <c r="Y20">
        <f t="shared" si="9"/>
        <v>16.786405666232731</v>
      </c>
      <c r="Z20">
        <f t="shared" si="10"/>
        <v>17.330071258821054</v>
      </c>
    </row>
    <row r="21" spans="1:26" x14ac:dyDescent="0.35">
      <c r="A21" s="24">
        <v>114</v>
      </c>
      <c r="B21">
        <v>1027021001.4767801</v>
      </c>
      <c r="C21">
        <v>1132643373.7423899</v>
      </c>
      <c r="D21">
        <v>907981796.66931701</v>
      </c>
      <c r="F21">
        <f t="shared" si="11"/>
        <v>10.2702100147678</v>
      </c>
      <c r="G21">
        <f t="shared" si="11"/>
        <v>11.326433737423899</v>
      </c>
      <c r="H21">
        <f t="shared" si="2"/>
        <v>9.0798179666931702</v>
      </c>
      <c r="J21">
        <v>0</v>
      </c>
      <c r="K21">
        <v>0</v>
      </c>
      <c r="L21">
        <v>0</v>
      </c>
      <c r="M21">
        <v>127.01007066456147</v>
      </c>
      <c r="N21">
        <v>105.77895067862175</v>
      </c>
      <c r="O21">
        <v>18.440589249287108</v>
      </c>
      <c r="P21">
        <v>1041.4847828884476</v>
      </c>
      <c r="Q21">
        <v>1438.1176177278144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1.0755362068300574</v>
      </c>
      <c r="W21">
        <f t="shared" si="7"/>
        <v>1.1742778716543267</v>
      </c>
      <c r="X21">
        <f t="shared" si="8"/>
        <v>0.40066462247228912</v>
      </c>
      <c r="Y21">
        <f t="shared" si="9"/>
        <v>17.343049072278152</v>
      </c>
      <c r="Z21">
        <f t="shared" si="10"/>
        <v>16.321843351808131</v>
      </c>
    </row>
    <row r="22" spans="1:26" x14ac:dyDescent="0.35">
      <c r="A22" s="24">
        <v>120</v>
      </c>
      <c r="B22">
        <v>0</v>
      </c>
      <c r="C22">
        <v>1717870809.9173601</v>
      </c>
      <c r="D22">
        <v>447362190.082645</v>
      </c>
      <c r="F22">
        <f t="shared" si="11"/>
        <v>0</v>
      </c>
      <c r="G22">
        <f t="shared" si="11"/>
        <v>17.178708099173601</v>
      </c>
      <c r="H22">
        <f t="shared" si="2"/>
        <v>4.4736219008264504</v>
      </c>
      <c r="J22">
        <v>0</v>
      </c>
      <c r="K22">
        <v>0</v>
      </c>
      <c r="L22">
        <v>0</v>
      </c>
      <c r="M22">
        <v>127.45019387494658</v>
      </c>
      <c r="N22">
        <v>98.420073345651772</v>
      </c>
      <c r="O22">
        <v>19.281785826708472</v>
      </c>
      <c r="P22">
        <v>1150.6159690050738</v>
      </c>
      <c r="Q22">
        <v>1583.2464513288089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1.0792632219065676</v>
      </c>
      <c r="W22">
        <f t="shared" si="7"/>
        <v>1.0925851836773066</v>
      </c>
      <c r="X22">
        <f t="shared" si="8"/>
        <v>0.41894157146569194</v>
      </c>
      <c r="Y22">
        <f t="shared" si="9"/>
        <v>19.160327199844698</v>
      </c>
      <c r="Z22">
        <f t="shared" si="10"/>
        <v>17.96897572725921</v>
      </c>
    </row>
    <row r="23" spans="1:26" x14ac:dyDescent="0.35">
      <c r="A23" s="24">
        <v>126</v>
      </c>
      <c r="B23">
        <v>221613245.14569399</v>
      </c>
      <c r="C23">
        <v>1693397701.06265</v>
      </c>
      <c r="D23">
        <v>140795877.26555869</v>
      </c>
      <c r="F23">
        <f t="shared" si="11"/>
        <v>2.2161324514569398</v>
      </c>
      <c r="G23">
        <f t="shared" si="11"/>
        <v>16.933977010626499</v>
      </c>
      <c r="H23">
        <f t="shared" si="2"/>
        <v>1.4079587726555869</v>
      </c>
      <c r="J23">
        <v>0</v>
      </c>
      <c r="K23">
        <v>0</v>
      </c>
      <c r="L23">
        <v>55.96806675335484</v>
      </c>
      <c r="M23">
        <v>367.29983320670499</v>
      </c>
      <c r="N23">
        <v>185.66355465530535</v>
      </c>
      <c r="O23">
        <v>12.449117679735334</v>
      </c>
      <c r="P23">
        <v>973.2205722847267</v>
      </c>
      <c r="Q23">
        <v>908.173114282754</v>
      </c>
      <c r="S23">
        <f t="shared" si="3"/>
        <v>0</v>
      </c>
      <c r="T23">
        <f t="shared" si="4"/>
        <v>0</v>
      </c>
      <c r="U23">
        <f t="shared" si="5"/>
        <v>0.63556741714007314</v>
      </c>
      <c r="V23">
        <f t="shared" si="6"/>
        <v>3.1103381590880259</v>
      </c>
      <c r="W23">
        <f t="shared" si="7"/>
        <v>2.0610962994594288</v>
      </c>
      <c r="X23">
        <f t="shared" si="8"/>
        <v>0.27048598978240812</v>
      </c>
      <c r="Y23">
        <f t="shared" si="9"/>
        <v>16.206297413653612</v>
      </c>
      <c r="Z23">
        <f t="shared" si="10"/>
        <v>10.307264944759437</v>
      </c>
    </row>
    <row r="24" spans="1:26" x14ac:dyDescent="0.35">
      <c r="A24" s="25">
        <v>132</v>
      </c>
      <c r="B24">
        <v>315194226.96634001</v>
      </c>
      <c r="C24">
        <v>2553973793.3615398</v>
      </c>
      <c r="D24">
        <v>129722794.0915892</v>
      </c>
      <c r="F24">
        <f t="shared" si="11"/>
        <v>3.1519422696634001</v>
      </c>
      <c r="G24">
        <f t="shared" si="11"/>
        <v>25.539737933615399</v>
      </c>
      <c r="H24">
        <f t="shared" si="2"/>
        <v>1.297227940915892</v>
      </c>
      <c r="J24">
        <v>0</v>
      </c>
      <c r="K24">
        <v>0</v>
      </c>
      <c r="L24">
        <v>0</v>
      </c>
      <c r="M24">
        <v>409.46904381737022</v>
      </c>
      <c r="N24">
        <v>0</v>
      </c>
      <c r="O24">
        <v>19.398041946860186</v>
      </c>
      <c r="P24">
        <v>1032.2272088021177</v>
      </c>
      <c r="Q24">
        <v>996.68072967932449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3.4674319910015261</v>
      </c>
      <c r="W24">
        <f t="shared" si="7"/>
        <v>0</v>
      </c>
      <c r="X24">
        <f t="shared" si="8"/>
        <v>0.4214675056352023</v>
      </c>
      <c r="Y24">
        <f t="shared" si="9"/>
        <v>17.18888977556314</v>
      </c>
      <c r="Z24">
        <f t="shared" si="10"/>
        <v>11.311777660643791</v>
      </c>
    </row>
    <row r="25" spans="1:26" x14ac:dyDescent="0.35">
      <c r="A25" s="24">
        <v>138</v>
      </c>
      <c r="B25">
        <v>247426560.96898699</v>
      </c>
      <c r="C25">
        <v>2051710177.9073801</v>
      </c>
      <c r="D25">
        <v>120496150.2591285</v>
      </c>
      <c r="F25">
        <f t="shared" si="11"/>
        <v>2.4742656096898701</v>
      </c>
      <c r="G25">
        <f t="shared" si="11"/>
        <v>20.517101779073801</v>
      </c>
      <c r="H25">
        <f t="shared" si="2"/>
        <v>1.204961502591285</v>
      </c>
      <c r="J25">
        <v>0</v>
      </c>
      <c r="K25">
        <v>0</v>
      </c>
      <c r="L25">
        <v>0</v>
      </c>
      <c r="M25">
        <v>362.06587741583172</v>
      </c>
      <c r="N25">
        <v>0</v>
      </c>
      <c r="O25">
        <v>20.000392515245405</v>
      </c>
      <c r="P25">
        <v>1045.3814388925655</v>
      </c>
      <c r="Q25">
        <v>882.39376651297721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3.066016406264982</v>
      </c>
      <c r="W25">
        <f t="shared" si="7"/>
        <v>0</v>
      </c>
      <c r="X25">
        <f t="shared" si="8"/>
        <v>0.43455497045617392</v>
      </c>
      <c r="Y25">
        <f t="shared" si="9"/>
        <v>17.4079371027204</v>
      </c>
      <c r="Z25">
        <f t="shared" si="10"/>
        <v>10.01468353777071</v>
      </c>
    </row>
    <row r="26" spans="1:26" x14ac:dyDescent="0.35">
      <c r="A26" s="24">
        <v>144</v>
      </c>
      <c r="B26">
        <v>65387503.270888403</v>
      </c>
      <c r="C26">
        <v>1828725587.86849</v>
      </c>
      <c r="D26">
        <v>49532410.720847465</v>
      </c>
      <c r="F26">
        <f t="shared" si="11"/>
        <v>0.65387503270888403</v>
      </c>
      <c r="G26">
        <f t="shared" si="11"/>
        <v>18.287255878684899</v>
      </c>
      <c r="H26">
        <f t="shared" si="2"/>
        <v>0.49532410720847464</v>
      </c>
      <c r="J26">
        <v>0</v>
      </c>
      <c r="K26">
        <v>0</v>
      </c>
      <c r="L26">
        <v>0</v>
      </c>
      <c r="M26">
        <v>342.31203849897906</v>
      </c>
      <c r="N26">
        <v>0</v>
      </c>
      <c r="O26">
        <v>27.806223613717162</v>
      </c>
      <c r="P26">
        <v>1003.9942045370982</v>
      </c>
      <c r="Q26">
        <v>1255.4887841268196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2.8987385765007962</v>
      </c>
      <c r="W26">
        <f t="shared" si="7"/>
        <v>0</v>
      </c>
      <c r="X26">
        <f t="shared" si="8"/>
        <v>0.60415477704980258</v>
      </c>
      <c r="Y26">
        <f t="shared" si="9"/>
        <v>16.718747161411745</v>
      </c>
      <c r="Z26">
        <f t="shared" si="10"/>
        <v>14.249106618168421</v>
      </c>
    </row>
    <row r="27" spans="1:26" x14ac:dyDescent="0.35">
      <c r="A27" s="24">
        <v>150</v>
      </c>
      <c r="B27">
        <v>38241171.5428304</v>
      </c>
      <c r="C27">
        <v>2259142734.09693</v>
      </c>
      <c r="D27">
        <v>45904580.919469073</v>
      </c>
      <c r="F27">
        <f t="shared" si="11"/>
        <v>0.38241171542830399</v>
      </c>
      <c r="G27">
        <f t="shared" si="11"/>
        <v>22.5914273409693</v>
      </c>
      <c r="H27">
        <f t="shared" si="2"/>
        <v>0.45904580919469073</v>
      </c>
      <c r="J27">
        <v>0</v>
      </c>
      <c r="K27">
        <v>0</v>
      </c>
      <c r="L27">
        <v>0</v>
      </c>
      <c r="M27">
        <v>329.96996533548599</v>
      </c>
      <c r="N27">
        <v>0</v>
      </c>
      <c r="O27">
        <v>35.386413899707435</v>
      </c>
      <c r="P27">
        <v>960.48686943892926</v>
      </c>
      <c r="Q27">
        <v>1186.4949748743718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2.7942244502962654</v>
      </c>
      <c r="W27">
        <f t="shared" si="7"/>
        <v>0</v>
      </c>
      <c r="X27">
        <f t="shared" si="8"/>
        <v>0.76885201303003659</v>
      </c>
      <c r="Y27">
        <f t="shared" si="9"/>
        <v>15.994252804884589</v>
      </c>
      <c r="Z27">
        <f t="shared" si="10"/>
        <v>13.466064860678378</v>
      </c>
    </row>
    <row r="28" spans="1:26" x14ac:dyDescent="0.35">
      <c r="A28" s="24">
        <v>156</v>
      </c>
      <c r="B28">
        <v>25809477.497379102</v>
      </c>
      <c r="C28">
        <v>1813401056.8369</v>
      </c>
      <c r="D28">
        <v>32375046.334431659</v>
      </c>
      <c r="F28">
        <f t="shared" si="11"/>
        <v>0.25809477497379102</v>
      </c>
      <c r="G28">
        <f t="shared" si="11"/>
        <v>18.134010568369</v>
      </c>
      <c r="H28">
        <f t="shared" si="2"/>
        <v>0.32375046334431662</v>
      </c>
      <c r="J28">
        <v>0</v>
      </c>
      <c r="K28">
        <v>0</v>
      </c>
      <c r="L28">
        <v>0</v>
      </c>
      <c r="M28">
        <v>311.09449938268671</v>
      </c>
      <c r="N28">
        <v>0</v>
      </c>
      <c r="O28">
        <v>46.486173626370231</v>
      </c>
      <c r="P28">
        <v>904.10203645488627</v>
      </c>
      <c r="Q28">
        <v>1188.0021887789462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2.6343847860334213</v>
      </c>
      <c r="W28">
        <f t="shared" si="7"/>
        <v>0</v>
      </c>
      <c r="X28">
        <f t="shared" si="8"/>
        <v>1.010020067927653</v>
      </c>
      <c r="Y28">
        <f t="shared" si="9"/>
        <v>15.055319330828054</v>
      </c>
      <c r="Z28">
        <f t="shared" si="10"/>
        <v>13.48317090885196</v>
      </c>
    </row>
    <row r="29" spans="1:26" x14ac:dyDescent="0.35">
      <c r="A29" s="24">
        <v>162</v>
      </c>
      <c r="B29">
        <v>14990979.219143599</v>
      </c>
      <c r="C29">
        <v>1498526836.99172</v>
      </c>
      <c r="D29">
        <v>25817797.544080619</v>
      </c>
      <c r="F29">
        <f t="shared" si="11"/>
        <v>0.14990979219143599</v>
      </c>
      <c r="G29">
        <f t="shared" si="11"/>
        <v>14.9852683699172</v>
      </c>
      <c r="H29">
        <f t="shared" si="2"/>
        <v>0.25817797544080617</v>
      </c>
      <c r="J29">
        <v>0</v>
      </c>
      <c r="K29">
        <v>0</v>
      </c>
      <c r="L29">
        <v>0</v>
      </c>
      <c r="M29">
        <v>308.78406352390903</v>
      </c>
      <c r="N29">
        <v>0</v>
      </c>
      <c r="O29">
        <v>55.510672942795772</v>
      </c>
      <c r="P29">
        <v>884.01278356864475</v>
      </c>
      <c r="Q29">
        <v>930.79362663834638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2.614819743618503</v>
      </c>
      <c r="W29">
        <f t="shared" si="7"/>
        <v>0</v>
      </c>
      <c r="X29">
        <f t="shared" si="8"/>
        <v>1.2060982714349977</v>
      </c>
      <c r="Y29">
        <f t="shared" si="9"/>
        <v>14.720788376218024</v>
      </c>
      <c r="Z29">
        <f t="shared" si="10"/>
        <v>10.563995308572766</v>
      </c>
    </row>
    <row r="30" spans="1:26" x14ac:dyDescent="0.35">
      <c r="A30" s="24">
        <v>168</v>
      </c>
      <c r="B30">
        <v>34591540.068827301</v>
      </c>
      <c r="C30">
        <v>2462094044.8036299</v>
      </c>
      <c r="D30">
        <v>68496740.056923836</v>
      </c>
      <c r="F30">
        <f t="shared" si="11"/>
        <v>0.34591540068827303</v>
      </c>
      <c r="G30">
        <f t="shared" si="11"/>
        <v>24.620940448036297</v>
      </c>
      <c r="H30">
        <f t="shared" si="2"/>
        <v>0.68496740056923833</v>
      </c>
      <c r="J30">
        <v>0</v>
      </c>
      <c r="K30">
        <v>0</v>
      </c>
      <c r="L30">
        <v>0</v>
      </c>
      <c r="M30">
        <v>298.85550343677289</v>
      </c>
      <c r="N30">
        <v>0</v>
      </c>
      <c r="O30">
        <v>69.728255041168765</v>
      </c>
      <c r="P30">
        <v>868.71978178542531</v>
      </c>
      <c r="Q30">
        <v>1351.8946213023883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2.5307435298227867</v>
      </c>
      <c r="W30">
        <f t="shared" si="7"/>
        <v>0</v>
      </c>
      <c r="X30">
        <f t="shared" si="8"/>
        <v>1.5150082572768879</v>
      </c>
      <c r="Y30">
        <f t="shared" si="9"/>
        <v>14.466125720799063</v>
      </c>
      <c r="Z30">
        <f t="shared" si="10"/>
        <v>15.343259803681628</v>
      </c>
    </row>
    <row r="31" spans="1:26" x14ac:dyDescent="0.35">
      <c r="A31" s="24">
        <v>174</v>
      </c>
      <c r="B31">
        <v>99091762.613775507</v>
      </c>
      <c r="C31">
        <v>2205542413.3278198</v>
      </c>
      <c r="D31">
        <v>54175168.196672767</v>
      </c>
      <c r="F31">
        <f t="shared" si="11"/>
        <v>0.99091762613775503</v>
      </c>
      <c r="G31">
        <f t="shared" si="11"/>
        <v>22.055424133278198</v>
      </c>
      <c r="H31">
        <f t="shared" si="2"/>
        <v>0.54175168196672763</v>
      </c>
      <c r="J31">
        <v>0</v>
      </c>
      <c r="K31">
        <v>0</v>
      </c>
      <c r="L31">
        <v>0</v>
      </c>
      <c r="M31">
        <v>281.86089528230212</v>
      </c>
      <c r="N31">
        <v>0</v>
      </c>
      <c r="O31">
        <v>69.503460499271668</v>
      </c>
      <c r="P31">
        <v>867.55103776012936</v>
      </c>
      <c r="Q31">
        <v>1216.7399497487438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2.3868311904674582</v>
      </c>
      <c r="W31">
        <f t="shared" si="7"/>
        <v>0</v>
      </c>
      <c r="X31">
        <f t="shared" si="8"/>
        <v>1.5101240738570705</v>
      </c>
      <c r="Y31">
        <f t="shared" si="9"/>
        <v>14.446663520950665</v>
      </c>
      <c r="Z31">
        <f t="shared" si="10"/>
        <v>13.809328677207398</v>
      </c>
    </row>
    <row r="32" spans="1:26" x14ac:dyDescent="0.35">
      <c r="A32" s="24">
        <v>180</v>
      </c>
      <c r="B32">
        <v>199005805.11146599</v>
      </c>
      <c r="C32">
        <v>1775450190.8824501</v>
      </c>
      <c r="D32">
        <v>59436400.459957734</v>
      </c>
      <c r="F32">
        <f t="shared" si="11"/>
        <v>1.9900580511146599</v>
      </c>
      <c r="G32">
        <f t="shared" si="11"/>
        <v>17.754501908824501</v>
      </c>
      <c r="H32">
        <f t="shared" si="2"/>
        <v>0.59436400459957739</v>
      </c>
      <c r="J32">
        <v>0</v>
      </c>
      <c r="K32">
        <v>0</v>
      </c>
      <c r="L32">
        <v>0</v>
      </c>
      <c r="M32">
        <v>273.14883927299491</v>
      </c>
      <c r="N32">
        <v>0</v>
      </c>
      <c r="O32">
        <v>38.35140125049378</v>
      </c>
      <c r="P32">
        <v>928.14338370468408</v>
      </c>
      <c r="Q32">
        <v>1165.0426747137751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2.3130564761876102</v>
      </c>
      <c r="W32">
        <f t="shared" si="7"/>
        <v>0</v>
      </c>
      <c r="X32">
        <f t="shared" si="8"/>
        <v>0.83327324824538362</v>
      </c>
      <c r="Y32">
        <f t="shared" si="9"/>
        <v>15.455661488454741</v>
      </c>
      <c r="Z32">
        <f t="shared" si="10"/>
        <v>13.222593062237829</v>
      </c>
    </row>
    <row r="33" spans="1:26" x14ac:dyDescent="0.35">
      <c r="A33" s="24">
        <v>186</v>
      </c>
      <c r="B33">
        <v>529098544.64873898</v>
      </c>
      <c r="C33">
        <v>1811372064.4427104</v>
      </c>
      <c r="D33">
        <v>51397560.439999208</v>
      </c>
      <c r="F33">
        <f t="shared" si="11"/>
        <v>5.2909854464873902</v>
      </c>
      <c r="G33">
        <f t="shared" si="11"/>
        <v>18.113720644427104</v>
      </c>
      <c r="H33">
        <f t="shared" si="2"/>
        <v>0.51397560439999213</v>
      </c>
      <c r="J33">
        <v>0</v>
      </c>
      <c r="K33">
        <v>0</v>
      </c>
      <c r="L33">
        <v>0</v>
      </c>
      <c r="M33">
        <v>246.06585218908779</v>
      </c>
      <c r="N33">
        <v>0</v>
      </c>
      <c r="O33">
        <v>26.840395007283231</v>
      </c>
      <c r="P33">
        <v>1027.9896499742626</v>
      </c>
      <c r="Q33">
        <v>943.92735261358337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2.0837145582952643</v>
      </c>
      <c r="W33">
        <f t="shared" si="7"/>
        <v>0</v>
      </c>
      <c r="X33">
        <f t="shared" si="8"/>
        <v>0.58316990781712619</v>
      </c>
      <c r="Y33">
        <f t="shared" si="9"/>
        <v>17.118324951279934</v>
      </c>
      <c r="Z33">
        <f t="shared" si="10"/>
        <v>10.713055868954527</v>
      </c>
    </row>
    <row r="34" spans="1:26" x14ac:dyDescent="0.35">
      <c r="A34" s="24">
        <v>192</v>
      </c>
      <c r="B34">
        <v>776168445.69176602</v>
      </c>
      <c r="C34">
        <v>1789462929.24106</v>
      </c>
      <c r="D34">
        <v>64680703.807647102</v>
      </c>
      <c r="F34">
        <f t="shared" si="11"/>
        <v>7.76168445691766</v>
      </c>
      <c r="G34">
        <f t="shared" si="11"/>
        <v>17.894629292410599</v>
      </c>
      <c r="H34">
        <f t="shared" si="2"/>
        <v>0.646807038076471</v>
      </c>
      <c r="J34">
        <v>0</v>
      </c>
      <c r="K34">
        <v>0</v>
      </c>
      <c r="L34">
        <v>0</v>
      </c>
      <c r="M34">
        <v>197.02986623890024</v>
      </c>
      <c r="N34">
        <v>126.19082830404382</v>
      </c>
      <c r="O34">
        <v>19.35461693405281</v>
      </c>
      <c r="P34">
        <v>871.06364668357958</v>
      </c>
      <c r="Q34">
        <v>1382.5064432989691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1.6684720657032792</v>
      </c>
      <c r="W34">
        <f t="shared" si="7"/>
        <v>1.4008750921852111</v>
      </c>
      <c r="X34">
        <f t="shared" si="8"/>
        <v>0.42052399639441196</v>
      </c>
      <c r="Y34">
        <f t="shared" si="9"/>
        <v>14.505156309258302</v>
      </c>
      <c r="Z34">
        <f t="shared" si="10"/>
        <v>15.690687133117343</v>
      </c>
    </row>
    <row r="35" spans="1:26" x14ac:dyDescent="0.35">
      <c r="A35" s="24">
        <v>198</v>
      </c>
      <c r="B35">
        <v>800723909.79758298</v>
      </c>
      <c r="C35">
        <v>1474747908.2582901</v>
      </c>
      <c r="D35">
        <v>36516753.508299351</v>
      </c>
      <c r="F35">
        <f t="shared" si="11"/>
        <v>8.0072390979758303</v>
      </c>
      <c r="G35">
        <f t="shared" si="11"/>
        <v>14.747479082582901</v>
      </c>
      <c r="H35">
        <f t="shared" si="2"/>
        <v>0.36516753508299349</v>
      </c>
      <c r="J35">
        <v>0</v>
      </c>
      <c r="K35">
        <v>0</v>
      </c>
      <c r="L35">
        <v>0</v>
      </c>
      <c r="M35">
        <v>190.09106483569971</v>
      </c>
      <c r="N35">
        <v>0</v>
      </c>
      <c r="O35">
        <v>32.517472232680724</v>
      </c>
      <c r="P35">
        <v>1233.6840025001839</v>
      </c>
      <c r="Q35">
        <v>1043.6981136351862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1.6097134798518054</v>
      </c>
      <c r="W35">
        <f t="shared" si="7"/>
        <v>0</v>
      </c>
      <c r="X35">
        <f t="shared" si="8"/>
        <v>0.70651759332277508</v>
      </c>
      <c r="Y35">
        <f t="shared" si="9"/>
        <v>20.543595592156528</v>
      </c>
      <c r="Z35">
        <f t="shared" si="10"/>
        <v>11.845399087903601</v>
      </c>
    </row>
    <row r="36" spans="1:26" x14ac:dyDescent="0.35">
      <c r="A36" s="24">
        <v>204</v>
      </c>
      <c r="B36">
        <v>727769254.12927103</v>
      </c>
      <c r="C36">
        <v>1591394985.29459</v>
      </c>
      <c r="D36">
        <v>30925919.618134789</v>
      </c>
      <c r="F36">
        <f t="shared" si="11"/>
        <v>7.2776925412927103</v>
      </c>
      <c r="G36">
        <f t="shared" si="11"/>
        <v>15.913949852945899</v>
      </c>
      <c r="H36">
        <f t="shared" si="2"/>
        <v>0.3092591961813479</v>
      </c>
      <c r="J36">
        <v>0</v>
      </c>
      <c r="K36">
        <v>0</v>
      </c>
      <c r="L36">
        <v>0</v>
      </c>
      <c r="M36">
        <v>161.61667443254666</v>
      </c>
      <c r="N36">
        <v>0</v>
      </c>
      <c r="O36">
        <v>30.133412267152625</v>
      </c>
      <c r="P36">
        <v>1268.785848224134</v>
      </c>
      <c r="Q36">
        <v>1012.2378969590219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1.3685889951100572</v>
      </c>
      <c r="W36">
        <f t="shared" si="7"/>
        <v>0</v>
      </c>
      <c r="X36">
        <f t="shared" si="8"/>
        <v>0.65471835452803095</v>
      </c>
      <c r="Y36">
        <f t="shared" si="9"/>
        <v>21.12811976660451</v>
      </c>
      <c r="Z36">
        <f t="shared" si="10"/>
        <v>11.488342945852025</v>
      </c>
    </row>
    <row r="37" spans="1:26" x14ac:dyDescent="0.35">
      <c r="A37" s="24">
        <v>210</v>
      </c>
      <c r="B37">
        <v>550562523.70522702</v>
      </c>
      <c r="C37">
        <v>1251251517.5351901</v>
      </c>
      <c r="D37">
        <v>15375736.69836271</v>
      </c>
      <c r="F37">
        <f t="shared" si="11"/>
        <v>5.5056252370522705</v>
      </c>
      <c r="G37">
        <f t="shared" si="11"/>
        <v>12.512515175351901</v>
      </c>
      <c r="H37">
        <f t="shared" si="2"/>
        <v>0.1537573669836271</v>
      </c>
      <c r="J37">
        <v>0</v>
      </c>
      <c r="K37">
        <v>0</v>
      </c>
      <c r="L37">
        <v>0</v>
      </c>
      <c r="M37">
        <v>150.31427700151954</v>
      </c>
      <c r="N37">
        <v>0</v>
      </c>
      <c r="O37">
        <v>26.206723988680128</v>
      </c>
      <c r="P37">
        <v>1359.2182789175674</v>
      </c>
      <c r="Q37">
        <v>852.29417059524428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1.2728789652089045</v>
      </c>
      <c r="W37">
        <f t="shared" si="7"/>
        <v>0</v>
      </c>
      <c r="X37">
        <f t="shared" si="8"/>
        <v>0.5694019334857171</v>
      </c>
      <c r="Y37">
        <f t="shared" si="9"/>
        <v>22.634021829707045</v>
      </c>
      <c r="Z37">
        <f t="shared" si="10"/>
        <v>9.6730696923759432</v>
      </c>
    </row>
    <row r="38" spans="1:26" x14ac:dyDescent="0.35">
      <c r="A38" s="24">
        <v>216</v>
      </c>
      <c r="B38">
        <v>769904843.71825802</v>
      </c>
      <c r="C38">
        <v>1497327438.0242</v>
      </c>
      <c r="D38">
        <v>30246261.717503011</v>
      </c>
      <c r="F38">
        <f t="shared" si="11"/>
        <v>7.6990484371825803</v>
      </c>
      <c r="G38">
        <f t="shared" si="11"/>
        <v>14.973274380242</v>
      </c>
      <c r="H38">
        <f t="shared" si="2"/>
        <v>0.30246261717503009</v>
      </c>
      <c r="J38">
        <v>0</v>
      </c>
      <c r="K38">
        <v>0</v>
      </c>
      <c r="L38">
        <v>0</v>
      </c>
      <c r="M38">
        <v>140.27818791846715</v>
      </c>
      <c r="N38">
        <v>0</v>
      </c>
      <c r="O38">
        <v>28.813678606588237</v>
      </c>
      <c r="P38">
        <v>1435.2434002500183</v>
      </c>
      <c r="Q38">
        <v>1097.5083212454022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1.1878921832370832</v>
      </c>
      <c r="W38">
        <f t="shared" si="7"/>
        <v>0</v>
      </c>
      <c r="X38">
        <f t="shared" si="8"/>
        <v>0.62604407618877211</v>
      </c>
      <c r="Y38">
        <f t="shared" si="9"/>
        <v>23.900009995504202</v>
      </c>
      <c r="Z38">
        <f t="shared" si="10"/>
        <v>12.456115324542074</v>
      </c>
    </row>
    <row r="39" spans="1:26" x14ac:dyDescent="0.35">
      <c r="A39" s="24">
        <v>222</v>
      </c>
      <c r="B39">
        <v>1129749087.3245299</v>
      </c>
      <c r="C39">
        <v>1330593369.5155599</v>
      </c>
      <c r="D39">
        <v>34379412.338985652</v>
      </c>
      <c r="F39">
        <f t="shared" si="11"/>
        <v>11.297490873245298</v>
      </c>
      <c r="G39">
        <f t="shared" si="11"/>
        <v>13.305933695155598</v>
      </c>
      <c r="H39">
        <f t="shared" si="2"/>
        <v>0.34379412338985654</v>
      </c>
      <c r="J39">
        <v>0</v>
      </c>
      <c r="K39">
        <v>0</v>
      </c>
      <c r="L39">
        <v>0</v>
      </c>
      <c r="M39">
        <v>125.12826686333634</v>
      </c>
      <c r="N39">
        <v>0</v>
      </c>
      <c r="O39">
        <v>27.181027356094457</v>
      </c>
      <c r="P39">
        <v>1426.8511241635413</v>
      </c>
      <c r="Q39">
        <v>963.14667732994872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1.0596008710588223</v>
      </c>
      <c r="W39">
        <f t="shared" si="7"/>
        <v>0</v>
      </c>
      <c r="X39">
        <f t="shared" si="8"/>
        <v>0.59057093657999904</v>
      </c>
      <c r="Y39">
        <f t="shared" si="9"/>
        <v>23.760259844194053</v>
      </c>
      <c r="Z39">
        <f t="shared" si="10"/>
        <v>10.931184625240594</v>
      </c>
    </row>
    <row r="40" spans="1:26" x14ac:dyDescent="0.35">
      <c r="A40" s="24">
        <v>228</v>
      </c>
      <c r="B40">
        <v>1114248260.3042099</v>
      </c>
      <c r="C40">
        <v>1209225356.8680301</v>
      </c>
      <c r="D40">
        <v>38638335.78949479</v>
      </c>
      <c r="F40">
        <f t="shared" si="11"/>
        <v>11.142482603042099</v>
      </c>
      <c r="G40">
        <f t="shared" si="11"/>
        <v>12.092253568680301</v>
      </c>
      <c r="H40">
        <f t="shared" si="2"/>
        <v>0.38638335789494788</v>
      </c>
      <c r="J40">
        <v>0</v>
      </c>
      <c r="K40">
        <v>0</v>
      </c>
      <c r="L40">
        <v>0</v>
      </c>
      <c r="M40">
        <v>115.01240747720689</v>
      </c>
      <c r="N40">
        <v>0</v>
      </c>
      <c r="O40">
        <v>28.31601846036811</v>
      </c>
      <c r="P40">
        <v>1417.8239208765349</v>
      </c>
      <c r="Q40">
        <v>990.60160661555199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0.97393858478454476</v>
      </c>
      <c r="W40">
        <f t="shared" si="7"/>
        <v>0</v>
      </c>
      <c r="X40">
        <f t="shared" si="8"/>
        <v>0.61523125389175692</v>
      </c>
      <c r="Y40">
        <f t="shared" si="9"/>
        <v>23.609936736104292</v>
      </c>
      <c r="Z40">
        <f t="shared" si="10"/>
        <v>11.242782960112949</v>
      </c>
    </row>
    <row r="41" spans="1:26" x14ac:dyDescent="0.35">
      <c r="A41" s="24">
        <v>234</v>
      </c>
      <c r="B41">
        <v>658389759.08760798</v>
      </c>
      <c r="C41">
        <v>1101449184.5713601</v>
      </c>
      <c r="D41">
        <v>23214974.620192792</v>
      </c>
      <c r="F41">
        <f t="shared" si="11"/>
        <v>6.58389759087608</v>
      </c>
      <c r="G41">
        <f t="shared" si="11"/>
        <v>11.014491845713602</v>
      </c>
      <c r="H41">
        <f t="shared" si="2"/>
        <v>0.23214974620192791</v>
      </c>
      <c r="J41">
        <v>0</v>
      </c>
      <c r="K41">
        <v>0</v>
      </c>
      <c r="L41">
        <v>0</v>
      </c>
      <c r="M41">
        <v>107.70566659444893</v>
      </c>
      <c r="N41">
        <v>0</v>
      </c>
      <c r="O41">
        <v>27.158771163033279</v>
      </c>
      <c r="P41">
        <v>1425.0787052356791</v>
      </c>
      <c r="Q41">
        <v>830.93034437652182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0.91206424417350263</v>
      </c>
      <c r="W41">
        <f t="shared" si="7"/>
        <v>0</v>
      </c>
      <c r="X41">
        <f t="shared" si="8"/>
        <v>0.59008736910447102</v>
      </c>
      <c r="Y41">
        <f t="shared" si="9"/>
        <v>23.730745108167572</v>
      </c>
      <c r="Z41">
        <f t="shared" si="10"/>
        <v>9.4306020244753359</v>
      </c>
    </row>
    <row r="42" spans="1:26" x14ac:dyDescent="0.35">
      <c r="A42" s="24">
        <v>240</v>
      </c>
      <c r="B42">
        <v>927953871.72327602</v>
      </c>
      <c r="C42">
        <v>1158320042.67556</v>
      </c>
      <c r="D42">
        <v>18746542.863096491</v>
      </c>
      <c r="F42">
        <f t="shared" si="11"/>
        <v>9.2795387172327608</v>
      </c>
      <c r="G42">
        <f t="shared" si="11"/>
        <v>11.583200426755599</v>
      </c>
      <c r="H42">
        <f t="shared" si="2"/>
        <v>0.18746542863096491</v>
      </c>
      <c r="J42">
        <v>0</v>
      </c>
      <c r="K42">
        <v>0</v>
      </c>
      <c r="L42">
        <v>0</v>
      </c>
      <c r="M42">
        <v>104.75973937805689</v>
      </c>
      <c r="N42">
        <v>0</v>
      </c>
      <c r="O42">
        <v>28.38879049754345</v>
      </c>
      <c r="P42">
        <v>1437.3246654165746</v>
      </c>
      <c r="Q42">
        <v>1071.9371665026163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0.88711778624825888</v>
      </c>
      <c r="W42">
        <f t="shared" si="7"/>
        <v>0</v>
      </c>
      <c r="X42">
        <f t="shared" si="8"/>
        <v>0.6168123953838881</v>
      </c>
      <c r="Y42">
        <f t="shared" si="9"/>
        <v>23.934667711592862</v>
      </c>
      <c r="Z42">
        <f t="shared" si="10"/>
        <v>12.165896793810195</v>
      </c>
    </row>
    <row r="43" spans="1:26" x14ac:dyDescent="0.35">
      <c r="A43" s="24">
        <v>246</v>
      </c>
      <c r="B43">
        <v>1177002421.18784</v>
      </c>
      <c r="C43">
        <v>1180323768.4081199</v>
      </c>
      <c r="D43">
        <v>24910104.1521235</v>
      </c>
      <c r="F43">
        <f t="shared" si="11"/>
        <v>11.7700242118784</v>
      </c>
      <c r="G43">
        <f t="shared" si="11"/>
        <v>11.8032376840812</v>
      </c>
      <c r="H43">
        <f t="shared" si="2"/>
        <v>0.24910104152123499</v>
      </c>
      <c r="J43">
        <v>0</v>
      </c>
      <c r="K43">
        <v>0</v>
      </c>
      <c r="L43">
        <v>0</v>
      </c>
      <c r="M43">
        <v>96.361626486893968</v>
      </c>
      <c r="N43">
        <v>0</v>
      </c>
      <c r="O43">
        <v>32.045856003419416</v>
      </c>
      <c r="P43">
        <v>1431.4698001691299</v>
      </c>
      <c r="Q43">
        <v>933.6296495363415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0.81600157919293725</v>
      </c>
      <c r="W43">
        <f t="shared" si="7"/>
        <v>0</v>
      </c>
      <c r="X43">
        <f t="shared" si="8"/>
        <v>0.69627063559846647</v>
      </c>
      <c r="Y43">
        <f t="shared" si="9"/>
        <v>23.837171121180475</v>
      </c>
      <c r="Z43">
        <f t="shared" si="10"/>
        <v>10.596182607381019</v>
      </c>
    </row>
    <row r="44" spans="1:26" x14ac:dyDescent="0.35">
      <c r="A44" s="24">
        <v>252</v>
      </c>
      <c r="B44">
        <f>AVERAGE(B43,B45)</f>
        <v>949403343.75581741</v>
      </c>
      <c r="C44">
        <f t="shared" ref="C44:D44" si="13">AVERAGE(C43,C45)</f>
        <v>1043129570.4766669</v>
      </c>
      <c r="D44">
        <f t="shared" si="13"/>
        <v>25528877.114574119</v>
      </c>
      <c r="F44">
        <f t="shared" si="11"/>
        <v>9.4940334375581745</v>
      </c>
      <c r="G44">
        <f t="shared" si="11"/>
        <v>10.431295704766669</v>
      </c>
      <c r="H44">
        <f t="shared" si="2"/>
        <v>0.25528877114574117</v>
      </c>
      <c r="J44">
        <v>0</v>
      </c>
      <c r="K44">
        <v>0</v>
      </c>
      <c r="L44">
        <v>0</v>
      </c>
      <c r="M44">
        <v>97.998396988817134</v>
      </c>
      <c r="N44">
        <v>0</v>
      </c>
      <c r="O44">
        <v>32.660689665681168</v>
      </c>
      <c r="P44">
        <v>1411.1369631958232</v>
      </c>
      <c r="Q44">
        <v>969.9488907164689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0.82986194418508874</v>
      </c>
      <c r="W44">
        <f t="shared" si="7"/>
        <v>0</v>
      </c>
      <c r="X44">
        <f t="shared" si="8"/>
        <v>0.70962932462099226</v>
      </c>
      <c r="Y44">
        <f t="shared" si="9"/>
        <v>23.498583947176169</v>
      </c>
      <c r="Z44">
        <f t="shared" si="10"/>
        <v>11.008386002910781</v>
      </c>
    </row>
    <row r="45" spans="1:26" ht="15" thickBot="1" x14ac:dyDescent="0.4">
      <c r="A45" s="26">
        <v>258</v>
      </c>
      <c r="B45">
        <v>721804266.32379496</v>
      </c>
      <c r="C45">
        <v>905935372.54521406</v>
      </c>
      <c r="D45">
        <v>26147650.077024743</v>
      </c>
      <c r="F45">
        <f t="shared" si="11"/>
        <v>7.2180426632379495</v>
      </c>
      <c r="G45">
        <f t="shared" si="11"/>
        <v>9.0593537254521408</v>
      </c>
      <c r="H45">
        <f t="shared" si="2"/>
        <v>0.26147650077024742</v>
      </c>
      <c r="J45">
        <v>0</v>
      </c>
      <c r="K45">
        <v>0</v>
      </c>
      <c r="L45">
        <v>0</v>
      </c>
      <c r="M45">
        <v>87.57763715929056</v>
      </c>
      <c r="N45">
        <v>0</v>
      </c>
      <c r="O45">
        <v>30.708032404978518</v>
      </c>
      <c r="P45">
        <v>1304.3542953525994</v>
      </c>
      <c r="Q45">
        <v>758.75074470289587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0.74161772511889712</v>
      </c>
      <c r="W45">
        <f t="shared" si="7"/>
        <v>0</v>
      </c>
      <c r="X45">
        <f t="shared" si="8"/>
        <v>0.66720331135205901</v>
      </c>
      <c r="Y45">
        <f t="shared" si="9"/>
        <v>21.720413897165781</v>
      </c>
      <c r="Z45">
        <f t="shared" si="10"/>
        <v>8.6114032993178515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9848-5C27-425C-ADF1-C5EF6BE71326}">
  <dimension ref="A1:Z45"/>
  <sheetViews>
    <sheetView workbookViewId="0">
      <selection sqref="A1:A45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5428127.6041469146</v>
      </c>
      <c r="C2">
        <v>1191580.8514337223</v>
      </c>
      <c r="D2">
        <v>1645685.3649083171</v>
      </c>
      <c r="F2">
        <f t="shared" ref="F2:F16" si="0">B2/100000000</f>
        <v>5.4281276041469144E-2</v>
      </c>
      <c r="G2">
        <f t="shared" ref="G2:G16" si="1">C2/100000000</f>
        <v>1.1915808514337224E-2</v>
      </c>
      <c r="H2">
        <f t="shared" ref="H2:H45" si="2">D2/100000000</f>
        <v>1.645685364908317E-2</v>
      </c>
      <c r="J2">
        <v>85.086999086508143</v>
      </c>
      <c r="K2">
        <v>1445.3131027952163</v>
      </c>
      <c r="L2">
        <v>981.37858546195753</v>
      </c>
      <c r="M2">
        <v>39.132680430576002</v>
      </c>
      <c r="N2">
        <v>67.183792422167869</v>
      </c>
      <c r="O2">
        <v>25.423639196900304</v>
      </c>
      <c r="P2">
        <v>105.65021727240973</v>
      </c>
      <c r="Q2">
        <v>0</v>
      </c>
      <c r="S2">
        <f t="shared" ref="S2:S45" si="3">J2/342.296</f>
        <v>0.24857725210492715</v>
      </c>
      <c r="T2">
        <f t="shared" ref="T2:T45" si="4">K2/180.156</f>
        <v>8.0225643486490394</v>
      </c>
      <c r="U2">
        <f t="shared" ref="U2:U45" si="5">L2/88.06</f>
        <v>11.144430904632722</v>
      </c>
      <c r="V2">
        <f t="shared" ref="V2:V45" si="6">M2/118.09</f>
        <v>0.33138013744242528</v>
      </c>
      <c r="W2">
        <f t="shared" ref="W2:W45" si="7">N2/90.08</f>
        <v>0.74582362813241421</v>
      </c>
      <c r="X2">
        <f t="shared" ref="X2:X45" si="8">O2/46.025</f>
        <v>0.55238759797719295</v>
      </c>
      <c r="Y2">
        <f t="shared" ref="Y2:Y45" si="9">P2/60.052</f>
        <v>1.7593122172851818</v>
      </c>
      <c r="Z2">
        <f t="shared" ref="Z2:Z45" si="10">Q2/88.11</f>
        <v>0</v>
      </c>
    </row>
    <row r="3" spans="1:26" x14ac:dyDescent="0.35">
      <c r="A3" s="24">
        <v>6</v>
      </c>
      <c r="B3">
        <v>24380978.612645101</v>
      </c>
      <c r="C3">
        <v>74642036.549929097</v>
      </c>
      <c r="D3">
        <v>30898360.142123278</v>
      </c>
      <c r="F3">
        <f t="shared" si="0"/>
        <v>0.24380978612645102</v>
      </c>
      <c r="G3">
        <f t="shared" si="1"/>
        <v>0.74642036549929103</v>
      </c>
      <c r="H3">
        <f t="shared" si="2"/>
        <v>0.30898360142123277</v>
      </c>
      <c r="J3">
        <v>84.099923605186035</v>
      </c>
      <c r="K3">
        <v>1373.9836872654578</v>
      </c>
      <c r="L3">
        <v>931.29555835284009</v>
      </c>
      <c r="M3">
        <v>36.896176553077069</v>
      </c>
      <c r="N3">
        <v>88.938187096216737</v>
      </c>
      <c r="O3">
        <v>28.125108496228766</v>
      </c>
      <c r="P3">
        <v>148.24070818626367</v>
      </c>
      <c r="Q3">
        <v>0</v>
      </c>
      <c r="S3">
        <f t="shared" si="3"/>
        <v>0.24569356231211009</v>
      </c>
      <c r="T3">
        <f t="shared" si="4"/>
        <v>7.6266329584663168</v>
      </c>
      <c r="U3">
        <f t="shared" si="5"/>
        <v>10.575693372164888</v>
      </c>
      <c r="V3">
        <f t="shared" si="6"/>
        <v>0.31244115973475373</v>
      </c>
      <c r="W3">
        <f t="shared" si="7"/>
        <v>0.98732445710720185</v>
      </c>
      <c r="X3">
        <f t="shared" si="8"/>
        <v>0.61108329160736052</v>
      </c>
      <c r="Y3">
        <f t="shared" si="9"/>
        <v>2.4685390692443829</v>
      </c>
      <c r="Z3">
        <f t="shared" si="10"/>
        <v>0</v>
      </c>
    </row>
    <row r="4" spans="1:26" x14ac:dyDescent="0.35">
      <c r="A4" s="24">
        <v>12</v>
      </c>
      <c r="B4">
        <v>31640754.460432</v>
      </c>
      <c r="C4">
        <v>1248623272.8947999</v>
      </c>
      <c r="D4">
        <v>627102175.20883882</v>
      </c>
      <c r="F4">
        <f t="shared" si="0"/>
        <v>0.31640754460432002</v>
      </c>
      <c r="G4">
        <f t="shared" si="1"/>
        <v>12.486232728948</v>
      </c>
      <c r="H4">
        <f t="shared" si="2"/>
        <v>6.2710217520883882</v>
      </c>
      <c r="J4">
        <v>79.567930233798279</v>
      </c>
      <c r="K4">
        <v>21.659106838328132</v>
      </c>
      <c r="L4">
        <v>131.94183038500555</v>
      </c>
      <c r="M4">
        <v>517.38437989695615</v>
      </c>
      <c r="N4">
        <v>271.08791342089171</v>
      </c>
      <c r="O4">
        <v>68.686088488174008</v>
      </c>
      <c r="P4">
        <v>620.37615357746893</v>
      </c>
      <c r="Q4">
        <v>452.33686959280942</v>
      </c>
      <c r="S4">
        <f t="shared" si="3"/>
        <v>0.23245357887266657</v>
      </c>
      <c r="T4">
        <f t="shared" si="4"/>
        <v>0.12022417703727953</v>
      </c>
      <c r="U4">
        <f t="shared" si="5"/>
        <v>1.4983174016012439</v>
      </c>
      <c r="V4">
        <f t="shared" si="6"/>
        <v>4.3812717410191899</v>
      </c>
      <c r="W4">
        <f t="shared" si="7"/>
        <v>3.0094128932159383</v>
      </c>
      <c r="X4">
        <f t="shared" si="8"/>
        <v>1.4923647688902555</v>
      </c>
      <c r="Y4">
        <f t="shared" si="9"/>
        <v>10.330649330204972</v>
      </c>
      <c r="Z4">
        <f t="shared" si="10"/>
        <v>5.1337744818160189</v>
      </c>
    </row>
    <row r="5" spans="1:26" x14ac:dyDescent="0.35">
      <c r="A5" s="24">
        <v>18</v>
      </c>
      <c r="B5">
        <v>17420607.523950499</v>
      </c>
      <c r="C5">
        <v>1017166264.97391</v>
      </c>
      <c r="D5">
        <v>645165078.01749921</v>
      </c>
      <c r="F5">
        <f t="shared" si="0"/>
        <v>0.17420607523950499</v>
      </c>
      <c r="G5">
        <f t="shared" si="1"/>
        <v>10.171662649739099</v>
      </c>
      <c r="H5">
        <f t="shared" si="2"/>
        <v>6.4516507801749921</v>
      </c>
      <c r="J5">
        <v>108.48612054614757</v>
      </c>
      <c r="K5">
        <v>0</v>
      </c>
      <c r="L5">
        <v>0</v>
      </c>
      <c r="M5">
        <v>446.57</v>
      </c>
      <c r="N5">
        <v>176.05</v>
      </c>
      <c r="O5">
        <v>66.757879044353643</v>
      </c>
      <c r="P5">
        <v>549.43728628943302</v>
      </c>
      <c r="Q5">
        <v>757.72847808630786</v>
      </c>
      <c r="S5">
        <f t="shared" si="3"/>
        <v>0.31693657111432089</v>
      </c>
      <c r="T5">
        <f t="shared" si="4"/>
        <v>0</v>
      </c>
      <c r="U5">
        <f t="shared" si="5"/>
        <v>0</v>
      </c>
      <c r="V5">
        <f t="shared" si="6"/>
        <v>3.7816072487086121</v>
      </c>
      <c r="W5">
        <f t="shared" si="7"/>
        <v>1.9543738898756662</v>
      </c>
      <c r="X5">
        <f t="shared" si="8"/>
        <v>1.4504699412135502</v>
      </c>
      <c r="Y5">
        <f t="shared" si="9"/>
        <v>9.1493586606513198</v>
      </c>
      <c r="Z5">
        <f t="shared" si="10"/>
        <v>8.5998011359245012</v>
      </c>
    </row>
    <row r="6" spans="1:26" x14ac:dyDescent="0.35">
      <c r="A6" s="25">
        <v>24</v>
      </c>
      <c r="B6">
        <v>5632847.7331052199</v>
      </c>
      <c r="C6">
        <v>1423858732.53493</v>
      </c>
      <c r="D6">
        <v>760017195.98897505</v>
      </c>
      <c r="F6">
        <f t="shared" si="0"/>
        <v>5.6328477331052201E-2</v>
      </c>
      <c r="G6">
        <f t="shared" si="1"/>
        <v>14.2385873253493</v>
      </c>
      <c r="H6">
        <f t="shared" si="2"/>
        <v>7.6001719598897504</v>
      </c>
      <c r="J6">
        <v>100.48666191759098</v>
      </c>
      <c r="K6">
        <v>0</v>
      </c>
      <c r="L6">
        <v>0</v>
      </c>
      <c r="M6">
        <v>414.83</v>
      </c>
      <c r="N6">
        <v>149.26</v>
      </c>
      <c r="O6">
        <v>53.513927636776614</v>
      </c>
      <c r="P6">
        <v>464.37599961394216</v>
      </c>
      <c r="Q6">
        <v>959.81753160130552</v>
      </c>
      <c r="S6">
        <f t="shared" si="3"/>
        <v>0.29356656787573032</v>
      </c>
      <c r="T6">
        <f t="shared" si="4"/>
        <v>0</v>
      </c>
      <c r="U6">
        <f t="shared" si="5"/>
        <v>0</v>
      </c>
      <c r="V6">
        <f t="shared" si="6"/>
        <v>3.512829198069269</v>
      </c>
      <c r="W6">
        <f t="shared" si="7"/>
        <v>1.6569715808170515</v>
      </c>
      <c r="X6">
        <f t="shared" si="8"/>
        <v>1.1627143430043805</v>
      </c>
      <c r="Y6">
        <f t="shared" si="9"/>
        <v>7.7328981485036659</v>
      </c>
      <c r="Z6">
        <f t="shared" si="10"/>
        <v>10.893400653743111</v>
      </c>
    </row>
    <row r="7" spans="1:26" x14ac:dyDescent="0.35">
      <c r="A7" s="25">
        <v>30</v>
      </c>
      <c r="B7">
        <v>0</v>
      </c>
      <c r="C7">
        <v>2363900000</v>
      </c>
      <c r="D7">
        <v>0</v>
      </c>
      <c r="F7">
        <f t="shared" si="0"/>
        <v>0</v>
      </c>
      <c r="G7">
        <f t="shared" si="1"/>
        <v>23.638999999999999</v>
      </c>
      <c r="H7">
        <f t="shared" si="2"/>
        <v>0</v>
      </c>
      <c r="J7">
        <v>81.822765480672928</v>
      </c>
      <c r="K7">
        <v>0</v>
      </c>
      <c r="L7">
        <v>0</v>
      </c>
      <c r="M7">
        <v>417.7</v>
      </c>
      <c r="N7">
        <v>183.08</v>
      </c>
      <c r="O7">
        <v>46.814193891344061</v>
      </c>
      <c r="P7">
        <v>498.16737443929696</v>
      </c>
      <c r="Q7">
        <v>907.89992164430396</v>
      </c>
      <c r="S7">
        <f t="shared" si="3"/>
        <v>0.23904096302811872</v>
      </c>
      <c r="T7">
        <f t="shared" si="4"/>
        <v>0</v>
      </c>
      <c r="U7">
        <f t="shared" si="5"/>
        <v>0</v>
      </c>
      <c r="V7">
        <f t="shared" si="6"/>
        <v>3.5371326954018119</v>
      </c>
      <c r="W7">
        <f t="shared" si="7"/>
        <v>2.0324156305506218</v>
      </c>
      <c r="X7">
        <f t="shared" si="8"/>
        <v>1.0171470698825436</v>
      </c>
      <c r="Y7">
        <f t="shared" si="9"/>
        <v>8.2956000539415342</v>
      </c>
      <c r="Z7">
        <f t="shared" si="10"/>
        <v>10.304164358691454</v>
      </c>
    </row>
    <row r="8" spans="1:26" x14ac:dyDescent="0.35">
      <c r="A8" s="24">
        <v>36</v>
      </c>
      <c r="B8">
        <v>0</v>
      </c>
      <c r="C8">
        <v>3451682948.6977601</v>
      </c>
      <c r="D8">
        <v>4731595.9760739496</v>
      </c>
      <c r="F8">
        <f t="shared" si="0"/>
        <v>0</v>
      </c>
      <c r="G8">
        <f t="shared" si="1"/>
        <v>34.516829486977599</v>
      </c>
      <c r="H8">
        <f t="shared" si="2"/>
        <v>4.7315959760739497E-2</v>
      </c>
      <c r="J8">
        <v>0</v>
      </c>
      <c r="K8">
        <v>6.75611722407871</v>
      </c>
      <c r="L8">
        <v>0</v>
      </c>
      <c r="M8">
        <v>414.29028265824587</v>
      </c>
      <c r="N8">
        <v>246.90686232153777</v>
      </c>
      <c r="O8">
        <v>41.07586210621173</v>
      </c>
      <c r="P8">
        <v>571.82007868225605</v>
      </c>
      <c r="Q8">
        <v>708.82691485779412</v>
      </c>
      <c r="S8">
        <f t="shared" si="3"/>
        <v>0</v>
      </c>
      <c r="T8">
        <f t="shared" si="4"/>
        <v>3.7501483292694718E-2</v>
      </c>
      <c r="U8">
        <f t="shared" si="5"/>
        <v>0</v>
      </c>
      <c r="V8">
        <f t="shared" si="6"/>
        <v>3.5082588081822834</v>
      </c>
      <c r="W8">
        <f t="shared" si="7"/>
        <v>2.7409731607630747</v>
      </c>
      <c r="X8">
        <f t="shared" si="8"/>
        <v>0.89246848682697955</v>
      </c>
      <c r="Y8">
        <f t="shared" si="9"/>
        <v>9.5220821734872452</v>
      </c>
      <c r="Z8">
        <f t="shared" si="10"/>
        <v>8.0447953110633765</v>
      </c>
    </row>
    <row r="9" spans="1:26" x14ac:dyDescent="0.35">
      <c r="A9" s="24">
        <v>42</v>
      </c>
      <c r="B9">
        <v>0</v>
      </c>
      <c r="C9">
        <v>3289006859.0785599</v>
      </c>
      <c r="D9">
        <v>16541739.85144742</v>
      </c>
      <c r="F9">
        <f t="shared" si="0"/>
        <v>0</v>
      </c>
      <c r="G9">
        <f t="shared" si="1"/>
        <v>32.890068590785596</v>
      </c>
      <c r="H9">
        <f t="shared" si="2"/>
        <v>0.16541739851447421</v>
      </c>
      <c r="J9">
        <v>0</v>
      </c>
      <c r="K9">
        <v>3.8171634601157804</v>
      </c>
      <c r="L9">
        <v>0</v>
      </c>
      <c r="M9">
        <v>400.40036326511228</v>
      </c>
      <c r="N9">
        <v>340.84907478797226</v>
      </c>
      <c r="O9">
        <v>44.660635369346238</v>
      </c>
      <c r="P9">
        <v>636.74069554746666</v>
      </c>
      <c r="Q9">
        <v>580.20235682277371</v>
      </c>
      <c r="S9">
        <f t="shared" si="3"/>
        <v>0</v>
      </c>
      <c r="T9">
        <f t="shared" si="4"/>
        <v>2.1188100646749374E-2</v>
      </c>
      <c r="U9">
        <f t="shared" si="5"/>
        <v>0</v>
      </c>
      <c r="V9">
        <f t="shared" si="6"/>
        <v>3.3906373381752246</v>
      </c>
      <c r="W9">
        <f t="shared" si="7"/>
        <v>3.7838485211808646</v>
      </c>
      <c r="X9">
        <f t="shared" si="8"/>
        <v>0.97035601019763695</v>
      </c>
      <c r="Y9">
        <f t="shared" si="9"/>
        <v>10.603155524336685</v>
      </c>
      <c r="Z9">
        <f t="shared" si="10"/>
        <v>6.5849773785356227</v>
      </c>
    </row>
    <row r="10" spans="1:26" x14ac:dyDescent="0.35">
      <c r="A10" s="24">
        <v>48</v>
      </c>
      <c r="B10">
        <v>0</v>
      </c>
      <c r="C10">
        <v>3241802888.4170198</v>
      </c>
      <c r="D10">
        <v>9756305.3171154205</v>
      </c>
      <c r="F10">
        <f t="shared" si="0"/>
        <v>0</v>
      </c>
      <c r="G10">
        <f t="shared" si="1"/>
        <v>32.418028884170198</v>
      </c>
      <c r="H10">
        <f t="shared" si="2"/>
        <v>9.7563053171154199E-2</v>
      </c>
      <c r="J10">
        <v>0</v>
      </c>
      <c r="K10">
        <v>0</v>
      </c>
      <c r="L10">
        <v>0</v>
      </c>
      <c r="M10">
        <v>408.96243144261359</v>
      </c>
      <c r="N10">
        <v>452.68532488767181</v>
      </c>
      <c r="O10">
        <v>50.396001590892254</v>
      </c>
      <c r="P10">
        <v>729.58466615192287</v>
      </c>
      <c r="Q10">
        <v>652.0197637672901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3.4631419378661494</v>
      </c>
      <c r="W10">
        <f t="shared" si="7"/>
        <v>5.0253699476872979</v>
      </c>
      <c r="X10">
        <f t="shared" si="8"/>
        <v>1.0949701594979306</v>
      </c>
      <c r="Y10">
        <f t="shared" si="9"/>
        <v>12.149215116098096</v>
      </c>
      <c r="Z10">
        <f t="shared" si="10"/>
        <v>7.400065415586087</v>
      </c>
    </row>
    <row r="11" spans="1:26" x14ac:dyDescent="0.35">
      <c r="A11" s="24">
        <v>54</v>
      </c>
      <c r="B11">
        <v>0</v>
      </c>
      <c r="C11">
        <v>2645277504.5142298</v>
      </c>
      <c r="D11">
        <v>33236217.261983126</v>
      </c>
      <c r="F11">
        <f t="shared" si="0"/>
        <v>0</v>
      </c>
      <c r="G11">
        <f t="shared" si="1"/>
        <v>26.452775045142296</v>
      </c>
      <c r="H11">
        <f t="shared" si="2"/>
        <v>0.33236217261983125</v>
      </c>
      <c r="J11">
        <v>0</v>
      </c>
      <c r="K11">
        <v>0</v>
      </c>
      <c r="L11">
        <v>0</v>
      </c>
      <c r="M11">
        <v>377.18107459993354</v>
      </c>
      <c r="N11">
        <v>500.71775383511022</v>
      </c>
      <c r="O11">
        <v>51.11833572764418</v>
      </c>
      <c r="P11">
        <v>642.57240881682469</v>
      </c>
      <c r="Q11">
        <v>673.72623426410405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3.1940136726220132</v>
      </c>
      <c r="W11">
        <f t="shared" si="7"/>
        <v>5.5585896296082398</v>
      </c>
      <c r="X11">
        <f t="shared" si="8"/>
        <v>1.1106645459564188</v>
      </c>
      <c r="Y11">
        <f t="shared" si="9"/>
        <v>10.700266582575512</v>
      </c>
      <c r="Z11">
        <f t="shared" si="10"/>
        <v>7.6464219074350703</v>
      </c>
    </row>
    <row r="12" spans="1:26" x14ac:dyDescent="0.35">
      <c r="A12" s="24">
        <v>60</v>
      </c>
      <c r="B12">
        <v>9212580.4337894991</v>
      </c>
      <c r="C12">
        <v>2443483417.0554399</v>
      </c>
      <c r="D12">
        <v>66705906.474290684</v>
      </c>
      <c r="F12">
        <f t="shared" si="0"/>
        <v>9.2125804337894995E-2</v>
      </c>
      <c r="G12">
        <f t="shared" si="1"/>
        <v>24.434834170554399</v>
      </c>
      <c r="H12">
        <f t="shared" si="2"/>
        <v>0.66705906474290688</v>
      </c>
      <c r="J12">
        <v>0</v>
      </c>
      <c r="K12">
        <v>0</v>
      </c>
      <c r="L12">
        <v>0</v>
      </c>
      <c r="M12">
        <v>349.59277357661807</v>
      </c>
      <c r="N12">
        <v>523.36899808576823</v>
      </c>
      <c r="O12">
        <v>51.050344757616529</v>
      </c>
      <c r="P12">
        <v>604.25048487021104</v>
      </c>
      <c r="Q12">
        <v>728.81611666580329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2.9603926968974346</v>
      </c>
      <c r="W12">
        <f t="shared" si="7"/>
        <v>5.8100466039716725</v>
      </c>
      <c r="X12">
        <f t="shared" si="8"/>
        <v>1.1091872842502233</v>
      </c>
      <c r="Y12">
        <f t="shared" si="9"/>
        <v>10.062120909715098</v>
      </c>
      <c r="Z12">
        <f t="shared" si="10"/>
        <v>8.271661748562062</v>
      </c>
    </row>
    <row r="13" spans="1:26" x14ac:dyDescent="0.35">
      <c r="A13" s="24">
        <v>66</v>
      </c>
      <c r="B13">
        <v>400452952.18697399</v>
      </c>
      <c r="C13">
        <v>1768494066.8381</v>
      </c>
      <c r="D13">
        <v>160963097.3783623</v>
      </c>
      <c r="F13">
        <f t="shared" si="0"/>
        <v>4.0045295218697401</v>
      </c>
      <c r="G13">
        <f t="shared" si="1"/>
        <v>17.684940668381</v>
      </c>
      <c r="H13">
        <f t="shared" si="2"/>
        <v>1.609630973783623</v>
      </c>
      <c r="J13">
        <v>0</v>
      </c>
      <c r="K13">
        <v>0</v>
      </c>
      <c r="L13">
        <v>0</v>
      </c>
      <c r="M13">
        <v>337.40332221378031</v>
      </c>
      <c r="N13">
        <v>554.53259179007262</v>
      </c>
      <c r="O13">
        <v>0</v>
      </c>
      <c r="P13">
        <v>780.42692707184347</v>
      </c>
      <c r="Q13">
        <v>715.00365875770603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2.8571709900396334</v>
      </c>
      <c r="W13">
        <f t="shared" si="7"/>
        <v>6.1560012410087994</v>
      </c>
      <c r="X13">
        <f t="shared" si="8"/>
        <v>0</v>
      </c>
      <c r="Y13">
        <f t="shared" si="9"/>
        <v>12.995852379135474</v>
      </c>
      <c r="Z13">
        <f t="shared" si="10"/>
        <v>8.1148979543491784</v>
      </c>
    </row>
    <row r="14" spans="1:26" x14ac:dyDescent="0.35">
      <c r="A14" s="24">
        <v>72</v>
      </c>
      <c r="B14">
        <v>626927717.25714505</v>
      </c>
      <c r="C14">
        <v>1324707390.2525401</v>
      </c>
      <c r="D14">
        <v>173002506.59168041</v>
      </c>
      <c r="F14">
        <f t="shared" si="0"/>
        <v>6.2692771725714502</v>
      </c>
      <c r="G14">
        <f t="shared" si="1"/>
        <v>13.247073902525401</v>
      </c>
      <c r="H14">
        <f t="shared" si="2"/>
        <v>1.7300250659168042</v>
      </c>
      <c r="J14">
        <v>0</v>
      </c>
      <c r="K14">
        <v>0</v>
      </c>
      <c r="L14">
        <v>0</v>
      </c>
      <c r="M14">
        <v>294.34023161118762</v>
      </c>
      <c r="N14">
        <v>476.60794638821687</v>
      </c>
      <c r="O14">
        <v>9.7307904774837048</v>
      </c>
      <c r="P14">
        <v>1068.515722663431</v>
      </c>
      <c r="Q14">
        <v>711.71312425529709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2.4925076772900976</v>
      </c>
      <c r="W14">
        <f t="shared" si="7"/>
        <v>5.2909407902777188</v>
      </c>
      <c r="X14">
        <f t="shared" si="8"/>
        <v>0.21142401906537112</v>
      </c>
      <c r="Y14">
        <f t="shared" si="9"/>
        <v>17.793174626380988</v>
      </c>
      <c r="Z14">
        <f t="shared" si="10"/>
        <v>8.0775521990159689</v>
      </c>
    </row>
    <row r="15" spans="1:26" x14ac:dyDescent="0.35">
      <c r="A15" s="24">
        <v>78</v>
      </c>
      <c r="B15">
        <v>1074526897.41711</v>
      </c>
      <c r="C15">
        <v>1302213867.62711</v>
      </c>
      <c r="D15">
        <v>309020757.1626237</v>
      </c>
      <c r="F15">
        <f t="shared" si="0"/>
        <v>10.7452689741711</v>
      </c>
      <c r="G15">
        <f t="shared" si="1"/>
        <v>13.0221386762711</v>
      </c>
      <c r="H15">
        <f t="shared" si="2"/>
        <v>3.0902075716262369</v>
      </c>
      <c r="J15">
        <v>0</v>
      </c>
      <c r="K15">
        <v>0</v>
      </c>
      <c r="L15">
        <v>0</v>
      </c>
      <c r="M15">
        <v>239.04200327057316</v>
      </c>
      <c r="N15">
        <v>377.41659299976072</v>
      </c>
      <c r="O15">
        <v>8.6105132701014089</v>
      </c>
      <c r="P15">
        <v>1252.6240440473564</v>
      </c>
      <c r="Q15">
        <v>726.8126230378698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2.024235780087841</v>
      </c>
      <c r="W15">
        <f t="shared" si="7"/>
        <v>4.1897934391625302</v>
      </c>
      <c r="X15">
        <f t="shared" si="8"/>
        <v>0.1870833953308291</v>
      </c>
      <c r="Y15">
        <f t="shared" si="9"/>
        <v>20.858989609794119</v>
      </c>
      <c r="Z15">
        <f t="shared" si="10"/>
        <v>8.2489231987046843</v>
      </c>
    </row>
    <row r="16" spans="1:26" x14ac:dyDescent="0.35">
      <c r="A16" s="24">
        <v>84</v>
      </c>
      <c r="B16">
        <v>1093628851.78128</v>
      </c>
      <c r="C16">
        <v>885923100.47977102</v>
      </c>
      <c r="D16">
        <v>401591462.36687148</v>
      </c>
      <c r="F16">
        <f t="shared" si="0"/>
        <v>10.9362885178128</v>
      </c>
      <c r="G16">
        <f t="shared" si="1"/>
        <v>8.8592310047977101</v>
      </c>
      <c r="H16">
        <f t="shared" si="2"/>
        <v>4.0159146236687144</v>
      </c>
      <c r="J16">
        <v>0</v>
      </c>
      <c r="K16">
        <v>0</v>
      </c>
      <c r="L16">
        <v>0</v>
      </c>
      <c r="M16">
        <v>199.13169918443421</v>
      </c>
      <c r="N16">
        <v>288.12484629649322</v>
      </c>
      <c r="O16">
        <v>9.1761601670514015</v>
      </c>
      <c r="P16">
        <v>1217.7472838076328</v>
      </c>
      <c r="Q16">
        <v>811.82588198725591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1.6862706341301905</v>
      </c>
      <c r="W16">
        <f t="shared" si="7"/>
        <v>3.1985440308225268</v>
      </c>
      <c r="X16">
        <f t="shared" si="8"/>
        <v>0.19937338765999787</v>
      </c>
      <c r="Y16">
        <f t="shared" si="9"/>
        <v>20.278213611663773</v>
      </c>
      <c r="Z16">
        <f t="shared" si="10"/>
        <v>9.2137768923760746</v>
      </c>
    </row>
    <row r="17" spans="1:26" x14ac:dyDescent="0.35">
      <c r="A17" s="24">
        <v>90</v>
      </c>
      <c r="B17">
        <v>959978605.10422695</v>
      </c>
      <c r="C17">
        <v>1222922971.1478601</v>
      </c>
      <c r="D17">
        <v>602098195.00629604</v>
      </c>
      <c r="F17">
        <f t="shared" ref="F17:G45" si="11">B17/100000000</f>
        <v>9.599786051042269</v>
      </c>
      <c r="G17">
        <f t="shared" si="11"/>
        <v>12.229229711478601</v>
      </c>
      <c r="H17">
        <f t="shared" si="2"/>
        <v>6.0209819500629607</v>
      </c>
      <c r="J17">
        <v>0</v>
      </c>
      <c r="K17">
        <v>0</v>
      </c>
      <c r="L17">
        <v>0</v>
      </c>
      <c r="M17">
        <v>169.88193883850136</v>
      </c>
      <c r="N17">
        <v>249.88451466248372</v>
      </c>
      <c r="O17">
        <v>10.64017572917181</v>
      </c>
      <c r="P17">
        <v>1450.3695124641517</v>
      </c>
      <c r="Q17">
        <v>738.26955330777594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1.4385802255779605</v>
      </c>
      <c r="W17">
        <f t="shared" si="7"/>
        <v>2.7740288039796153</v>
      </c>
      <c r="X17">
        <f t="shared" si="8"/>
        <v>0.23118252534865422</v>
      </c>
      <c r="Y17">
        <f t="shared" si="9"/>
        <v>24.15189356664477</v>
      </c>
      <c r="Z17">
        <f t="shared" si="10"/>
        <v>8.378953050820293</v>
      </c>
    </row>
    <row r="18" spans="1:26" x14ac:dyDescent="0.35">
      <c r="A18" s="24">
        <v>96</v>
      </c>
      <c r="B18">
        <v>679612578.79161096</v>
      </c>
      <c r="C18">
        <v>926064636.01758897</v>
      </c>
      <c r="D18">
        <v>626775459.48536706</v>
      </c>
      <c r="F18">
        <f t="shared" si="11"/>
        <v>6.7961257879161092</v>
      </c>
      <c r="G18">
        <f t="shared" si="11"/>
        <v>9.2606463601758904</v>
      </c>
      <c r="H18">
        <f t="shared" si="2"/>
        <v>6.2677545948536704</v>
      </c>
      <c r="J18">
        <v>0</v>
      </c>
      <c r="K18">
        <v>0</v>
      </c>
      <c r="L18">
        <v>0</v>
      </c>
      <c r="M18">
        <v>180.64483638230686</v>
      </c>
      <c r="N18">
        <v>233.57713340467393</v>
      </c>
      <c r="O18">
        <v>15.113792291347767</v>
      </c>
      <c r="P18">
        <v>1420.6636287594674</v>
      </c>
      <c r="Q18">
        <v>952.66020825778378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1.5297217070226679</v>
      </c>
      <c r="W18">
        <f t="shared" si="7"/>
        <v>2.5929965964106785</v>
      </c>
      <c r="X18">
        <f t="shared" si="8"/>
        <v>0.32838223338072281</v>
      </c>
      <c r="Y18">
        <f t="shared" si="9"/>
        <v>23.657224218335234</v>
      </c>
      <c r="Z18">
        <f t="shared" si="10"/>
        <v>10.81216897353063</v>
      </c>
    </row>
    <row r="19" spans="1:26" x14ac:dyDescent="0.35">
      <c r="A19" s="24">
        <v>102</v>
      </c>
      <c r="B19">
        <v>643666114.074682</v>
      </c>
      <c r="C19">
        <v>1001231812.88469</v>
      </c>
      <c r="D19">
        <v>671648707.42716396</v>
      </c>
      <c r="F19">
        <f t="shared" si="11"/>
        <v>6.4366611407468204</v>
      </c>
      <c r="G19">
        <f t="shared" si="11"/>
        <v>10.0123181288469</v>
      </c>
      <c r="H19">
        <f t="shared" si="2"/>
        <v>6.7164870742716394</v>
      </c>
      <c r="J19">
        <v>0</v>
      </c>
      <c r="K19">
        <v>0</v>
      </c>
      <c r="L19">
        <v>0</v>
      </c>
      <c r="M19">
        <v>158.33003778075883</v>
      </c>
      <c r="N19">
        <v>212.57901191077553</v>
      </c>
      <c r="O19">
        <v>17.153015076443065</v>
      </c>
      <c r="P19">
        <v>1395.6773016398263</v>
      </c>
      <c r="Q19">
        <v>897.53479057659433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1.3407573696397563</v>
      </c>
      <c r="W19">
        <f t="shared" si="7"/>
        <v>2.359891340039693</v>
      </c>
      <c r="X19">
        <f t="shared" si="8"/>
        <v>0.37268908368154408</v>
      </c>
      <c r="Y19">
        <f t="shared" si="9"/>
        <v>23.241146034100883</v>
      </c>
      <c r="Z19">
        <f t="shared" si="10"/>
        <v>10.186525826541759</v>
      </c>
    </row>
    <row r="20" spans="1:26" x14ac:dyDescent="0.35">
      <c r="A20" s="24">
        <v>108</v>
      </c>
      <c r="B20">
        <v>788781358.07676101</v>
      </c>
      <c r="C20">
        <v>1028379142.97765</v>
      </c>
      <c r="D20">
        <v>699226347.53268707</v>
      </c>
      <c r="F20">
        <f t="shared" si="11"/>
        <v>7.8878135807676104</v>
      </c>
      <c r="G20">
        <f t="shared" si="11"/>
        <v>10.2837914297765</v>
      </c>
      <c r="H20">
        <f t="shared" si="2"/>
        <v>6.9922634753268706</v>
      </c>
      <c r="J20">
        <v>0</v>
      </c>
      <c r="K20">
        <v>0</v>
      </c>
      <c r="L20">
        <v>0</v>
      </c>
      <c r="M20">
        <v>133.8980754220286</v>
      </c>
      <c r="N20">
        <v>175.75890067928643</v>
      </c>
      <c r="O20">
        <v>13.161878832569005</v>
      </c>
      <c r="P20">
        <v>1340.4516186851974</v>
      </c>
      <c r="Q20">
        <v>1002.4516914469253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1.1338646407149513</v>
      </c>
      <c r="W20">
        <f t="shared" si="7"/>
        <v>1.9511423254805331</v>
      </c>
      <c r="X20">
        <f t="shared" si="8"/>
        <v>0.28597238093577415</v>
      </c>
      <c r="Y20">
        <f t="shared" si="9"/>
        <v>22.321514998421325</v>
      </c>
      <c r="Z20">
        <f t="shared" si="10"/>
        <v>11.377274900089949</v>
      </c>
    </row>
    <row r="21" spans="1:26" x14ac:dyDescent="0.35">
      <c r="A21" s="24">
        <v>114</v>
      </c>
      <c r="B21">
        <v>548864389.02237904</v>
      </c>
      <c r="C21">
        <v>894754937.28282499</v>
      </c>
      <c r="D21">
        <v>487629664.91065645</v>
      </c>
      <c r="F21">
        <f t="shared" si="11"/>
        <v>5.4886438902237904</v>
      </c>
      <c r="G21">
        <f t="shared" si="11"/>
        <v>8.9475493728282505</v>
      </c>
      <c r="H21">
        <f t="shared" si="2"/>
        <v>4.8762966491065649</v>
      </c>
      <c r="J21">
        <v>0</v>
      </c>
      <c r="K21">
        <v>0</v>
      </c>
      <c r="L21">
        <v>0</v>
      </c>
      <c r="M21">
        <v>131.88909915297498</v>
      </c>
      <c r="N21">
        <v>180.41333365458752</v>
      </c>
      <c r="O21">
        <v>11.576963511705634</v>
      </c>
      <c r="P21">
        <v>1447.4377711596439</v>
      </c>
      <c r="Q21">
        <v>1023.8946018753561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1.1168523935386143</v>
      </c>
      <c r="W21">
        <f t="shared" si="7"/>
        <v>2.0028123185455984</v>
      </c>
      <c r="X21">
        <f t="shared" si="8"/>
        <v>0.25153641524618431</v>
      </c>
      <c r="Y21">
        <f t="shared" si="9"/>
        <v>24.103073522274762</v>
      </c>
      <c r="Z21">
        <f t="shared" si="10"/>
        <v>11.620640130238975</v>
      </c>
    </row>
    <row r="22" spans="1:26" x14ac:dyDescent="0.35">
      <c r="A22" s="24">
        <v>120</v>
      </c>
      <c r="B22">
        <v>848404667.71210694</v>
      </c>
      <c r="C22">
        <v>549948025.67767</v>
      </c>
      <c r="D22">
        <v>708266396.70608902</v>
      </c>
      <c r="F22">
        <f t="shared" si="11"/>
        <v>8.4840466771210696</v>
      </c>
      <c r="G22">
        <f t="shared" si="11"/>
        <v>5.4994802567766996</v>
      </c>
      <c r="H22">
        <f t="shared" si="2"/>
        <v>7.0826639670608902</v>
      </c>
      <c r="J22">
        <v>0</v>
      </c>
      <c r="K22">
        <v>0</v>
      </c>
      <c r="L22">
        <v>0</v>
      </c>
      <c r="M22">
        <v>132.56930305926207</v>
      </c>
      <c r="N22">
        <v>166.47767020378592</v>
      </c>
      <c r="O22">
        <v>13.66992447890949</v>
      </c>
      <c r="P22">
        <v>1544.8789892639163</v>
      </c>
      <c r="Q22">
        <v>1311.9518339118272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1.1226124401665007</v>
      </c>
      <c r="W22">
        <f t="shared" si="7"/>
        <v>1.848109127484302</v>
      </c>
      <c r="X22">
        <f t="shared" si="8"/>
        <v>0.29701085233915242</v>
      </c>
      <c r="Y22">
        <f t="shared" si="9"/>
        <v>25.725687558514558</v>
      </c>
      <c r="Z22">
        <f t="shared" si="10"/>
        <v>14.889931153238306</v>
      </c>
    </row>
    <row r="23" spans="1:26" x14ac:dyDescent="0.35">
      <c r="A23" s="24">
        <v>126</v>
      </c>
      <c r="B23">
        <v>555198399.99219799</v>
      </c>
      <c r="C23">
        <v>1023640998.38115</v>
      </c>
      <c r="D23">
        <v>75233546.7028144</v>
      </c>
      <c r="F23">
        <f t="shared" si="11"/>
        <v>5.5519839999219798</v>
      </c>
      <c r="G23">
        <f t="shared" si="11"/>
        <v>10.2364099838115</v>
      </c>
      <c r="H23">
        <f t="shared" si="2"/>
        <v>0.75233546702814402</v>
      </c>
      <c r="J23">
        <v>0</v>
      </c>
      <c r="K23">
        <v>0</v>
      </c>
      <c r="L23">
        <v>34.803645913233957</v>
      </c>
      <c r="M23">
        <v>341.25073454342561</v>
      </c>
      <c r="N23">
        <v>170.97545022665037</v>
      </c>
      <c r="O23">
        <v>12.338326152972545</v>
      </c>
      <c r="P23">
        <v>1312.6899266490182</v>
      </c>
      <c r="Q23">
        <v>771.63038128788276</v>
      </c>
      <c r="S23">
        <f t="shared" si="3"/>
        <v>0</v>
      </c>
      <c r="T23">
        <f t="shared" si="4"/>
        <v>0</v>
      </c>
      <c r="U23">
        <f t="shared" si="5"/>
        <v>0.39522650367061046</v>
      </c>
      <c r="V23">
        <f t="shared" si="6"/>
        <v>2.8897513298621864</v>
      </c>
      <c r="W23">
        <f t="shared" si="7"/>
        <v>1.8980400780045557</v>
      </c>
      <c r="X23">
        <f t="shared" si="8"/>
        <v>0.26807878659364576</v>
      </c>
      <c r="Y23">
        <f t="shared" si="9"/>
        <v>21.859220786135651</v>
      </c>
      <c r="Z23">
        <f t="shared" si="10"/>
        <v>8.7575800849833474</v>
      </c>
    </row>
    <row r="24" spans="1:26" x14ac:dyDescent="0.35">
      <c r="A24" s="25">
        <v>132</v>
      </c>
      <c r="B24">
        <v>913452335.41552699</v>
      </c>
      <c r="C24">
        <v>1879455587.2239101</v>
      </c>
      <c r="D24">
        <v>73144557.249365598</v>
      </c>
      <c r="F24">
        <f t="shared" si="11"/>
        <v>9.1345233541552702</v>
      </c>
      <c r="G24">
        <f t="shared" si="11"/>
        <v>18.794555872239101</v>
      </c>
      <c r="H24">
        <f t="shared" si="2"/>
        <v>0.73144557249365594</v>
      </c>
      <c r="J24">
        <v>0</v>
      </c>
      <c r="K24">
        <v>0</v>
      </c>
      <c r="L24">
        <v>0</v>
      </c>
      <c r="M24">
        <v>357.01782046868323</v>
      </c>
      <c r="N24">
        <v>0</v>
      </c>
      <c r="O24">
        <v>17.721261663585693</v>
      </c>
      <c r="P24">
        <v>1414.3567541731009</v>
      </c>
      <c r="Q24">
        <v>653.3085854530384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3.0232688667006791</v>
      </c>
      <c r="W24">
        <f t="shared" si="7"/>
        <v>0</v>
      </c>
      <c r="X24">
        <f t="shared" si="8"/>
        <v>0.38503556031690805</v>
      </c>
      <c r="Y24">
        <f t="shared" si="9"/>
        <v>23.552200662311012</v>
      </c>
      <c r="Z24">
        <f t="shared" si="10"/>
        <v>7.41469283228962</v>
      </c>
    </row>
    <row r="25" spans="1:26" x14ac:dyDescent="0.35">
      <c r="A25" s="24">
        <v>138</v>
      </c>
      <c r="B25">
        <v>840650039.53726697</v>
      </c>
      <c r="C25">
        <v>1518869393.4690299</v>
      </c>
      <c r="D25">
        <v>73022566.993703306</v>
      </c>
      <c r="F25">
        <f t="shared" si="11"/>
        <v>8.4065003953726691</v>
      </c>
      <c r="G25">
        <f t="shared" si="11"/>
        <v>15.188693934690299</v>
      </c>
      <c r="H25">
        <f t="shared" si="2"/>
        <v>0.73022566993703308</v>
      </c>
      <c r="J25">
        <v>0</v>
      </c>
      <c r="K25">
        <v>0</v>
      </c>
      <c r="L25">
        <v>0</v>
      </c>
      <c r="M25">
        <v>299.75800874922834</v>
      </c>
      <c r="N25">
        <v>0</v>
      </c>
      <c r="O25">
        <v>19.972506573424845</v>
      </c>
      <c r="P25">
        <v>1491.6986083535553</v>
      </c>
      <c r="Q25">
        <v>583.6393630523753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2.5383860508868517</v>
      </c>
      <c r="W25">
        <f t="shared" si="7"/>
        <v>0</v>
      </c>
      <c r="X25">
        <f t="shared" si="8"/>
        <v>0.43394908361596624</v>
      </c>
      <c r="Y25">
        <f t="shared" si="9"/>
        <v>24.840115372569695</v>
      </c>
      <c r="Z25">
        <f t="shared" si="10"/>
        <v>6.6239855073473537</v>
      </c>
    </row>
    <row r="26" spans="1:26" x14ac:dyDescent="0.35">
      <c r="A26" s="24">
        <v>144</v>
      </c>
      <c r="B26">
        <v>496691007.24800098</v>
      </c>
      <c r="C26">
        <v>1801829604.72241</v>
      </c>
      <c r="D26">
        <v>39061768.350394771</v>
      </c>
      <c r="F26">
        <f t="shared" si="11"/>
        <v>4.9669100724800099</v>
      </c>
      <c r="G26">
        <f t="shared" si="11"/>
        <v>18.018296047224101</v>
      </c>
      <c r="H26">
        <f t="shared" si="2"/>
        <v>0.39061768350394771</v>
      </c>
      <c r="J26">
        <v>0</v>
      </c>
      <c r="K26">
        <v>0</v>
      </c>
      <c r="L26">
        <v>0</v>
      </c>
      <c r="M26">
        <v>262.96224298399733</v>
      </c>
      <c r="N26">
        <v>0</v>
      </c>
      <c r="O26">
        <v>23.518189850848064</v>
      </c>
      <c r="P26">
        <v>1463.5911877711596</v>
      </c>
      <c r="Q26">
        <v>1026.985685515205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2.2267951815056084</v>
      </c>
      <c r="W26">
        <f t="shared" si="7"/>
        <v>0</v>
      </c>
      <c r="X26">
        <f t="shared" si="8"/>
        <v>0.51098728627589496</v>
      </c>
      <c r="Y26">
        <f t="shared" si="9"/>
        <v>24.372064007379599</v>
      </c>
      <c r="Z26">
        <f t="shared" si="10"/>
        <v>11.655722228069516</v>
      </c>
    </row>
    <row r="27" spans="1:26" x14ac:dyDescent="0.35">
      <c r="A27" s="24">
        <v>150</v>
      </c>
      <c r="B27">
        <v>205744208.05392</v>
      </c>
      <c r="C27">
        <v>1305627291.4184599</v>
      </c>
      <c r="D27">
        <v>44365804.31403254</v>
      </c>
      <c r="F27">
        <f t="shared" si="11"/>
        <v>2.0574420805392002</v>
      </c>
      <c r="G27">
        <f t="shared" si="11"/>
        <v>13.056272914184598</v>
      </c>
      <c r="H27">
        <f t="shared" si="2"/>
        <v>0.44365804314032542</v>
      </c>
      <c r="J27">
        <v>0</v>
      </c>
      <c r="K27">
        <v>0</v>
      </c>
      <c r="L27">
        <v>0</v>
      </c>
      <c r="M27">
        <v>247.94513331592194</v>
      </c>
      <c r="N27">
        <v>0</v>
      </c>
      <c r="O27">
        <v>29.492785434771871</v>
      </c>
      <c r="P27">
        <v>1295.9719005073903</v>
      </c>
      <c r="Q27">
        <v>752.07051688856654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2.0996285317632477</v>
      </c>
      <c r="W27">
        <f t="shared" si="7"/>
        <v>0</v>
      </c>
      <c r="X27">
        <f t="shared" si="8"/>
        <v>0.64079924899015472</v>
      </c>
      <c r="Y27">
        <f t="shared" si="9"/>
        <v>21.580828290604646</v>
      </c>
      <c r="Z27">
        <f t="shared" si="10"/>
        <v>8.53558639074528</v>
      </c>
    </row>
    <row r="28" spans="1:26" x14ac:dyDescent="0.35">
      <c r="A28" s="24">
        <v>156</v>
      </c>
      <c r="B28">
        <v>117774309.133489</v>
      </c>
      <c r="C28">
        <v>1523137421.45383</v>
      </c>
      <c r="D28">
        <v>29443577.283372357</v>
      </c>
      <c r="F28">
        <f t="shared" si="11"/>
        <v>1.1777430913348901</v>
      </c>
      <c r="G28">
        <f t="shared" si="11"/>
        <v>15.231374214538301</v>
      </c>
      <c r="H28">
        <f t="shared" si="2"/>
        <v>0.29443577283372357</v>
      </c>
      <c r="J28">
        <v>0</v>
      </c>
      <c r="K28">
        <v>0</v>
      </c>
      <c r="L28">
        <v>0</v>
      </c>
      <c r="M28">
        <v>248.8928983748041</v>
      </c>
      <c r="N28">
        <v>0</v>
      </c>
      <c r="O28">
        <v>33.415290580868557</v>
      </c>
      <c r="P28">
        <v>1209.6176649018309</v>
      </c>
      <c r="Q28">
        <v>1016.0094933430037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2.1076543176797706</v>
      </c>
      <c r="W28">
        <f t="shared" si="7"/>
        <v>0</v>
      </c>
      <c r="X28">
        <f t="shared" si="8"/>
        <v>0.72602478176792085</v>
      </c>
      <c r="Y28">
        <f t="shared" si="9"/>
        <v>20.14283728937972</v>
      </c>
      <c r="Z28">
        <f t="shared" si="10"/>
        <v>11.531148488741389</v>
      </c>
    </row>
    <row r="29" spans="1:26" x14ac:dyDescent="0.35">
      <c r="A29" s="24">
        <v>162</v>
      </c>
      <c r="B29">
        <v>68976686.552318498</v>
      </c>
      <c r="C29">
        <v>1595439070.3992901</v>
      </c>
      <c r="D29">
        <v>26939689.828164559</v>
      </c>
      <c r="F29">
        <f t="shared" si="11"/>
        <v>0.689766865523185</v>
      </c>
      <c r="G29">
        <f t="shared" si="11"/>
        <v>15.954390703992901</v>
      </c>
      <c r="H29">
        <f t="shared" si="2"/>
        <v>0.26939689828164559</v>
      </c>
      <c r="J29">
        <v>0</v>
      </c>
      <c r="K29">
        <v>0</v>
      </c>
      <c r="L29">
        <v>0</v>
      </c>
      <c r="M29">
        <v>250.93834212806877</v>
      </c>
      <c r="N29">
        <v>0</v>
      </c>
      <c r="O29">
        <v>39.07159198397072</v>
      </c>
      <c r="P29">
        <v>1134.4610587175528</v>
      </c>
      <c r="Q29">
        <v>820.54975262912501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2.1249753757987024</v>
      </c>
      <c r="W29">
        <f t="shared" si="7"/>
        <v>0</v>
      </c>
      <c r="X29">
        <f t="shared" si="8"/>
        <v>0.84892106429050995</v>
      </c>
      <c r="Y29">
        <f t="shared" si="9"/>
        <v>18.89131184169641</v>
      </c>
      <c r="Z29">
        <f t="shared" si="10"/>
        <v>9.3127880221214951</v>
      </c>
    </row>
    <row r="30" spans="1:26" x14ac:dyDescent="0.35">
      <c r="A30" s="24">
        <v>168</v>
      </c>
      <c r="B30">
        <v>58958073.4828678</v>
      </c>
      <c r="C30">
        <v>2046861668.3638401</v>
      </c>
      <c r="D30">
        <v>45489203.247557424</v>
      </c>
      <c r="F30">
        <f t="shared" si="11"/>
        <v>0.58958073482867801</v>
      </c>
      <c r="G30">
        <f t="shared" si="11"/>
        <v>20.468616683638402</v>
      </c>
      <c r="H30">
        <f t="shared" si="2"/>
        <v>0.45489203247557425</v>
      </c>
      <c r="J30">
        <v>0</v>
      </c>
      <c r="K30">
        <v>0</v>
      </c>
      <c r="L30">
        <v>0</v>
      </c>
      <c r="M30">
        <v>259.74555489933044</v>
      </c>
      <c r="N30">
        <v>0</v>
      </c>
      <c r="O30">
        <v>44.429475715361441</v>
      </c>
      <c r="P30">
        <v>1079.2098683726745</v>
      </c>
      <c r="Q30">
        <v>1273.3311369994301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2.1995558887232658</v>
      </c>
      <c r="W30">
        <f t="shared" si="7"/>
        <v>0</v>
      </c>
      <c r="X30">
        <f t="shared" si="8"/>
        <v>0.96533352993723942</v>
      </c>
      <c r="Y30">
        <f t="shared" si="9"/>
        <v>17.971256050967071</v>
      </c>
      <c r="Z30">
        <f t="shared" si="10"/>
        <v>14.451607501979685</v>
      </c>
    </row>
    <row r="31" spans="1:26" x14ac:dyDescent="0.35">
      <c r="A31" s="24">
        <v>174</v>
      </c>
      <c r="B31">
        <v>50518454.643557198</v>
      </c>
      <c r="C31">
        <v>1742757150.70364</v>
      </c>
      <c r="D31">
        <v>57750797.509194598</v>
      </c>
      <c r="F31">
        <f t="shared" si="11"/>
        <v>0.50518454643557198</v>
      </c>
      <c r="G31">
        <f t="shared" si="11"/>
        <v>17.427571507036401</v>
      </c>
      <c r="H31">
        <f t="shared" si="2"/>
        <v>0.57750797509194596</v>
      </c>
      <c r="J31">
        <v>0</v>
      </c>
      <c r="K31">
        <v>0</v>
      </c>
      <c r="L31">
        <v>0</v>
      </c>
      <c r="M31">
        <v>253.46326095731041</v>
      </c>
      <c r="N31">
        <v>0</v>
      </c>
      <c r="O31">
        <v>49.219651724212419</v>
      </c>
      <c r="P31">
        <v>987.06419130083088</v>
      </c>
      <c r="Q31">
        <v>1102.7879409936279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2.1463566852172953</v>
      </c>
      <c r="W31">
        <f t="shared" si="7"/>
        <v>0</v>
      </c>
      <c r="X31">
        <f t="shared" si="8"/>
        <v>1.069411227033404</v>
      </c>
      <c r="Y31">
        <f t="shared" si="9"/>
        <v>16.436824607021098</v>
      </c>
      <c r="Z31">
        <f t="shared" si="10"/>
        <v>12.516036102526705</v>
      </c>
    </row>
    <row r="32" spans="1:26" x14ac:dyDescent="0.35">
      <c r="A32" s="24">
        <v>180</v>
      </c>
      <c r="B32">
        <v>40989770.580296896</v>
      </c>
      <c r="C32">
        <v>1610205948.7179501</v>
      </c>
      <c r="D32">
        <v>63702717.049032897</v>
      </c>
      <c r="F32">
        <f t="shared" si="11"/>
        <v>0.40989770580296897</v>
      </c>
      <c r="G32">
        <f t="shared" si="11"/>
        <v>16.102059487179503</v>
      </c>
      <c r="H32">
        <f t="shared" si="2"/>
        <v>0.63702717049032898</v>
      </c>
      <c r="J32">
        <v>0</v>
      </c>
      <c r="K32">
        <v>0</v>
      </c>
      <c r="L32">
        <v>0</v>
      </c>
      <c r="M32">
        <v>243.69227527422953</v>
      </c>
      <c r="N32">
        <v>0</v>
      </c>
      <c r="O32">
        <v>59.889619312290144</v>
      </c>
      <c r="P32">
        <v>925.54071071402302</v>
      </c>
      <c r="Q32">
        <v>1157.0705492669533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2.0636148299960158</v>
      </c>
      <c r="W32">
        <f t="shared" si="7"/>
        <v>0</v>
      </c>
      <c r="X32">
        <f t="shared" si="8"/>
        <v>1.3012410496966897</v>
      </c>
      <c r="Y32">
        <f t="shared" si="9"/>
        <v>15.412321166889081</v>
      </c>
      <c r="Z32">
        <f t="shared" si="10"/>
        <v>13.132113826659328</v>
      </c>
    </row>
    <row r="33" spans="1:26" x14ac:dyDescent="0.35">
      <c r="A33" s="24">
        <v>186</v>
      </c>
      <c r="B33">
        <v>58749060.522535801</v>
      </c>
      <c r="C33">
        <v>1185632909.27443</v>
      </c>
      <c r="D33">
        <v>41911323.550344832</v>
      </c>
      <c r="F33">
        <f t="shared" si="11"/>
        <v>0.58749060522535801</v>
      </c>
      <c r="G33">
        <f t="shared" si="11"/>
        <v>11.8563290927443</v>
      </c>
      <c r="H33">
        <f t="shared" si="2"/>
        <v>0.41911323550344831</v>
      </c>
      <c r="J33">
        <v>0</v>
      </c>
      <c r="K33">
        <v>0</v>
      </c>
      <c r="L33">
        <v>0</v>
      </c>
      <c r="M33">
        <v>238.72581571418397</v>
      </c>
      <c r="N33">
        <v>0</v>
      </c>
      <c r="O33">
        <v>51.162452705288366</v>
      </c>
      <c r="P33">
        <v>905.70417631811154</v>
      </c>
      <c r="Q33">
        <v>997.90633256488627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2.0215582666964513</v>
      </c>
      <c r="W33">
        <f t="shared" si="7"/>
        <v>0</v>
      </c>
      <c r="X33">
        <f t="shared" si="8"/>
        <v>1.1116230897401058</v>
      </c>
      <c r="Y33">
        <f t="shared" si="9"/>
        <v>15.081998539900612</v>
      </c>
      <c r="Z33">
        <f t="shared" si="10"/>
        <v>11.325687578763889</v>
      </c>
    </row>
    <row r="34" spans="1:26" x14ac:dyDescent="0.35">
      <c r="A34" s="24">
        <v>192</v>
      </c>
      <c r="B34">
        <v>286285928.579261</v>
      </c>
      <c r="C34">
        <v>1489981589.0931699</v>
      </c>
      <c r="D34">
        <v>52869386.307979129</v>
      </c>
      <c r="F34">
        <f t="shared" si="11"/>
        <v>2.8628592857926098</v>
      </c>
      <c r="G34">
        <f t="shared" si="11"/>
        <v>14.899815890931698</v>
      </c>
      <c r="H34">
        <f t="shared" si="2"/>
        <v>0.52869386307979127</v>
      </c>
      <c r="J34">
        <v>0</v>
      </c>
      <c r="K34">
        <v>0</v>
      </c>
      <c r="L34">
        <v>0</v>
      </c>
      <c r="M34">
        <v>192.8956480898903</v>
      </c>
      <c r="N34">
        <v>123.78347828543323</v>
      </c>
      <c r="O34">
        <v>18.133429192564314</v>
      </c>
      <c r="P34">
        <v>845.87624779395537</v>
      </c>
      <c r="Q34">
        <v>1375.7986129099104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1.6334630204919154</v>
      </c>
      <c r="W34">
        <f t="shared" si="7"/>
        <v>1.3741505138258574</v>
      </c>
      <c r="X34">
        <f t="shared" si="8"/>
        <v>0.3939908569812996</v>
      </c>
      <c r="Y34">
        <f t="shared" si="9"/>
        <v>14.085729830712639</v>
      </c>
      <c r="Z34">
        <f t="shared" si="10"/>
        <v>15.614556950515382</v>
      </c>
    </row>
    <row r="35" spans="1:26" x14ac:dyDescent="0.35">
      <c r="A35" s="24">
        <v>198</v>
      </c>
      <c r="B35">
        <v>457431219.51219499</v>
      </c>
      <c r="C35">
        <v>1172882236.2804899</v>
      </c>
      <c r="D35">
        <v>49350838.414634153</v>
      </c>
      <c r="F35">
        <f t="shared" si="11"/>
        <v>4.5743121951219496</v>
      </c>
      <c r="G35">
        <f t="shared" si="11"/>
        <v>11.7288223628049</v>
      </c>
      <c r="H35">
        <f t="shared" si="2"/>
        <v>0.49350838414634152</v>
      </c>
      <c r="J35">
        <v>0</v>
      </c>
      <c r="K35">
        <v>0</v>
      </c>
      <c r="L35">
        <v>0</v>
      </c>
      <c r="M35">
        <v>187.42138901419821</v>
      </c>
      <c r="N35">
        <v>0</v>
      </c>
      <c r="O35">
        <v>30.4029699420119</v>
      </c>
      <c r="P35">
        <v>1023.9175444885652</v>
      </c>
      <c r="Q35">
        <v>1219.749035124074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1.5871063512083852</v>
      </c>
      <c r="W35">
        <f t="shared" si="7"/>
        <v>0</v>
      </c>
      <c r="X35">
        <f t="shared" si="8"/>
        <v>0.6605751209562607</v>
      </c>
      <c r="Y35">
        <f t="shared" si="9"/>
        <v>17.050515294887184</v>
      </c>
      <c r="Z35">
        <f t="shared" si="10"/>
        <v>13.843480139871456</v>
      </c>
    </row>
    <row r="36" spans="1:26" x14ac:dyDescent="0.35">
      <c r="A36" s="24">
        <v>204</v>
      </c>
      <c r="B36">
        <v>683867235.44861495</v>
      </c>
      <c r="C36">
        <v>1422317402.78666</v>
      </c>
      <c r="D36">
        <v>52422796.554034837</v>
      </c>
      <c r="F36">
        <f t="shared" si="11"/>
        <v>6.8386723544861496</v>
      </c>
      <c r="G36">
        <f t="shared" si="11"/>
        <v>14.2231740278666</v>
      </c>
      <c r="H36">
        <f t="shared" si="2"/>
        <v>0.52422796554034834</v>
      </c>
      <c r="J36">
        <v>0</v>
      </c>
      <c r="K36">
        <v>0</v>
      </c>
      <c r="L36">
        <v>0</v>
      </c>
      <c r="M36">
        <v>173.54493625053422</v>
      </c>
      <c r="N36">
        <v>0</v>
      </c>
      <c r="O36">
        <v>29.238499206868457</v>
      </c>
      <c r="P36">
        <v>1105.9604566512244</v>
      </c>
      <c r="Q36">
        <v>1213.9743498419934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1.4695989182025084</v>
      </c>
      <c r="W36">
        <f t="shared" si="7"/>
        <v>0</v>
      </c>
      <c r="X36">
        <f t="shared" si="8"/>
        <v>0.63527429020898329</v>
      </c>
      <c r="Y36">
        <f t="shared" si="9"/>
        <v>18.416713126144415</v>
      </c>
      <c r="Z36">
        <f t="shared" si="10"/>
        <v>13.777940640585557</v>
      </c>
    </row>
    <row r="37" spans="1:26" x14ac:dyDescent="0.35">
      <c r="A37" s="24">
        <v>210</v>
      </c>
      <c r="B37">
        <v>657097733.45437396</v>
      </c>
      <c r="C37">
        <v>1634674712.3478999</v>
      </c>
      <c r="D37">
        <v>41415516.663466029</v>
      </c>
      <c r="F37">
        <f t="shared" si="11"/>
        <v>6.5709773345437394</v>
      </c>
      <c r="G37">
        <f t="shared" si="11"/>
        <v>16.346747123478998</v>
      </c>
      <c r="H37">
        <f t="shared" si="2"/>
        <v>0.41415516663466029</v>
      </c>
      <c r="J37">
        <v>0</v>
      </c>
      <c r="K37">
        <v>0</v>
      </c>
      <c r="L37">
        <v>0</v>
      </c>
      <c r="M37">
        <v>150.90586269528467</v>
      </c>
      <c r="N37">
        <v>0</v>
      </c>
      <c r="O37">
        <v>26.046868056241358</v>
      </c>
      <c r="P37">
        <v>1151.5878924920949</v>
      </c>
      <c r="Q37">
        <v>924.37339726985442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1.2778885823971942</v>
      </c>
      <c r="W37">
        <f t="shared" si="7"/>
        <v>0</v>
      </c>
      <c r="X37">
        <f t="shared" si="8"/>
        <v>0.56592869215081709</v>
      </c>
      <c r="Y37">
        <f t="shared" si="9"/>
        <v>19.176511897890077</v>
      </c>
      <c r="Z37">
        <f t="shared" si="10"/>
        <v>10.491129239244744</v>
      </c>
    </row>
    <row r="38" spans="1:26" x14ac:dyDescent="0.35">
      <c r="A38" s="24">
        <v>216</v>
      </c>
      <c r="B38">
        <v>513341894.91975999</v>
      </c>
      <c r="C38">
        <v>1056936421.23386</v>
      </c>
      <c r="D38">
        <v>24019477.681860432</v>
      </c>
      <c r="F38">
        <f t="shared" si="11"/>
        <v>5.1334189491975994</v>
      </c>
      <c r="G38">
        <f t="shared" si="11"/>
        <v>10.5693642123386</v>
      </c>
      <c r="H38">
        <f t="shared" si="2"/>
        <v>0.24019477681860432</v>
      </c>
      <c r="J38">
        <v>0</v>
      </c>
      <c r="K38">
        <v>0</v>
      </c>
      <c r="L38">
        <v>0</v>
      </c>
      <c r="M38">
        <v>135.44601439705113</v>
      </c>
      <c r="N38">
        <v>0</v>
      </c>
      <c r="O38">
        <v>29.843300584510171</v>
      </c>
      <c r="P38">
        <v>1213.4746810427237</v>
      </c>
      <c r="Q38">
        <v>1073.9606537843858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1.1469727698962751</v>
      </c>
      <c r="W38">
        <f t="shared" si="7"/>
        <v>0</v>
      </c>
      <c r="X38">
        <f t="shared" si="8"/>
        <v>0.648415004552095</v>
      </c>
      <c r="Y38">
        <f t="shared" si="9"/>
        <v>20.207065227514882</v>
      </c>
      <c r="Z38">
        <f t="shared" si="10"/>
        <v>12.188862260633138</v>
      </c>
    </row>
    <row r="39" spans="1:26" x14ac:dyDescent="0.35">
      <c r="A39" s="24">
        <v>222</v>
      </c>
      <c r="B39">
        <v>961559390.36381495</v>
      </c>
      <c r="C39">
        <v>1143581970.5014801</v>
      </c>
      <c r="D39">
        <v>43892838.413634852</v>
      </c>
      <c r="F39">
        <f t="shared" si="11"/>
        <v>9.6155939036381497</v>
      </c>
      <c r="G39">
        <f t="shared" si="11"/>
        <v>11.435819705014801</v>
      </c>
      <c r="H39">
        <f t="shared" si="2"/>
        <v>0.43892838413634849</v>
      </c>
      <c r="J39">
        <v>0</v>
      </c>
      <c r="K39">
        <v>0</v>
      </c>
      <c r="L39">
        <v>0</v>
      </c>
      <c r="M39">
        <v>129.97189443943208</v>
      </c>
      <c r="N39">
        <v>0</v>
      </c>
      <c r="O39">
        <v>28.220353718922819</v>
      </c>
      <c r="P39">
        <v>1289.0249283035516</v>
      </c>
      <c r="Q39">
        <v>1015.4295964357872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1.1006172786809389</v>
      </c>
      <c r="W39">
        <f t="shared" si="7"/>
        <v>0</v>
      </c>
      <c r="X39">
        <f t="shared" si="8"/>
        <v>0.61315271524003956</v>
      </c>
      <c r="Y39">
        <f t="shared" si="9"/>
        <v>21.46514567880423</v>
      </c>
      <c r="Z39">
        <f t="shared" si="10"/>
        <v>11.52456697804775</v>
      </c>
    </row>
    <row r="40" spans="1:26" x14ac:dyDescent="0.35">
      <c r="A40" s="24">
        <v>228</v>
      </c>
      <c r="B40">
        <v>1016452559.80954</v>
      </c>
      <c r="C40">
        <v>1109792172.30567</v>
      </c>
      <c r="D40">
        <v>51635614.257510044</v>
      </c>
      <c r="F40">
        <f t="shared" si="11"/>
        <v>10.1645255980954</v>
      </c>
      <c r="G40">
        <f t="shared" si="11"/>
        <v>11.0979217230567</v>
      </c>
      <c r="H40">
        <f t="shared" si="2"/>
        <v>0.51635614257510043</v>
      </c>
      <c r="J40">
        <v>0</v>
      </c>
      <c r="K40">
        <v>0</v>
      </c>
      <c r="L40">
        <v>0</v>
      </c>
      <c r="M40">
        <v>122.87936756553017</v>
      </c>
      <c r="N40">
        <v>0</v>
      </c>
      <c r="O40">
        <v>28.252986973508786</v>
      </c>
      <c r="P40">
        <v>1322.7263953231854</v>
      </c>
      <c r="Q40">
        <v>1004.7952390820079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1.0405569274750628</v>
      </c>
      <c r="W40">
        <f t="shared" si="7"/>
        <v>0</v>
      </c>
      <c r="X40">
        <f t="shared" si="8"/>
        <v>0.61386174847384656</v>
      </c>
      <c r="Y40">
        <f t="shared" si="9"/>
        <v>22.026350418357183</v>
      </c>
      <c r="Z40">
        <f t="shared" si="10"/>
        <v>11.403872875746316</v>
      </c>
    </row>
    <row r="41" spans="1:26" x14ac:dyDescent="0.35">
      <c r="A41" s="24">
        <v>234</v>
      </c>
      <c r="B41">
        <v>614811098.701949</v>
      </c>
      <c r="C41">
        <v>679808879.55091298</v>
      </c>
      <c r="D41">
        <v>33448795.80380423</v>
      </c>
      <c r="F41">
        <f t="shared" si="11"/>
        <v>6.1481109870194901</v>
      </c>
      <c r="G41">
        <f t="shared" si="11"/>
        <v>6.7980887955091296</v>
      </c>
      <c r="H41">
        <f t="shared" si="2"/>
        <v>0.33448795803804232</v>
      </c>
      <c r="J41">
        <v>0</v>
      </c>
      <c r="K41">
        <v>0</v>
      </c>
      <c r="L41">
        <v>0</v>
      </c>
      <c r="M41">
        <v>112.61290822807351</v>
      </c>
      <c r="N41">
        <v>0</v>
      </c>
      <c r="O41">
        <v>28.627368882548637</v>
      </c>
      <c r="P41">
        <v>1295.0392721891315</v>
      </c>
      <c r="Q41">
        <v>848.60934828783093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0.95361934311180885</v>
      </c>
      <c r="W41">
        <f t="shared" si="7"/>
        <v>0</v>
      </c>
      <c r="X41">
        <f t="shared" si="8"/>
        <v>0.62199606480279501</v>
      </c>
      <c r="Y41">
        <f t="shared" si="9"/>
        <v>21.565297944933249</v>
      </c>
      <c r="Z41">
        <f t="shared" si="10"/>
        <v>9.6312489874909879</v>
      </c>
    </row>
    <row r="42" spans="1:26" x14ac:dyDescent="0.35">
      <c r="A42" s="24">
        <v>240</v>
      </c>
      <c r="B42">
        <v>594547348.27300298</v>
      </c>
      <c r="C42">
        <v>1136398581.6635499</v>
      </c>
      <c r="D42">
        <v>33617093.996490106</v>
      </c>
      <c r="F42">
        <f t="shared" si="11"/>
        <v>5.94547348273003</v>
      </c>
      <c r="G42">
        <f t="shared" si="11"/>
        <v>11.363985816635498</v>
      </c>
      <c r="H42">
        <f t="shared" si="2"/>
        <v>0.33617093996490105</v>
      </c>
      <c r="J42">
        <v>0</v>
      </c>
      <c r="K42">
        <v>0</v>
      </c>
      <c r="L42">
        <v>0</v>
      </c>
      <c r="M42">
        <v>107.00572647086756</v>
      </c>
      <c r="N42">
        <v>0</v>
      </c>
      <c r="O42">
        <v>30.356340673914922</v>
      </c>
      <c r="P42">
        <v>1276.1456494962863</v>
      </c>
      <c r="Q42">
        <v>1043.1719648500234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0.90613706893782331</v>
      </c>
      <c r="W42">
        <f t="shared" si="7"/>
        <v>0</v>
      </c>
      <c r="X42">
        <f t="shared" si="8"/>
        <v>0.65956199182867836</v>
      </c>
      <c r="Y42">
        <f t="shared" si="9"/>
        <v>21.25067690495381</v>
      </c>
      <c r="Z42">
        <f t="shared" si="10"/>
        <v>11.839427588809709</v>
      </c>
    </row>
    <row r="43" spans="1:26" x14ac:dyDescent="0.35">
      <c r="A43" s="24">
        <v>246</v>
      </c>
      <c r="B43">
        <v>580146478.93690097</v>
      </c>
      <c r="C43">
        <v>1449040989.64925</v>
      </c>
      <c r="D43">
        <v>45277929.510938376</v>
      </c>
      <c r="F43">
        <f t="shared" si="11"/>
        <v>5.8014647893690094</v>
      </c>
      <c r="G43">
        <f t="shared" si="11"/>
        <v>14.490409896492499</v>
      </c>
      <c r="H43">
        <f t="shared" si="2"/>
        <v>0.45277929510938375</v>
      </c>
      <c r="J43">
        <v>0</v>
      </c>
      <c r="K43">
        <v>0</v>
      </c>
      <c r="L43">
        <v>0</v>
      </c>
      <c r="M43">
        <v>108.79068554418538</v>
      </c>
      <c r="N43">
        <v>0</v>
      </c>
      <c r="O43">
        <v>31.177837952733061</v>
      </c>
      <c r="P43">
        <v>1289.4129393705418</v>
      </c>
      <c r="Q43">
        <v>928.55619916593275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0.92125231217025472</v>
      </c>
      <c r="W43">
        <f t="shared" si="7"/>
        <v>0</v>
      </c>
      <c r="X43">
        <f t="shared" si="8"/>
        <v>0.67741092781603607</v>
      </c>
      <c r="Y43">
        <f t="shared" si="9"/>
        <v>21.47160693016955</v>
      </c>
      <c r="Z43">
        <f t="shared" si="10"/>
        <v>10.538601738349026</v>
      </c>
    </row>
    <row r="44" spans="1:26" x14ac:dyDescent="0.35">
      <c r="A44" s="24">
        <v>252</v>
      </c>
      <c r="B44">
        <v>0</v>
      </c>
      <c r="C44">
        <v>1981597000</v>
      </c>
      <c r="D44">
        <v>0</v>
      </c>
      <c r="F44">
        <f t="shared" si="11"/>
        <v>0</v>
      </c>
      <c r="G44">
        <f t="shared" si="11"/>
        <v>19.81597</v>
      </c>
      <c r="H44">
        <f t="shared" si="2"/>
        <v>0</v>
      </c>
      <c r="J44">
        <v>0</v>
      </c>
      <c r="K44">
        <v>0</v>
      </c>
      <c r="L44">
        <v>0</v>
      </c>
      <c r="M44">
        <v>107.3453600598319</v>
      </c>
      <c r="N44">
        <v>0</v>
      </c>
      <c r="O44">
        <v>31.297731107575792</v>
      </c>
      <c r="P44">
        <v>1283.1590328332966</v>
      </c>
      <c r="Q44">
        <v>1004.5964357871833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0.90901312608884666</v>
      </c>
      <c r="W44">
        <f t="shared" si="7"/>
        <v>0</v>
      </c>
      <c r="X44">
        <f t="shared" si="8"/>
        <v>0.68001588500979449</v>
      </c>
      <c r="Y44">
        <f t="shared" si="9"/>
        <v>21.367465410532482</v>
      </c>
      <c r="Z44">
        <f t="shared" si="10"/>
        <v>11.401616567780993</v>
      </c>
    </row>
    <row r="45" spans="1:26" ht="15" thickBot="1" x14ac:dyDescent="0.4">
      <c r="A45" s="26">
        <v>258</v>
      </c>
      <c r="B45">
        <v>0</v>
      </c>
      <c r="C45">
        <v>1608704000</v>
      </c>
      <c r="D45">
        <v>0</v>
      </c>
      <c r="F45">
        <f t="shared" si="11"/>
        <v>0</v>
      </c>
      <c r="G45">
        <f t="shared" si="11"/>
        <v>16.087039999999998</v>
      </c>
      <c r="H45">
        <f t="shared" si="2"/>
        <v>0</v>
      </c>
      <c r="J45">
        <v>0</v>
      </c>
      <c r="K45">
        <v>0</v>
      </c>
      <c r="L45">
        <v>0</v>
      </c>
      <c r="M45">
        <v>102.98113336340757</v>
      </c>
      <c r="N45">
        <v>0</v>
      </c>
      <c r="O45">
        <v>31.836513735526118</v>
      </c>
      <c r="P45">
        <v>1254.3816411133171</v>
      </c>
      <c r="Q45">
        <v>775.47612417758899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0.87205634146335476</v>
      </c>
      <c r="W45">
        <f t="shared" si="7"/>
        <v>0</v>
      </c>
      <c r="X45">
        <f t="shared" si="8"/>
        <v>0.69172218871322366</v>
      </c>
      <c r="Y45">
        <f t="shared" si="9"/>
        <v>20.888257528697082</v>
      </c>
      <c r="Z45">
        <f t="shared" si="10"/>
        <v>8.8012271498988657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9125-A36D-47A3-A5BB-878D0285F93C}">
  <dimension ref="A1:Z45"/>
  <sheetViews>
    <sheetView workbookViewId="0">
      <selection activeCell="S2" sqref="S2:Z45"/>
    </sheetView>
  </sheetViews>
  <sheetFormatPr defaultRowHeight="14.5" x14ac:dyDescent="0.35"/>
  <cols>
    <col min="2" max="2" width="10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7072987.9497499596</v>
      </c>
      <c r="C2">
        <v>1798380.20844662</v>
      </c>
      <c r="D2">
        <v>2637427.1149093793</v>
      </c>
      <c r="F2">
        <f t="shared" ref="F2:F16" si="0">B2/100000000</f>
        <v>7.0729879497499593E-2</v>
      </c>
      <c r="G2">
        <f t="shared" ref="G2:G16" si="1">C2/100000000</f>
        <v>1.7983802084466202E-2</v>
      </c>
      <c r="H2">
        <f t="shared" ref="H2:H45" si="2">D2/100000000</f>
        <v>2.6374271149093794E-2</v>
      </c>
      <c r="J2">
        <v>84.748728878398936</v>
      </c>
      <c r="K2">
        <v>1447.3706072668608</v>
      </c>
      <c r="L2">
        <v>987.5640178999995</v>
      </c>
      <c r="M2">
        <v>39.269739556128023</v>
      </c>
      <c r="N2">
        <v>66.651967903384474</v>
      </c>
      <c r="O2">
        <v>26.026094644973334</v>
      </c>
      <c r="P2">
        <v>108.47289868510552</v>
      </c>
      <c r="Q2">
        <v>0</v>
      </c>
      <c r="S2">
        <f t="shared" ref="S2:S45" si="3">J2/342.296</f>
        <v>0.24758901324701119</v>
      </c>
      <c r="T2">
        <f t="shared" ref="T2:T45" si="4">K2/180.156</f>
        <v>8.0339850311222545</v>
      </c>
      <c r="U2">
        <f t="shared" ref="U2:U45" si="5">L2/88.06</f>
        <v>11.214672017942306</v>
      </c>
      <c r="V2">
        <f t="shared" ref="V2:V45" si="6">M2/118.09</f>
        <v>0.33254077022718287</v>
      </c>
      <c r="W2">
        <f t="shared" ref="W2:W45" si="7">N2/90.08</f>
        <v>0.73991971473561802</v>
      </c>
      <c r="X2">
        <f t="shared" ref="X2:X45" si="8">O2/46.025</f>
        <v>0.56547734155292417</v>
      </c>
      <c r="Y2">
        <f t="shared" ref="Y2:Y45" si="9">P2/60.052</f>
        <v>1.8063161707371198</v>
      </c>
      <c r="Z2">
        <f t="shared" ref="Z2:Z45" si="10">Q2/88.11</f>
        <v>0</v>
      </c>
    </row>
    <row r="3" spans="1:26" x14ac:dyDescent="0.35">
      <c r="A3" s="24">
        <v>6</v>
      </c>
      <c r="B3">
        <v>24441602.906172801</v>
      </c>
      <c r="C3">
        <v>70637134.303005695</v>
      </c>
      <c r="D3">
        <v>30630920.247265469</v>
      </c>
      <c r="F3">
        <f t="shared" si="0"/>
        <v>0.24441602906172802</v>
      </c>
      <c r="G3">
        <f t="shared" si="1"/>
        <v>0.706371343030057</v>
      </c>
      <c r="H3">
        <f t="shared" si="2"/>
        <v>0.3063092024726547</v>
      </c>
      <c r="J3">
        <v>83.948075870831332</v>
      </c>
      <c r="K3">
        <v>1368.7198602391891</v>
      </c>
      <c r="L3">
        <v>929.15190857726077</v>
      </c>
      <c r="M3">
        <v>37.240781294517781</v>
      </c>
      <c r="N3">
        <v>88.716719036636277</v>
      </c>
      <c r="O3">
        <v>28.280125496864507</v>
      </c>
      <c r="P3">
        <v>149.45792487039486</v>
      </c>
      <c r="Q3">
        <v>0</v>
      </c>
      <c r="S3">
        <f t="shared" si="3"/>
        <v>0.24524994703657457</v>
      </c>
      <c r="T3">
        <f t="shared" si="4"/>
        <v>7.5974147973933093</v>
      </c>
      <c r="U3">
        <f t="shared" si="5"/>
        <v>10.551350313164441</v>
      </c>
      <c r="V3">
        <f t="shared" si="6"/>
        <v>0.31535931318924365</v>
      </c>
      <c r="W3">
        <f t="shared" si="7"/>
        <v>0.98486588628592675</v>
      </c>
      <c r="X3">
        <f t="shared" si="8"/>
        <v>0.61445139591231956</v>
      </c>
      <c r="Y3">
        <f t="shared" si="9"/>
        <v>2.4888084471856868</v>
      </c>
      <c r="Z3">
        <f t="shared" si="10"/>
        <v>0</v>
      </c>
    </row>
    <row r="4" spans="1:26" x14ac:dyDescent="0.35">
      <c r="A4" s="24">
        <v>12</v>
      </c>
      <c r="B4">
        <v>47508675.2386797</v>
      </c>
      <c r="C4">
        <v>1592490794.00054</v>
      </c>
      <c r="D4">
        <v>719982661.65284801</v>
      </c>
      <c r="F4">
        <f t="shared" si="0"/>
        <v>0.47508675238679698</v>
      </c>
      <c r="G4">
        <f t="shared" si="1"/>
        <v>15.924907940005401</v>
      </c>
      <c r="H4">
        <f t="shared" si="2"/>
        <v>7.1998266165284797</v>
      </c>
      <c r="J4">
        <v>78.974885060002975</v>
      </c>
      <c r="K4">
        <v>25.975065786877916</v>
      </c>
      <c r="L4">
        <v>134.81297152374796</v>
      </c>
      <c r="M4">
        <v>516.73319602070376</v>
      </c>
      <c r="N4">
        <v>268.79436630952063</v>
      </c>
      <c r="O4">
        <v>67.212613260418721</v>
      </c>
      <c r="P4">
        <v>610.90889035958526</v>
      </c>
      <c r="Q4">
        <v>473.21991724084342</v>
      </c>
      <c r="S4">
        <f t="shared" si="3"/>
        <v>0.2307210281744542</v>
      </c>
      <c r="T4">
        <f t="shared" si="4"/>
        <v>0.14418096420256843</v>
      </c>
      <c r="U4">
        <f t="shared" si="5"/>
        <v>1.5309217751958659</v>
      </c>
      <c r="V4">
        <f t="shared" si="6"/>
        <v>4.3757574394165788</v>
      </c>
      <c r="W4">
        <f t="shared" si="7"/>
        <v>2.9839516686225647</v>
      </c>
      <c r="X4">
        <f t="shared" si="8"/>
        <v>1.4603500979993205</v>
      </c>
      <c r="Y4">
        <f t="shared" si="9"/>
        <v>10.172998240851017</v>
      </c>
      <c r="Z4">
        <f t="shared" si="10"/>
        <v>5.3707855775830602</v>
      </c>
    </row>
    <row r="5" spans="1:26" x14ac:dyDescent="0.35">
      <c r="A5" s="24">
        <v>18</v>
      </c>
      <c r="B5">
        <v>19698137.104956299</v>
      </c>
      <c r="C5">
        <v>1164040520.2537999</v>
      </c>
      <c r="D5">
        <v>775788248.20429003</v>
      </c>
      <c r="F5">
        <f t="shared" si="0"/>
        <v>0.19698137104956298</v>
      </c>
      <c r="G5">
        <f t="shared" si="1"/>
        <v>11.640405202538</v>
      </c>
      <c r="H5">
        <f t="shared" si="2"/>
        <v>7.7578824820429002</v>
      </c>
      <c r="J5">
        <v>107.60342136318953</v>
      </c>
      <c r="K5">
        <v>0</v>
      </c>
      <c r="L5">
        <v>0</v>
      </c>
      <c r="M5">
        <v>458.61</v>
      </c>
      <c r="N5">
        <v>181.19</v>
      </c>
      <c r="O5">
        <v>67.266856552747868</v>
      </c>
      <c r="P5">
        <v>461.61376181153025</v>
      </c>
      <c r="Q5">
        <v>847.29340970315491</v>
      </c>
      <c r="S5">
        <f t="shared" si="3"/>
        <v>0.31435781126039897</v>
      </c>
      <c r="T5">
        <f t="shared" si="4"/>
        <v>0</v>
      </c>
      <c r="U5">
        <f t="shared" si="5"/>
        <v>0</v>
      </c>
      <c r="V5">
        <f t="shared" si="6"/>
        <v>3.8835633838597681</v>
      </c>
      <c r="W5">
        <f t="shared" si="7"/>
        <v>2.0114342806394316</v>
      </c>
      <c r="X5">
        <f t="shared" si="8"/>
        <v>1.4615286594839298</v>
      </c>
      <c r="Y5">
        <f t="shared" si="9"/>
        <v>7.6869007162380978</v>
      </c>
      <c r="Z5">
        <f t="shared" si="10"/>
        <v>9.6163138089110767</v>
      </c>
    </row>
    <row r="6" spans="1:26" x14ac:dyDescent="0.35">
      <c r="A6" s="25">
        <v>24</v>
      </c>
      <c r="B6">
        <v>6174619.1349195195</v>
      </c>
      <c r="C6">
        <v>1072498845.74007</v>
      </c>
      <c r="D6">
        <v>527550792.75540471</v>
      </c>
      <c r="F6">
        <f t="shared" si="0"/>
        <v>6.1746191349195192E-2</v>
      </c>
      <c r="G6">
        <f t="shared" si="1"/>
        <v>10.7249884574007</v>
      </c>
      <c r="H6">
        <f t="shared" si="2"/>
        <v>5.2755079275540471</v>
      </c>
      <c r="J6">
        <v>98.014488351819566</v>
      </c>
      <c r="K6">
        <v>0</v>
      </c>
      <c r="L6">
        <v>0</v>
      </c>
      <c r="M6">
        <v>431.87</v>
      </c>
      <c r="N6">
        <v>157.84</v>
      </c>
      <c r="O6">
        <v>54.213516141924252</v>
      </c>
      <c r="P6">
        <v>312.20870445437163</v>
      </c>
      <c r="Q6">
        <v>1130.653671061493</v>
      </c>
      <c r="S6">
        <f t="shared" si="3"/>
        <v>0.28634424110074197</v>
      </c>
      <c r="T6">
        <f t="shared" si="4"/>
        <v>0</v>
      </c>
      <c r="U6">
        <f t="shared" si="5"/>
        <v>0</v>
      </c>
      <c r="V6">
        <f t="shared" si="6"/>
        <v>3.6571259209077822</v>
      </c>
      <c r="W6">
        <f t="shared" si="7"/>
        <v>1.7522202486678509</v>
      </c>
      <c r="X6">
        <f t="shared" si="8"/>
        <v>1.1779145277984628</v>
      </c>
      <c r="Y6">
        <f t="shared" si="9"/>
        <v>5.1989726312924072</v>
      </c>
      <c r="Z6">
        <f t="shared" si="10"/>
        <v>12.832296800153138</v>
      </c>
    </row>
    <row r="7" spans="1:26" x14ac:dyDescent="0.35">
      <c r="A7" s="25">
        <v>30</v>
      </c>
      <c r="B7">
        <v>1638335.3471053501</v>
      </c>
      <c r="C7">
        <v>3399327400.5306401</v>
      </c>
      <c r="D7">
        <v>31583464.746975303</v>
      </c>
      <c r="F7">
        <f t="shared" si="0"/>
        <v>1.6383353471053502E-2</v>
      </c>
      <c r="G7">
        <f t="shared" si="1"/>
        <v>33.993274005306404</v>
      </c>
      <c r="H7">
        <f t="shared" si="2"/>
        <v>0.31583464746975304</v>
      </c>
      <c r="J7">
        <v>69.21260740484847</v>
      </c>
      <c r="K7">
        <v>0</v>
      </c>
      <c r="L7">
        <v>0</v>
      </c>
      <c r="M7">
        <v>438.17</v>
      </c>
      <c r="N7">
        <v>187.16</v>
      </c>
      <c r="O7">
        <v>47.266092739297349</v>
      </c>
      <c r="P7">
        <v>381.13639444995954</v>
      </c>
      <c r="Q7">
        <v>986.00169015178983</v>
      </c>
      <c r="S7">
        <f t="shared" si="3"/>
        <v>0.20220104063397898</v>
      </c>
      <c r="T7">
        <f t="shared" si="4"/>
        <v>0</v>
      </c>
      <c r="U7">
        <f t="shared" si="5"/>
        <v>0</v>
      </c>
      <c r="V7">
        <f t="shared" si="6"/>
        <v>3.710475061393852</v>
      </c>
      <c r="W7">
        <f t="shared" si="7"/>
        <v>2.0777087033747779</v>
      </c>
      <c r="X7">
        <f t="shared" si="8"/>
        <v>1.0269656217120555</v>
      </c>
      <c r="Y7">
        <f t="shared" si="9"/>
        <v>6.3467727044887692</v>
      </c>
      <c r="Z7">
        <f t="shared" si="10"/>
        <v>11.190576440265461</v>
      </c>
    </row>
    <row r="8" spans="1:26" x14ac:dyDescent="0.35">
      <c r="A8" s="24">
        <v>36</v>
      </c>
      <c r="B8">
        <v>0</v>
      </c>
      <c r="C8">
        <v>4952991220.7297001</v>
      </c>
      <c r="D8">
        <v>10594309.8897231</v>
      </c>
      <c r="F8">
        <f t="shared" si="0"/>
        <v>0</v>
      </c>
      <c r="G8">
        <f t="shared" si="1"/>
        <v>49.529912207297002</v>
      </c>
      <c r="H8">
        <f t="shared" si="2"/>
        <v>0.105943098897231</v>
      </c>
      <c r="J8">
        <v>0</v>
      </c>
      <c r="K8">
        <v>5.2281636405433485</v>
      </c>
      <c r="L8">
        <v>0</v>
      </c>
      <c r="M8">
        <v>450.31644724345887</v>
      </c>
      <c r="N8">
        <v>264.46364538191585</v>
      </c>
      <c r="O8">
        <v>42.390860509147245</v>
      </c>
      <c r="P8">
        <v>480.85486524744465</v>
      </c>
      <c r="Q8">
        <v>838.89696549759105</v>
      </c>
      <c r="S8">
        <f t="shared" si="3"/>
        <v>0</v>
      </c>
      <c r="T8">
        <f t="shared" si="4"/>
        <v>2.9020202716220099E-2</v>
      </c>
      <c r="U8">
        <f t="shared" si="5"/>
        <v>0</v>
      </c>
      <c r="V8">
        <f t="shared" si="6"/>
        <v>3.8133326043141573</v>
      </c>
      <c r="W8">
        <f t="shared" si="7"/>
        <v>2.9358752817708242</v>
      </c>
      <c r="X8">
        <f t="shared" si="8"/>
        <v>0.92103988069847353</v>
      </c>
      <c r="Y8">
        <f t="shared" si="9"/>
        <v>8.0073080871152449</v>
      </c>
      <c r="Z8">
        <f t="shared" si="10"/>
        <v>9.5210187889863924</v>
      </c>
    </row>
    <row r="9" spans="1:26" x14ac:dyDescent="0.35">
      <c r="A9" s="24">
        <v>42</v>
      </c>
      <c r="B9">
        <v>0</v>
      </c>
      <c r="C9">
        <v>3434498841.8603902</v>
      </c>
      <c r="D9">
        <v>20863637.298842542</v>
      </c>
      <c r="F9">
        <f t="shared" si="0"/>
        <v>0</v>
      </c>
      <c r="G9">
        <f t="shared" si="1"/>
        <v>34.344988418603904</v>
      </c>
      <c r="H9">
        <f t="shared" si="2"/>
        <v>0.20863637298842541</v>
      </c>
      <c r="J9">
        <v>0</v>
      </c>
      <c r="K9">
        <v>0</v>
      </c>
      <c r="L9">
        <v>0</v>
      </c>
      <c r="M9">
        <v>424.46419137898283</v>
      </c>
      <c r="N9">
        <v>383.26638230133199</v>
      </c>
      <c r="O9">
        <v>59.151058961769202</v>
      </c>
      <c r="P9">
        <v>508.48660747113757</v>
      </c>
      <c r="Q9">
        <v>765.59577850593166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3.5944126630449897</v>
      </c>
      <c r="W9">
        <f t="shared" si="7"/>
        <v>4.2547333736826376</v>
      </c>
      <c r="X9">
        <f t="shared" si="8"/>
        <v>1.285194111065056</v>
      </c>
      <c r="Y9">
        <f t="shared" si="9"/>
        <v>8.4674383446202892</v>
      </c>
      <c r="Z9">
        <f t="shared" si="10"/>
        <v>8.6890906651450646</v>
      </c>
    </row>
    <row r="10" spans="1:26" x14ac:dyDescent="0.35">
      <c r="A10" s="24">
        <v>48</v>
      </c>
      <c r="B10">
        <v>0</v>
      </c>
      <c r="C10">
        <v>2677036197.6982799</v>
      </c>
      <c r="D10">
        <v>108877606.28859749</v>
      </c>
      <c r="F10">
        <f t="shared" si="0"/>
        <v>0</v>
      </c>
      <c r="G10">
        <f t="shared" si="1"/>
        <v>26.770361976982798</v>
      </c>
      <c r="H10">
        <f t="shared" si="2"/>
        <v>1.0887760628859748</v>
      </c>
      <c r="J10">
        <v>0</v>
      </c>
      <c r="K10">
        <v>0</v>
      </c>
      <c r="L10">
        <v>0</v>
      </c>
      <c r="M10">
        <v>408.20878246830335</v>
      </c>
      <c r="N10">
        <v>470.22983243825274</v>
      </c>
      <c r="O10">
        <v>63.996061731557376</v>
      </c>
      <c r="P10">
        <v>569.47259449224202</v>
      </c>
      <c r="Q10">
        <v>871.04862262342635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3.4567599497696957</v>
      </c>
      <c r="W10">
        <f t="shared" si="7"/>
        <v>5.2201357952736762</v>
      </c>
      <c r="X10">
        <f t="shared" si="8"/>
        <v>1.3904630468562167</v>
      </c>
      <c r="Y10">
        <f t="shared" si="9"/>
        <v>9.4829913157304002</v>
      </c>
      <c r="Z10">
        <f t="shared" si="10"/>
        <v>9.8859223995395116</v>
      </c>
    </row>
    <row r="11" spans="1:26" x14ac:dyDescent="0.35">
      <c r="A11" s="24">
        <v>54</v>
      </c>
      <c r="B11">
        <v>0</v>
      </c>
      <c r="C11">
        <v>2603801370.9049802</v>
      </c>
      <c r="D11">
        <v>238480921.3060503</v>
      </c>
      <c r="F11">
        <f t="shared" si="0"/>
        <v>0</v>
      </c>
      <c r="G11">
        <f t="shared" si="1"/>
        <v>26.038013709049803</v>
      </c>
      <c r="H11">
        <f t="shared" si="2"/>
        <v>2.3848092130605032</v>
      </c>
      <c r="J11">
        <v>0</v>
      </c>
      <c r="K11">
        <v>0</v>
      </c>
      <c r="L11">
        <v>0</v>
      </c>
      <c r="M11">
        <v>383.98268703404722</v>
      </c>
      <c r="N11">
        <v>483.6260900486534</v>
      </c>
      <c r="O11">
        <v>60.458525315400948</v>
      </c>
      <c r="P11">
        <v>502.19392280682399</v>
      </c>
      <c r="Q11">
        <v>885.75512873646585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3.2516105261584149</v>
      </c>
      <c r="W11">
        <f t="shared" si="7"/>
        <v>5.3688509108420668</v>
      </c>
      <c r="X11">
        <f t="shared" si="8"/>
        <v>1.3136018536751972</v>
      </c>
      <c r="Y11">
        <f t="shared" si="9"/>
        <v>8.3626510825088918</v>
      </c>
      <c r="Z11">
        <f t="shared" si="10"/>
        <v>10.052833148751173</v>
      </c>
    </row>
    <row r="12" spans="1:26" x14ac:dyDescent="0.35">
      <c r="A12" s="24">
        <v>60</v>
      </c>
      <c r="B12">
        <v>13737406.0757118</v>
      </c>
      <c r="C12">
        <v>2071506095.48578</v>
      </c>
      <c r="D12">
        <v>399726936.55936182</v>
      </c>
      <c r="F12">
        <f t="shared" si="0"/>
        <v>0.137374060757118</v>
      </c>
      <c r="G12">
        <f t="shared" si="1"/>
        <v>20.715060954857801</v>
      </c>
      <c r="H12">
        <f t="shared" si="2"/>
        <v>3.9972693655936182</v>
      </c>
      <c r="J12">
        <v>0</v>
      </c>
      <c r="K12">
        <v>0</v>
      </c>
      <c r="L12">
        <v>0</v>
      </c>
      <c r="M12">
        <v>353.25866464456999</v>
      </c>
      <c r="N12">
        <v>453.03888449472259</v>
      </c>
      <c r="O12">
        <v>90.417371972521224</v>
      </c>
      <c r="P12">
        <v>498.90852498345464</v>
      </c>
      <c r="Q12">
        <v>919.69731065119413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2.9914358933404182</v>
      </c>
      <c r="W12">
        <f t="shared" si="7"/>
        <v>5.0292948989201003</v>
      </c>
      <c r="X12">
        <f t="shared" si="8"/>
        <v>1.9645273649651542</v>
      </c>
      <c r="Y12">
        <f t="shared" si="9"/>
        <v>8.3079418667730405</v>
      </c>
      <c r="Z12">
        <f t="shared" si="10"/>
        <v>10.438058230066895</v>
      </c>
    </row>
    <row r="13" spans="1:26" x14ac:dyDescent="0.35">
      <c r="A13" s="24">
        <v>66</v>
      </c>
      <c r="B13">
        <v>43430352.648943901</v>
      </c>
      <c r="C13">
        <v>1802496783.4132199</v>
      </c>
      <c r="D13">
        <v>524897718.24311244</v>
      </c>
      <c r="F13">
        <f t="shared" si="0"/>
        <v>0.43430352648943898</v>
      </c>
      <c r="G13">
        <f t="shared" si="1"/>
        <v>18.024967834132198</v>
      </c>
      <c r="H13">
        <f t="shared" si="2"/>
        <v>5.2489771824311244</v>
      </c>
      <c r="J13">
        <v>0</v>
      </c>
      <c r="K13">
        <v>0</v>
      </c>
      <c r="L13">
        <v>0</v>
      </c>
      <c r="M13">
        <v>342.49578564984091</v>
      </c>
      <c r="N13">
        <v>412.61199585249778</v>
      </c>
      <c r="O13">
        <v>108.066294378333</v>
      </c>
      <c r="P13">
        <v>511.32487912714168</v>
      </c>
      <c r="Q13">
        <v>930.59296158628194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2.9002945689714701</v>
      </c>
      <c r="W13">
        <f t="shared" si="7"/>
        <v>4.5805061706538384</v>
      </c>
      <c r="X13">
        <f t="shared" si="8"/>
        <v>2.3479911869273873</v>
      </c>
      <c r="Y13">
        <f t="shared" si="9"/>
        <v>8.5147019104632928</v>
      </c>
      <c r="Z13">
        <f t="shared" si="10"/>
        <v>10.561717870687572</v>
      </c>
    </row>
    <row r="14" spans="1:26" x14ac:dyDescent="0.35">
      <c r="A14" s="24">
        <v>72</v>
      </c>
      <c r="B14">
        <v>210863620.40083599</v>
      </c>
      <c r="C14">
        <v>1702627887.63656</v>
      </c>
      <c r="D14">
        <v>599204121.30570817</v>
      </c>
      <c r="F14">
        <f t="shared" si="0"/>
        <v>2.1086362040083597</v>
      </c>
      <c r="G14">
        <f t="shared" si="1"/>
        <v>17.026278876365598</v>
      </c>
      <c r="H14">
        <f t="shared" si="2"/>
        <v>5.9920412130570817</v>
      </c>
      <c r="J14">
        <v>0</v>
      </c>
      <c r="K14">
        <v>0</v>
      </c>
      <c r="L14">
        <v>0</v>
      </c>
      <c r="M14">
        <v>326.45669606818939</v>
      </c>
      <c r="N14">
        <v>361.16880300693907</v>
      </c>
      <c r="O14">
        <v>26.898659893158698</v>
      </c>
      <c r="P14">
        <v>702.69246589822774</v>
      </c>
      <c r="Q14">
        <v>1057.7394057918459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2.7644736732000115</v>
      </c>
      <c r="W14">
        <f t="shared" si="7"/>
        <v>4.0094227687271209</v>
      </c>
      <c r="X14">
        <f t="shared" si="8"/>
        <v>0.58443584776010205</v>
      </c>
      <c r="Y14">
        <f t="shared" si="9"/>
        <v>11.701399885070069</v>
      </c>
      <c r="Z14">
        <f t="shared" si="10"/>
        <v>12.004760024876244</v>
      </c>
    </row>
    <row r="15" spans="1:26" x14ac:dyDescent="0.35">
      <c r="A15" s="24">
        <v>78</v>
      </c>
      <c r="B15">
        <v>784576662.65239704</v>
      </c>
      <c r="C15">
        <v>1793558172.3340099</v>
      </c>
      <c r="D15">
        <v>672094138.48783898</v>
      </c>
      <c r="F15">
        <f t="shared" si="0"/>
        <v>7.8457666265239707</v>
      </c>
      <c r="G15">
        <f t="shared" si="1"/>
        <v>17.9355817233401</v>
      </c>
      <c r="H15">
        <f t="shared" si="2"/>
        <v>6.7209413848783894</v>
      </c>
      <c r="J15">
        <v>0</v>
      </c>
      <c r="K15">
        <v>0</v>
      </c>
      <c r="L15">
        <v>0</v>
      </c>
      <c r="M15">
        <v>283.02618536017854</v>
      </c>
      <c r="N15">
        <v>282.14802312365407</v>
      </c>
      <c r="O15">
        <v>24.00885078479903</v>
      </c>
      <c r="P15">
        <v>982.6641664828295</v>
      </c>
      <c r="Q15">
        <v>883.07581723048236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2.3966990038121647</v>
      </c>
      <c r="W15">
        <f t="shared" si="7"/>
        <v>3.1321938623851473</v>
      </c>
      <c r="X15">
        <f t="shared" si="8"/>
        <v>0.52164803443343899</v>
      </c>
      <c r="Y15">
        <f t="shared" si="9"/>
        <v>16.363554360934348</v>
      </c>
      <c r="Z15">
        <f t="shared" si="10"/>
        <v>10.022424437980733</v>
      </c>
    </row>
    <row r="16" spans="1:26" x14ac:dyDescent="0.35">
      <c r="A16" s="24">
        <v>84</v>
      </c>
      <c r="B16">
        <v>1020277338.22675</v>
      </c>
      <c r="C16">
        <v>1221331990.1714301</v>
      </c>
      <c r="D16">
        <v>415705104.84896487</v>
      </c>
      <c r="F16">
        <f t="shared" si="0"/>
        <v>10.2027733822675</v>
      </c>
      <c r="G16">
        <f t="shared" si="1"/>
        <v>12.213319901714302</v>
      </c>
      <c r="H16">
        <f t="shared" si="2"/>
        <v>4.1570510484896488</v>
      </c>
      <c r="J16">
        <v>0</v>
      </c>
      <c r="K16">
        <v>0</v>
      </c>
      <c r="L16">
        <v>0</v>
      </c>
      <c r="M16">
        <v>243.57315310556055</v>
      </c>
      <c r="N16">
        <v>242.27197461648899</v>
      </c>
      <c r="O16">
        <v>23.637559812765403</v>
      </c>
      <c r="P16">
        <v>1054.1103665710714</v>
      </c>
      <c r="Q16">
        <v>780.28172434336636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2.0626060894704086</v>
      </c>
      <c r="W16">
        <f t="shared" si="7"/>
        <v>2.6895201444992116</v>
      </c>
      <c r="X16">
        <f t="shared" si="8"/>
        <v>0.51358087588843893</v>
      </c>
      <c r="Y16">
        <f t="shared" si="9"/>
        <v>17.553293255363208</v>
      </c>
      <c r="Z16">
        <f t="shared" si="10"/>
        <v>8.8557680665459806</v>
      </c>
    </row>
    <row r="17" spans="1:26" x14ac:dyDescent="0.35">
      <c r="A17" s="24">
        <v>90</v>
      </c>
      <c r="B17">
        <v>2185489596.5804701</v>
      </c>
      <c r="C17">
        <v>630410339.70913196</v>
      </c>
      <c r="D17">
        <v>563916163.32462227</v>
      </c>
      <c r="F17">
        <f t="shared" ref="F17:G45" si="11">B17/100000000</f>
        <v>21.854895965804701</v>
      </c>
      <c r="G17">
        <f t="shared" si="11"/>
        <v>6.3041033970913194</v>
      </c>
      <c r="H17">
        <f t="shared" si="2"/>
        <v>5.6391616332462231</v>
      </c>
      <c r="J17">
        <v>0</v>
      </c>
      <c r="K17">
        <v>0</v>
      </c>
      <c r="L17">
        <v>0</v>
      </c>
      <c r="M17">
        <v>229.72168594781328</v>
      </c>
      <c r="N17">
        <v>213.59956165421531</v>
      </c>
      <c r="O17">
        <v>22.600936211547008</v>
      </c>
      <c r="P17">
        <v>1431.2281693506875</v>
      </c>
      <c r="Q17">
        <v>683.97027016525931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1.9453102375121796</v>
      </c>
      <c r="W17">
        <f t="shared" si="7"/>
        <v>2.3712207110814312</v>
      </c>
      <c r="X17">
        <f t="shared" si="8"/>
        <v>0.49105782100047818</v>
      </c>
      <c r="Y17">
        <f t="shared" si="9"/>
        <v>23.833147428073794</v>
      </c>
      <c r="Z17">
        <f t="shared" si="10"/>
        <v>7.7626860761010024</v>
      </c>
    </row>
    <row r="18" spans="1:26" x14ac:dyDescent="0.35">
      <c r="A18" s="24">
        <v>96</v>
      </c>
      <c r="B18">
        <v>1840821031.2428</v>
      </c>
      <c r="C18">
        <v>547301274.22898698</v>
      </c>
      <c r="D18">
        <v>429795404.93888134</v>
      </c>
      <c r="F18">
        <f t="shared" si="11"/>
        <v>18.408210312428</v>
      </c>
      <c r="G18">
        <f t="shared" si="11"/>
        <v>5.4730127422898702</v>
      </c>
      <c r="H18">
        <f t="shared" si="2"/>
        <v>4.2979540493888138</v>
      </c>
      <c r="J18">
        <v>0</v>
      </c>
      <c r="K18">
        <v>0</v>
      </c>
      <c r="L18">
        <v>0</v>
      </c>
      <c r="M18">
        <v>191.17178967424854</v>
      </c>
      <c r="N18">
        <v>178.07818274266876</v>
      </c>
      <c r="O18">
        <v>23.350237688715929</v>
      </c>
      <c r="P18">
        <v>1547.7731588719757</v>
      </c>
      <c r="Q18">
        <v>829.45639926436309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1.6188651848103017</v>
      </c>
      <c r="W18">
        <f t="shared" si="7"/>
        <v>1.9768892400385076</v>
      </c>
      <c r="X18">
        <f t="shared" si="8"/>
        <v>0.50733813555059049</v>
      </c>
      <c r="Y18">
        <f t="shared" si="9"/>
        <v>25.773881950176111</v>
      </c>
      <c r="Z18">
        <f t="shared" si="10"/>
        <v>9.413873558782921</v>
      </c>
    </row>
    <row r="19" spans="1:26" x14ac:dyDescent="0.35">
      <c r="A19" s="24">
        <v>102</v>
      </c>
      <c r="B19">
        <v>2364454510.9506898</v>
      </c>
      <c r="C19">
        <v>1156332870.3464401</v>
      </c>
      <c r="D19">
        <v>465650850.97467971</v>
      </c>
      <c r="F19">
        <f t="shared" si="11"/>
        <v>23.644545109506897</v>
      </c>
      <c r="G19">
        <f t="shared" si="11"/>
        <v>11.5633287034644</v>
      </c>
      <c r="H19">
        <f t="shared" si="2"/>
        <v>4.6565085097467973</v>
      </c>
      <c r="J19">
        <v>0</v>
      </c>
      <c r="K19">
        <v>0</v>
      </c>
      <c r="L19">
        <v>0</v>
      </c>
      <c r="M19">
        <v>178.97297102782659</v>
      </c>
      <c r="N19">
        <v>137.95892959216229</v>
      </c>
      <c r="O19">
        <v>24.976656433623837</v>
      </c>
      <c r="P19">
        <v>1653.9777741010366</v>
      </c>
      <c r="Q19">
        <v>710.8215853753303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1.5155641546941028</v>
      </c>
      <c r="W19">
        <f t="shared" si="7"/>
        <v>1.5315156482256027</v>
      </c>
      <c r="X19">
        <f t="shared" si="8"/>
        <v>0.54267585950296227</v>
      </c>
      <c r="Y19">
        <f t="shared" si="9"/>
        <v>27.542426132369226</v>
      </c>
      <c r="Z19">
        <f t="shared" si="10"/>
        <v>8.0674337234744105</v>
      </c>
    </row>
    <row r="20" spans="1:26" x14ac:dyDescent="0.35">
      <c r="A20" s="24">
        <v>108</v>
      </c>
      <c r="B20">
        <v>2033989871.94154</v>
      </c>
      <c r="C20">
        <v>1190717108.4804499</v>
      </c>
      <c r="D20">
        <v>337841321.16435051</v>
      </c>
      <c r="F20">
        <f t="shared" si="11"/>
        <v>20.339898719415402</v>
      </c>
      <c r="G20">
        <f t="shared" si="11"/>
        <v>11.907171084804499</v>
      </c>
      <c r="H20">
        <f t="shared" si="2"/>
        <v>3.3784132116435051</v>
      </c>
      <c r="J20">
        <v>0</v>
      </c>
      <c r="K20">
        <v>0</v>
      </c>
      <c r="L20">
        <v>0</v>
      </c>
      <c r="M20">
        <v>149.88140648000854</v>
      </c>
      <c r="N20">
        <v>123.68103697524792</v>
      </c>
      <c r="O20">
        <v>21.030754678550267</v>
      </c>
      <c r="P20">
        <v>1643.1046170674313</v>
      </c>
      <c r="Q20">
        <v>677.82622843599438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1.2692133667542429</v>
      </c>
      <c r="W20">
        <f t="shared" si="7"/>
        <v>1.3730132879134982</v>
      </c>
      <c r="X20">
        <f t="shared" si="8"/>
        <v>0.45694198106573097</v>
      </c>
      <c r="Y20">
        <f t="shared" si="9"/>
        <v>27.361363769190557</v>
      </c>
      <c r="Z20">
        <f t="shared" si="10"/>
        <v>7.69295458445119</v>
      </c>
    </row>
    <row r="21" spans="1:26" x14ac:dyDescent="0.35">
      <c r="A21" s="24">
        <v>114</v>
      </c>
      <c r="B21">
        <v>1922386935.9562099</v>
      </c>
      <c r="C21">
        <v>1214645306.5032301</v>
      </c>
      <c r="D21">
        <v>241194123.12026641</v>
      </c>
      <c r="F21">
        <f t="shared" si="11"/>
        <v>19.223869359562098</v>
      </c>
      <c r="G21">
        <f t="shared" si="11"/>
        <v>12.146453065032301</v>
      </c>
      <c r="H21">
        <f t="shared" si="2"/>
        <v>2.4119412312026642</v>
      </c>
      <c r="J21">
        <v>0</v>
      </c>
      <c r="K21">
        <v>0</v>
      </c>
      <c r="L21">
        <v>0</v>
      </c>
      <c r="M21">
        <v>152.72267980732704</v>
      </c>
      <c r="N21">
        <v>131.47531064724961</v>
      </c>
      <c r="O21">
        <v>21.997123355100729</v>
      </c>
      <c r="P21">
        <v>1736.15649588205</v>
      </c>
      <c r="Q21">
        <v>713.66570287002025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1.2932736032460583</v>
      </c>
      <c r="W21">
        <f t="shared" si="7"/>
        <v>1.4595394165991298</v>
      </c>
      <c r="X21">
        <f t="shared" si="8"/>
        <v>0.47793858457578992</v>
      </c>
      <c r="Y21">
        <f t="shared" si="9"/>
        <v>28.910885497269867</v>
      </c>
      <c r="Z21">
        <f t="shared" si="10"/>
        <v>8.0997128914994914</v>
      </c>
    </row>
    <row r="22" spans="1:26" x14ac:dyDescent="0.35">
      <c r="A22" s="24">
        <v>120</v>
      </c>
      <c r="B22">
        <v>1607309399.7016201</v>
      </c>
      <c r="C22">
        <v>871284271.021855</v>
      </c>
      <c r="D22">
        <v>395657199.59593481</v>
      </c>
      <c r="F22">
        <f t="shared" si="11"/>
        <v>16.073093997016201</v>
      </c>
      <c r="G22">
        <f t="shared" si="11"/>
        <v>8.7128427102185508</v>
      </c>
      <c r="H22">
        <f t="shared" si="2"/>
        <v>3.9565719959593482</v>
      </c>
      <c r="J22">
        <v>0</v>
      </c>
      <c r="K22">
        <v>0</v>
      </c>
      <c r="L22">
        <v>0</v>
      </c>
      <c r="M22">
        <v>157.95725699225983</v>
      </c>
      <c r="N22">
        <v>132.51664152021908</v>
      </c>
      <c r="O22">
        <v>23.222730509641021</v>
      </c>
      <c r="P22">
        <v>1845.4444030811087</v>
      </c>
      <c r="Q22">
        <v>993.81516150339326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1.3376006181070355</v>
      </c>
      <c r="W22">
        <f t="shared" si="7"/>
        <v>1.4710994840166418</v>
      </c>
      <c r="X22">
        <f t="shared" si="8"/>
        <v>0.50456774599980492</v>
      </c>
      <c r="Y22">
        <f t="shared" si="9"/>
        <v>30.730773381088202</v>
      </c>
      <c r="Z22">
        <f t="shared" si="10"/>
        <v>11.279255039194112</v>
      </c>
    </row>
    <row r="23" spans="1:26" x14ac:dyDescent="0.35">
      <c r="A23" s="24">
        <v>126</v>
      </c>
      <c r="B23">
        <v>756365309.56535494</v>
      </c>
      <c r="C23">
        <v>960011549.12757099</v>
      </c>
      <c r="D23">
        <v>86559279.236303702</v>
      </c>
      <c r="F23">
        <f t="shared" si="11"/>
        <v>7.5636530956535495</v>
      </c>
      <c r="G23">
        <f t="shared" si="11"/>
        <v>9.6001154912757105</v>
      </c>
      <c r="H23">
        <f t="shared" si="2"/>
        <v>0.86559279236303699</v>
      </c>
      <c r="J23">
        <v>0</v>
      </c>
      <c r="K23">
        <v>0</v>
      </c>
      <c r="L23">
        <v>0</v>
      </c>
      <c r="M23">
        <v>160.77972155610428</v>
      </c>
      <c r="N23">
        <v>573.29866834605059</v>
      </c>
      <c r="O23">
        <v>0</v>
      </c>
      <c r="P23">
        <v>1365.2214776821825</v>
      </c>
      <c r="Q23">
        <v>630.5599761047506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1.3615015797790184</v>
      </c>
      <c r="W23">
        <f t="shared" si="7"/>
        <v>6.3643280233797803</v>
      </c>
      <c r="X23">
        <f t="shared" si="8"/>
        <v>0</v>
      </c>
      <c r="Y23">
        <f t="shared" si="9"/>
        <v>22.733988504665664</v>
      </c>
      <c r="Z23">
        <f t="shared" si="10"/>
        <v>7.1565086381199707</v>
      </c>
    </row>
    <row r="24" spans="1:26" x14ac:dyDescent="0.35">
      <c r="A24" s="25">
        <v>132</v>
      </c>
      <c r="B24">
        <v>873664291.56436205</v>
      </c>
      <c r="C24">
        <v>1172628723.8229101</v>
      </c>
      <c r="D24">
        <v>70162694.921457395</v>
      </c>
      <c r="F24">
        <f t="shared" si="11"/>
        <v>8.7366429156436212</v>
      </c>
      <c r="G24">
        <f t="shared" si="11"/>
        <v>11.726287238229101</v>
      </c>
      <c r="H24">
        <f t="shared" si="2"/>
        <v>0.70162694921457391</v>
      </c>
      <c r="J24">
        <v>0</v>
      </c>
      <c r="K24">
        <v>0</v>
      </c>
      <c r="L24">
        <v>0</v>
      </c>
      <c r="M24">
        <v>157.38989639227884</v>
      </c>
      <c r="N24">
        <v>165.80935073977082</v>
      </c>
      <c r="O24">
        <v>22.485845823097719</v>
      </c>
      <c r="P24">
        <v>1402.3060059563202</v>
      </c>
      <c r="Q24">
        <v>615.75678003419159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1.3327961418602663</v>
      </c>
      <c r="W24">
        <f t="shared" si="7"/>
        <v>1.8406899504859107</v>
      </c>
      <c r="X24">
        <f t="shared" si="8"/>
        <v>0.48855721505915739</v>
      </c>
      <c r="Y24">
        <f t="shared" si="9"/>
        <v>23.351528774334248</v>
      </c>
      <c r="Z24">
        <f t="shared" si="10"/>
        <v>6.9885005111132852</v>
      </c>
    </row>
    <row r="25" spans="1:26" x14ac:dyDescent="0.35">
      <c r="A25" s="24">
        <v>138</v>
      </c>
      <c r="B25">
        <v>861391580.71131098</v>
      </c>
      <c r="C25">
        <v>1025621436.9475501</v>
      </c>
      <c r="D25">
        <v>48256364.308336057</v>
      </c>
      <c r="F25">
        <f t="shared" si="11"/>
        <v>8.6139158071131092</v>
      </c>
      <c r="G25">
        <f t="shared" si="11"/>
        <v>10.256214369475501</v>
      </c>
      <c r="H25">
        <f t="shared" si="2"/>
        <v>0.48256364308336058</v>
      </c>
      <c r="J25">
        <v>0</v>
      </c>
      <c r="K25">
        <v>0</v>
      </c>
      <c r="L25">
        <v>0</v>
      </c>
      <c r="M25">
        <v>172.04793303931811</v>
      </c>
      <c r="N25">
        <v>0</v>
      </c>
      <c r="O25">
        <v>25.934752875487604</v>
      </c>
      <c r="P25">
        <v>1458.30449389661</v>
      </c>
      <c r="Q25">
        <v>565.83505478423046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1.4569221190559583</v>
      </c>
      <c r="W25">
        <f t="shared" si="7"/>
        <v>0</v>
      </c>
      <c r="X25">
        <f t="shared" si="8"/>
        <v>0.56349272950543405</v>
      </c>
      <c r="Y25">
        <f t="shared" si="9"/>
        <v>24.28402874003547</v>
      </c>
      <c r="Z25">
        <f t="shared" si="10"/>
        <v>6.4219164088551866</v>
      </c>
    </row>
    <row r="26" spans="1:26" x14ac:dyDescent="0.35">
      <c r="A26" s="24">
        <v>144</v>
      </c>
      <c r="B26">
        <v>913993542.10797596</v>
      </c>
      <c r="C26">
        <v>985607806.90981495</v>
      </c>
      <c r="D26">
        <v>71963413.438467503</v>
      </c>
      <c r="F26">
        <f t="shared" si="11"/>
        <v>9.139935421079759</v>
      </c>
      <c r="G26">
        <f t="shared" si="11"/>
        <v>9.8560780690981495</v>
      </c>
      <c r="H26">
        <f t="shared" si="2"/>
        <v>0.71963413438467505</v>
      </c>
      <c r="J26">
        <v>0</v>
      </c>
      <c r="K26">
        <v>0</v>
      </c>
      <c r="L26">
        <v>0</v>
      </c>
      <c r="M26">
        <v>153.58802204520632</v>
      </c>
      <c r="N26">
        <v>0</v>
      </c>
      <c r="O26">
        <v>26.489923256036441</v>
      </c>
      <c r="P26">
        <v>1489.0677853150967</v>
      </c>
      <c r="Q26">
        <v>923.57429868414238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1.3006014230265586</v>
      </c>
      <c r="W26">
        <f t="shared" si="7"/>
        <v>0</v>
      </c>
      <c r="X26">
        <f t="shared" si="8"/>
        <v>0.57555509518818992</v>
      </c>
      <c r="Y26">
        <f t="shared" si="9"/>
        <v>24.796306289800452</v>
      </c>
      <c r="Z26">
        <f t="shared" si="10"/>
        <v>10.482059910159373</v>
      </c>
    </row>
    <row r="27" spans="1:26" x14ac:dyDescent="0.35">
      <c r="A27" s="24">
        <v>150</v>
      </c>
      <c r="B27">
        <v>757784975.82903695</v>
      </c>
      <c r="C27">
        <v>911552177.17434597</v>
      </c>
      <c r="D27">
        <v>49992758.822054595</v>
      </c>
      <c r="F27">
        <f t="shared" si="11"/>
        <v>7.5778497582903697</v>
      </c>
      <c r="G27">
        <f t="shared" si="11"/>
        <v>9.1155217717434596</v>
      </c>
      <c r="H27">
        <f t="shared" si="2"/>
        <v>0.49992758822054595</v>
      </c>
      <c r="J27">
        <v>0</v>
      </c>
      <c r="K27">
        <v>0</v>
      </c>
      <c r="L27">
        <v>0</v>
      </c>
      <c r="M27">
        <v>140.26402569863242</v>
      </c>
      <c r="N27">
        <v>0</v>
      </c>
      <c r="O27">
        <v>27.942540686567991</v>
      </c>
      <c r="P27">
        <v>1457.5814398117507</v>
      </c>
      <c r="Q27">
        <v>727.62799176293845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1.1877722558949311</v>
      </c>
      <c r="W27">
        <f t="shared" si="7"/>
        <v>0</v>
      </c>
      <c r="X27">
        <f t="shared" si="8"/>
        <v>0.60711658200039087</v>
      </c>
      <c r="Y27">
        <f t="shared" si="9"/>
        <v>24.271988273691978</v>
      </c>
      <c r="Z27">
        <f t="shared" si="10"/>
        <v>8.2581771849158834</v>
      </c>
    </row>
    <row r="28" spans="1:26" x14ac:dyDescent="0.35">
      <c r="A28" s="24">
        <v>156</v>
      </c>
      <c r="B28">
        <v>594163778.52275705</v>
      </c>
      <c r="C28">
        <v>946587779.72654104</v>
      </c>
      <c r="D28">
        <v>42440269.894482605</v>
      </c>
      <c r="F28">
        <f t="shared" si="11"/>
        <v>5.9416377852275701</v>
      </c>
      <c r="G28">
        <f t="shared" si="11"/>
        <v>9.46587779726541</v>
      </c>
      <c r="H28">
        <f t="shared" si="2"/>
        <v>0.42440269894482607</v>
      </c>
      <c r="J28">
        <v>0</v>
      </c>
      <c r="K28">
        <v>0</v>
      </c>
      <c r="L28">
        <v>0</v>
      </c>
      <c r="M28">
        <v>124.90348915546797</v>
      </c>
      <c r="N28">
        <v>0</v>
      </c>
      <c r="O28">
        <v>28.759712582399267</v>
      </c>
      <c r="P28">
        <v>1384.9174341863372</v>
      </c>
      <c r="Q28">
        <v>748.03252732735848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1.0576974270087895</v>
      </c>
      <c r="W28">
        <f t="shared" si="7"/>
        <v>0</v>
      </c>
      <c r="X28">
        <f t="shared" si="8"/>
        <v>0.62487153899835457</v>
      </c>
      <c r="Y28">
        <f t="shared" si="9"/>
        <v>23.061970195602765</v>
      </c>
      <c r="Z28">
        <f t="shared" si="10"/>
        <v>8.4897574319300695</v>
      </c>
    </row>
    <row r="29" spans="1:26" x14ac:dyDescent="0.35">
      <c r="A29" s="24">
        <v>162</v>
      </c>
      <c r="B29">
        <v>592389270.95090306</v>
      </c>
      <c r="C29">
        <v>1129394593.1198001</v>
      </c>
      <c r="D29">
        <v>32809134.952549681</v>
      </c>
      <c r="F29">
        <f t="shared" si="11"/>
        <v>5.9238927095090306</v>
      </c>
      <c r="G29">
        <f t="shared" si="11"/>
        <v>11.293945931198001</v>
      </c>
      <c r="H29">
        <f t="shared" si="2"/>
        <v>0.32809134952549679</v>
      </c>
      <c r="J29">
        <v>0</v>
      </c>
      <c r="K29">
        <v>0</v>
      </c>
      <c r="L29">
        <v>0</v>
      </c>
      <c r="M29">
        <v>119.88550953570919</v>
      </c>
      <c r="N29">
        <v>0</v>
      </c>
      <c r="O29">
        <v>29.604360545409094</v>
      </c>
      <c r="P29">
        <v>1397.36618960953</v>
      </c>
      <c r="Q29">
        <v>669.64400773195871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1.0152045857880361</v>
      </c>
      <c r="W29">
        <f t="shared" si="7"/>
        <v>0</v>
      </c>
      <c r="X29">
        <f t="shared" si="8"/>
        <v>0.64322347735815522</v>
      </c>
      <c r="Y29">
        <f t="shared" si="9"/>
        <v>23.269269793004895</v>
      </c>
      <c r="Z29">
        <f t="shared" si="10"/>
        <v>7.600090883349889</v>
      </c>
    </row>
    <row r="30" spans="1:26" x14ac:dyDescent="0.35">
      <c r="A30" s="24">
        <v>168</v>
      </c>
      <c r="B30">
        <v>542243583.19311094</v>
      </c>
      <c r="C30">
        <v>1300410092.58199</v>
      </c>
      <c r="D30">
        <v>40836487.22378587</v>
      </c>
      <c r="F30">
        <f t="shared" si="11"/>
        <v>5.422435831931109</v>
      </c>
      <c r="G30">
        <f t="shared" si="11"/>
        <v>13.0041009258199</v>
      </c>
      <c r="H30">
        <f t="shared" si="2"/>
        <v>0.40836487223785872</v>
      </c>
      <c r="J30">
        <v>0</v>
      </c>
      <c r="K30">
        <v>0</v>
      </c>
      <c r="L30">
        <v>0</v>
      </c>
      <c r="M30">
        <v>118.87669019184196</v>
      </c>
      <c r="N30">
        <v>0</v>
      </c>
      <c r="O30">
        <v>31.018505213219679</v>
      </c>
      <c r="P30">
        <v>1382.8702937716007</v>
      </c>
      <c r="Q30">
        <v>1280.1352121431901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1.0066617850100936</v>
      </c>
      <c r="W30">
        <f t="shared" si="7"/>
        <v>0</v>
      </c>
      <c r="X30">
        <f t="shared" si="8"/>
        <v>0.67394905406235051</v>
      </c>
      <c r="Y30">
        <f t="shared" si="9"/>
        <v>23.027880732891507</v>
      </c>
      <c r="Z30">
        <f t="shared" si="10"/>
        <v>14.528830009569743</v>
      </c>
    </row>
    <row r="31" spans="1:26" x14ac:dyDescent="0.35">
      <c r="A31" s="24">
        <v>174</v>
      </c>
      <c r="B31">
        <v>880284597.91526997</v>
      </c>
      <c r="C31">
        <v>1088937732.3176799</v>
      </c>
      <c r="D31">
        <v>72928971.551424295</v>
      </c>
      <c r="F31">
        <f t="shared" si="11"/>
        <v>8.8028459791526998</v>
      </c>
      <c r="G31">
        <f t="shared" si="11"/>
        <v>10.889377323176799</v>
      </c>
      <c r="H31">
        <f t="shared" si="2"/>
        <v>0.72928971551424293</v>
      </c>
      <c r="J31">
        <v>0</v>
      </c>
      <c r="K31">
        <v>0</v>
      </c>
      <c r="L31">
        <v>0</v>
      </c>
      <c r="M31">
        <v>111.19129773790303</v>
      </c>
      <c r="N31">
        <v>0</v>
      </c>
      <c r="O31">
        <v>31.091185631357394</v>
      </c>
      <c r="P31">
        <v>1328.2961982498712</v>
      </c>
      <c r="Q31">
        <v>974.43807309744602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0.94158097838854282</v>
      </c>
      <c r="W31">
        <f t="shared" si="7"/>
        <v>0</v>
      </c>
      <c r="X31">
        <f t="shared" si="8"/>
        <v>0.67552820491814003</v>
      </c>
      <c r="Y31">
        <f t="shared" si="9"/>
        <v>22.119100084091642</v>
      </c>
      <c r="Z31">
        <f t="shared" si="10"/>
        <v>11.059335751872046</v>
      </c>
    </row>
    <row r="32" spans="1:26" x14ac:dyDescent="0.35">
      <c r="A32" s="24">
        <v>180</v>
      </c>
      <c r="B32">
        <v>625688807.58340204</v>
      </c>
      <c r="C32">
        <v>1185237149.2488999</v>
      </c>
      <c r="D32">
        <v>47400667.24116683</v>
      </c>
      <c r="F32">
        <f t="shared" si="11"/>
        <v>6.25688807583402</v>
      </c>
      <c r="G32">
        <f t="shared" si="11"/>
        <v>11.852371492488999</v>
      </c>
      <c r="H32">
        <f t="shared" si="2"/>
        <v>0.47400667241166833</v>
      </c>
      <c r="J32">
        <v>0</v>
      </c>
      <c r="K32">
        <v>0</v>
      </c>
      <c r="L32">
        <v>0</v>
      </c>
      <c r="M32">
        <v>107.52312513355335</v>
      </c>
      <c r="N32">
        <v>0</v>
      </c>
      <c r="O32">
        <v>29.836785988729506</v>
      </c>
      <c r="P32">
        <v>1306.0330722847268</v>
      </c>
      <c r="Q32">
        <v>1035.5900799098586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0.91051846162717709</v>
      </c>
      <c r="W32">
        <f t="shared" si="7"/>
        <v>0</v>
      </c>
      <c r="X32">
        <f t="shared" si="8"/>
        <v>0.64827345983116802</v>
      </c>
      <c r="Y32">
        <f t="shared" si="9"/>
        <v>21.748369284698708</v>
      </c>
      <c r="Z32">
        <f t="shared" si="10"/>
        <v>11.753377368174538</v>
      </c>
    </row>
    <row r="33" spans="1:26" x14ac:dyDescent="0.35">
      <c r="A33" s="24">
        <v>186</v>
      </c>
      <c r="B33">
        <v>734596941.39214694</v>
      </c>
      <c r="C33">
        <v>1167115825.3027301</v>
      </c>
      <c r="D33">
        <v>28620660.054239452</v>
      </c>
      <c r="F33">
        <f t="shared" si="11"/>
        <v>7.3459694139214697</v>
      </c>
      <c r="G33">
        <f t="shared" si="11"/>
        <v>11.671158253027301</v>
      </c>
      <c r="H33">
        <f t="shared" si="2"/>
        <v>0.2862066005423945</v>
      </c>
      <c r="J33">
        <v>0</v>
      </c>
      <c r="K33">
        <v>0</v>
      </c>
      <c r="L33">
        <v>0</v>
      </c>
      <c r="M33">
        <v>104.43333128056888</v>
      </c>
      <c r="N33">
        <v>0</v>
      </c>
      <c r="O33">
        <v>29.510600515535501</v>
      </c>
      <c r="P33">
        <v>1317.8543688874181</v>
      </c>
      <c r="Q33">
        <v>818.42573045640574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0.88435372411354796</v>
      </c>
      <c r="W33">
        <f t="shared" si="7"/>
        <v>0</v>
      </c>
      <c r="X33">
        <f t="shared" si="8"/>
        <v>0.64118632298827816</v>
      </c>
      <c r="Y33">
        <f t="shared" si="9"/>
        <v>21.945220290538501</v>
      </c>
      <c r="Z33">
        <f t="shared" si="10"/>
        <v>9.288681539625534</v>
      </c>
    </row>
    <row r="34" spans="1:26" x14ac:dyDescent="0.35">
      <c r="A34" s="24">
        <v>192</v>
      </c>
      <c r="B34">
        <v>950549250.78293204</v>
      </c>
      <c r="C34">
        <v>933488110.38426399</v>
      </c>
      <c r="D34">
        <v>44790838.51530008</v>
      </c>
      <c r="F34">
        <f t="shared" si="11"/>
        <v>9.5054925078293202</v>
      </c>
      <c r="G34">
        <f t="shared" si="11"/>
        <v>9.3348811038426405</v>
      </c>
      <c r="H34">
        <f t="shared" si="2"/>
        <v>0.4479083851530008</v>
      </c>
      <c r="J34">
        <v>0</v>
      </c>
      <c r="K34">
        <v>0</v>
      </c>
      <c r="L34">
        <v>0</v>
      </c>
      <c r="M34">
        <v>179.45407842252718</v>
      </c>
      <c r="N34">
        <v>94.852542256001911</v>
      </c>
      <c r="O34">
        <v>19.604185987032142</v>
      </c>
      <c r="P34">
        <v>857.30510975071695</v>
      </c>
      <c r="Q34">
        <v>1468.2395547324249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1.5196382286605739</v>
      </c>
      <c r="W34">
        <f t="shared" si="7"/>
        <v>1.0529811529307496</v>
      </c>
      <c r="X34">
        <f t="shared" si="8"/>
        <v>0.42594646359657018</v>
      </c>
      <c r="Y34">
        <f t="shared" si="9"/>
        <v>14.276045922712266</v>
      </c>
      <c r="Z34">
        <f t="shared" si="10"/>
        <v>16.663710756241347</v>
      </c>
    </row>
    <row r="35" spans="1:26" x14ac:dyDescent="0.35">
      <c r="A35" s="24">
        <v>198</v>
      </c>
      <c r="B35">
        <v>1066002859.40056</v>
      </c>
      <c r="C35">
        <v>1012762537.01748</v>
      </c>
      <c r="D35">
        <v>59122680.099563338</v>
      </c>
      <c r="F35">
        <f t="shared" si="11"/>
        <v>10.660028594005601</v>
      </c>
      <c r="G35">
        <f t="shared" si="11"/>
        <v>10.127625370174799</v>
      </c>
      <c r="H35">
        <f t="shared" si="2"/>
        <v>0.59122680099563341</v>
      </c>
      <c r="J35">
        <v>0</v>
      </c>
      <c r="K35">
        <v>0</v>
      </c>
      <c r="L35">
        <v>0</v>
      </c>
      <c r="M35">
        <v>102.44202300679045</v>
      </c>
      <c r="N35">
        <v>0</v>
      </c>
      <c r="O35">
        <v>31.560537905978421</v>
      </c>
      <c r="P35">
        <v>1425.6896187219647</v>
      </c>
      <c r="Q35">
        <v>978.40936318188881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0.86749109159785287</v>
      </c>
      <c r="W35">
        <f t="shared" si="7"/>
        <v>0</v>
      </c>
      <c r="X35">
        <f t="shared" si="8"/>
        <v>0.68572597297074245</v>
      </c>
      <c r="Y35">
        <f t="shared" si="9"/>
        <v>23.740918182940863</v>
      </c>
      <c r="Z35">
        <f t="shared" si="10"/>
        <v>11.104407708340583</v>
      </c>
    </row>
    <row r="36" spans="1:26" x14ac:dyDescent="0.35">
      <c r="A36" s="24">
        <v>204</v>
      </c>
      <c r="B36">
        <v>1028752074.1913199</v>
      </c>
      <c r="C36">
        <v>1055904740.08741</v>
      </c>
      <c r="D36">
        <v>68123667.110057995</v>
      </c>
      <c r="F36">
        <f t="shared" si="11"/>
        <v>10.2875207419132</v>
      </c>
      <c r="G36">
        <f t="shared" si="11"/>
        <v>10.5590474008741</v>
      </c>
      <c r="H36">
        <f t="shared" si="2"/>
        <v>0.68123667110057995</v>
      </c>
      <c r="J36">
        <v>0</v>
      </c>
      <c r="K36">
        <v>0</v>
      </c>
      <c r="L36">
        <v>0</v>
      </c>
      <c r="M36">
        <v>98.045585839189897</v>
      </c>
      <c r="N36">
        <v>0</v>
      </c>
      <c r="O36">
        <v>29.660875025460445</v>
      </c>
      <c r="P36">
        <v>1405.3144992278842</v>
      </c>
      <c r="Q36">
        <v>968.41666450810749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0.8302615449165035</v>
      </c>
      <c r="W36">
        <f t="shared" si="7"/>
        <v>0</v>
      </c>
      <c r="X36">
        <f t="shared" si="8"/>
        <v>0.64445138566997162</v>
      </c>
      <c r="Y36">
        <f t="shared" si="9"/>
        <v>23.40162691047566</v>
      </c>
      <c r="Z36">
        <f t="shared" si="10"/>
        <v>10.990996078857195</v>
      </c>
    </row>
    <row r="37" spans="1:26" x14ac:dyDescent="0.35">
      <c r="A37" s="24">
        <v>210</v>
      </c>
      <c r="B37">
        <f>AVERAGE(B36,B38)</f>
        <v>1024670001.87473</v>
      </c>
      <c r="C37">
        <f t="shared" ref="C37:D37" si="12">AVERAGE(C36,C38)</f>
        <v>1225406947.37063</v>
      </c>
      <c r="D37">
        <f t="shared" si="12"/>
        <v>52814872.633348905</v>
      </c>
      <c r="F37">
        <f t="shared" si="11"/>
        <v>10.246700018747299</v>
      </c>
      <c r="G37">
        <f t="shared" si="11"/>
        <v>12.2540694737063</v>
      </c>
      <c r="H37">
        <f t="shared" si="2"/>
        <v>0.52814872633348908</v>
      </c>
      <c r="J37">
        <v>0</v>
      </c>
      <c r="K37">
        <v>0</v>
      </c>
      <c r="L37">
        <v>0</v>
      </c>
      <c r="M37">
        <v>95.320494651930289</v>
      </c>
      <c r="N37">
        <v>0</v>
      </c>
      <c r="O37">
        <v>29.027746488001185</v>
      </c>
      <c r="P37">
        <v>1406.361566107802</v>
      </c>
      <c r="Q37">
        <v>847.66236142050457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0.80718515244246158</v>
      </c>
      <c r="W37">
        <f t="shared" si="7"/>
        <v>0</v>
      </c>
      <c r="X37">
        <f t="shared" si="8"/>
        <v>0.63069519800111218</v>
      </c>
      <c r="Y37">
        <f t="shared" si="9"/>
        <v>23.419062913937953</v>
      </c>
      <c r="Z37">
        <f t="shared" si="10"/>
        <v>9.6205012078141472</v>
      </c>
    </row>
    <row r="38" spans="1:26" x14ac:dyDescent="0.35">
      <c r="A38" s="24">
        <v>216</v>
      </c>
      <c r="B38">
        <v>1020587929.55814</v>
      </c>
      <c r="C38">
        <v>1394909154.6538501</v>
      </c>
      <c r="D38">
        <v>37506078.156639814</v>
      </c>
      <c r="F38">
        <f t="shared" si="11"/>
        <v>10.205879295581401</v>
      </c>
      <c r="G38">
        <f t="shared" si="11"/>
        <v>13.949091546538501</v>
      </c>
      <c r="H38">
        <f t="shared" si="2"/>
        <v>0.37506078156639816</v>
      </c>
      <c r="J38">
        <v>0</v>
      </c>
      <c r="K38">
        <v>0</v>
      </c>
      <c r="L38">
        <v>0</v>
      </c>
      <c r="M38">
        <v>96.525322086162689</v>
      </c>
      <c r="N38">
        <v>0</v>
      </c>
      <c r="O38">
        <v>29.512840359902725</v>
      </c>
      <c r="P38">
        <v>1426.7956283550261</v>
      </c>
      <c r="Q38">
        <v>1041.9432050717505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0.81738777276791164</v>
      </c>
      <c r="W38">
        <f t="shared" si="7"/>
        <v>0</v>
      </c>
      <c r="X38">
        <f t="shared" si="8"/>
        <v>0.64123498880831564</v>
      </c>
      <c r="Y38">
        <f t="shared" si="9"/>
        <v>23.759335714964134</v>
      </c>
      <c r="Z38">
        <f t="shared" si="10"/>
        <v>11.825481841695046</v>
      </c>
    </row>
    <row r="39" spans="1:26" x14ac:dyDescent="0.35">
      <c r="A39" s="24">
        <v>222</v>
      </c>
      <c r="B39">
        <v>842027631.83164597</v>
      </c>
      <c r="C39">
        <v>1264382730.70083</v>
      </c>
      <c r="D39">
        <v>29682094.986395814</v>
      </c>
      <c r="F39">
        <f t="shared" si="11"/>
        <v>8.4202763183164588</v>
      </c>
      <c r="G39">
        <f t="shared" si="11"/>
        <v>12.6438273070083</v>
      </c>
      <c r="H39">
        <f t="shared" si="2"/>
        <v>0.29682094986395813</v>
      </c>
      <c r="J39">
        <v>0</v>
      </c>
      <c r="K39">
        <v>0</v>
      </c>
      <c r="L39">
        <v>0</v>
      </c>
      <c r="M39">
        <v>95.095383060686643</v>
      </c>
      <c r="N39">
        <v>0</v>
      </c>
      <c r="O39">
        <v>29.854938613315966</v>
      </c>
      <c r="P39">
        <v>1416.8995652253841</v>
      </c>
      <c r="Q39">
        <v>936.00695163964156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0.8052788810287631</v>
      </c>
      <c r="W39">
        <f t="shared" si="7"/>
        <v>0</v>
      </c>
      <c r="X39">
        <f t="shared" si="8"/>
        <v>0.64866786775265539</v>
      </c>
      <c r="Y39">
        <f t="shared" si="9"/>
        <v>23.594544148827417</v>
      </c>
      <c r="Z39">
        <f t="shared" si="10"/>
        <v>10.623163677671565</v>
      </c>
    </row>
    <row r="40" spans="1:26" x14ac:dyDescent="0.35">
      <c r="A40" s="24">
        <v>228</v>
      </c>
      <c r="B40">
        <v>912258005.03636706</v>
      </c>
      <c r="C40">
        <v>832221516.28281605</v>
      </c>
      <c r="D40">
        <v>28302376.779627539</v>
      </c>
      <c r="F40">
        <f t="shared" si="11"/>
        <v>9.1225800503636698</v>
      </c>
      <c r="G40">
        <f t="shared" si="11"/>
        <v>8.3222151628281598</v>
      </c>
      <c r="H40">
        <f t="shared" si="2"/>
        <v>0.28302376779627542</v>
      </c>
      <c r="J40">
        <v>0</v>
      </c>
      <c r="K40">
        <v>0</v>
      </c>
      <c r="L40">
        <v>0</v>
      </c>
      <c r="M40">
        <v>92.811787715466068</v>
      </c>
      <c r="N40">
        <v>0</v>
      </c>
      <c r="O40">
        <v>30.830811559506468</v>
      </c>
      <c r="P40">
        <v>1430.2030480182366</v>
      </c>
      <c r="Q40">
        <v>996.89952662798532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0.78594112723741272</v>
      </c>
      <c r="W40">
        <f t="shared" si="7"/>
        <v>0</v>
      </c>
      <c r="X40">
        <f t="shared" si="8"/>
        <v>0.66987097359058057</v>
      </c>
      <c r="Y40">
        <f t="shared" si="9"/>
        <v>23.816076867019195</v>
      </c>
      <c r="Z40">
        <f t="shared" si="10"/>
        <v>11.314260885574683</v>
      </c>
    </row>
    <row r="41" spans="1:26" x14ac:dyDescent="0.35">
      <c r="A41" s="24">
        <v>234</v>
      </c>
      <c r="B41">
        <v>921079115.22391295</v>
      </c>
      <c r="C41">
        <v>802087641.78672302</v>
      </c>
      <c r="D41">
        <v>24278407.005753979</v>
      </c>
      <c r="F41">
        <f t="shared" si="11"/>
        <v>9.2107911522391301</v>
      </c>
      <c r="G41">
        <f t="shared" si="11"/>
        <v>8.02087641786723</v>
      </c>
      <c r="H41">
        <f t="shared" si="2"/>
        <v>0.2427840700575398</v>
      </c>
      <c r="J41">
        <v>0</v>
      </c>
      <c r="K41">
        <v>0</v>
      </c>
      <c r="L41">
        <v>0</v>
      </c>
      <c r="M41">
        <v>90.837544591979679</v>
      </c>
      <c r="N41">
        <v>0</v>
      </c>
      <c r="O41">
        <v>29.844532619463507</v>
      </c>
      <c r="P41">
        <v>1436.9919203617912</v>
      </c>
      <c r="Q41">
        <v>789.1729912448842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0.76922300442018521</v>
      </c>
      <c r="W41">
        <f t="shared" si="7"/>
        <v>0</v>
      </c>
      <c r="X41">
        <f t="shared" si="8"/>
        <v>0.64844177337237385</v>
      </c>
      <c r="Y41">
        <f t="shared" si="9"/>
        <v>23.929126762835399</v>
      </c>
      <c r="Z41">
        <f t="shared" si="10"/>
        <v>8.9566790516954278</v>
      </c>
    </row>
    <row r="42" spans="1:26" x14ac:dyDescent="0.35">
      <c r="A42" s="24">
        <v>240</v>
      </c>
      <c r="B42">
        <v>1434570762.8536999</v>
      </c>
      <c r="C42">
        <v>866492637.68772304</v>
      </c>
      <c r="D42">
        <v>36764800.130724356</v>
      </c>
      <c r="F42">
        <f t="shared" si="11"/>
        <v>14.345707628536999</v>
      </c>
      <c r="G42">
        <f t="shared" si="11"/>
        <v>8.6649263768772311</v>
      </c>
      <c r="H42">
        <f t="shared" si="2"/>
        <v>0.36764800130724357</v>
      </c>
      <c r="J42">
        <v>0</v>
      </c>
      <c r="K42">
        <v>0</v>
      </c>
      <c r="L42">
        <v>0</v>
      </c>
      <c r="M42">
        <v>88.656803875421431</v>
      </c>
      <c r="N42">
        <v>0</v>
      </c>
      <c r="O42">
        <v>31.486107082016588</v>
      </c>
      <c r="P42">
        <v>1422.7201908228544</v>
      </c>
      <c r="Q42">
        <v>1042.7262763560068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0.75075623571362038</v>
      </c>
      <c r="W42">
        <f t="shared" si="7"/>
        <v>0</v>
      </c>
      <c r="X42">
        <f t="shared" si="8"/>
        <v>0.68410879048379336</v>
      </c>
      <c r="Y42">
        <f t="shared" si="9"/>
        <v>23.691470572551363</v>
      </c>
      <c r="Z42">
        <f t="shared" si="10"/>
        <v>11.834369269731095</v>
      </c>
    </row>
    <row r="43" spans="1:26" x14ac:dyDescent="0.35">
      <c r="A43" s="24">
        <v>246</v>
      </c>
      <c r="B43">
        <v>992763034.47411001</v>
      </c>
      <c r="C43">
        <v>962577148.29708755</v>
      </c>
      <c r="D43">
        <v>30176198.793782771</v>
      </c>
      <c r="F43">
        <f t="shared" si="11"/>
        <v>9.9276303447411003</v>
      </c>
      <c r="G43">
        <f t="shared" si="11"/>
        <v>9.625771482970876</v>
      </c>
      <c r="H43">
        <f t="shared" si="2"/>
        <v>0.30176198793782771</v>
      </c>
      <c r="J43">
        <v>0</v>
      </c>
      <c r="K43">
        <v>0</v>
      </c>
      <c r="L43">
        <v>0</v>
      </c>
      <c r="M43">
        <v>85.152261948573056</v>
      </c>
      <c r="N43">
        <v>0</v>
      </c>
      <c r="O43">
        <v>33.505769202578755</v>
      </c>
      <c r="P43">
        <v>1380.1740936833589</v>
      </c>
      <c r="Q43">
        <v>887.26792791275966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0.72107936276207174</v>
      </c>
      <c r="W43">
        <f t="shared" si="7"/>
        <v>0</v>
      </c>
      <c r="X43">
        <f t="shared" si="8"/>
        <v>0.72799063992566548</v>
      </c>
      <c r="Y43">
        <f t="shared" si="9"/>
        <v>22.982982976143326</v>
      </c>
      <c r="Z43">
        <f t="shared" si="10"/>
        <v>10.070002586684367</v>
      </c>
    </row>
    <row r="44" spans="1:26" x14ac:dyDescent="0.35">
      <c r="A44" s="24">
        <v>252</v>
      </c>
      <c r="B44">
        <v>968340104.92459595</v>
      </c>
      <c r="C44">
        <v>1258097259.39819</v>
      </c>
      <c r="D44">
        <v>32691824.05514656</v>
      </c>
      <c r="F44">
        <f t="shared" si="11"/>
        <v>9.6834010492459601</v>
      </c>
      <c r="G44">
        <f t="shared" si="11"/>
        <v>12.580972593981901</v>
      </c>
      <c r="H44">
        <f t="shared" si="2"/>
        <v>0.32691824055146562</v>
      </c>
      <c r="J44">
        <v>0</v>
      </c>
      <c r="K44">
        <v>0</v>
      </c>
      <c r="L44">
        <v>0</v>
      </c>
      <c r="M44">
        <v>86.134361347879761</v>
      </c>
      <c r="N44">
        <v>0</v>
      </c>
      <c r="O44">
        <v>34.619704805389588</v>
      </c>
      <c r="P44">
        <v>1391.2586633208323</v>
      </c>
      <c r="Q44">
        <v>877.44821077034658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0.72939589590888099</v>
      </c>
      <c r="W44">
        <f t="shared" si="7"/>
        <v>0</v>
      </c>
      <c r="X44">
        <f t="shared" si="8"/>
        <v>0.75219347757500465</v>
      </c>
      <c r="Y44">
        <f t="shared" si="9"/>
        <v>23.167565831626462</v>
      </c>
      <c r="Z44">
        <f t="shared" si="10"/>
        <v>9.9585542023646187</v>
      </c>
    </row>
    <row r="45" spans="1:26" ht="15" thickBot="1" x14ac:dyDescent="0.4">
      <c r="A45" s="26">
        <v>258</v>
      </c>
      <c r="B45">
        <v>1027342671.80671</v>
      </c>
      <c r="C45">
        <v>1010786020.2382549</v>
      </c>
      <c r="D45">
        <v>33617979.831722587</v>
      </c>
      <c r="F45">
        <f t="shared" si="11"/>
        <v>10.2734267180671</v>
      </c>
      <c r="G45">
        <f t="shared" si="11"/>
        <v>10.107860202382549</v>
      </c>
      <c r="H45">
        <f t="shared" si="2"/>
        <v>0.33617979831722589</v>
      </c>
      <c r="J45">
        <v>0</v>
      </c>
      <c r="K45">
        <v>0</v>
      </c>
      <c r="L45">
        <v>0</v>
      </c>
      <c r="M45">
        <v>87.611238811197111</v>
      </c>
      <c r="N45">
        <v>0</v>
      </c>
      <c r="O45">
        <v>33.793744715028147</v>
      </c>
      <c r="P45">
        <v>1413.7386021030957</v>
      </c>
      <c r="Q45">
        <v>736.01512718230322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0.741902267856695</v>
      </c>
      <c r="W45">
        <f t="shared" si="7"/>
        <v>0</v>
      </c>
      <c r="X45">
        <f t="shared" si="8"/>
        <v>0.7342475766437403</v>
      </c>
      <c r="Y45">
        <f t="shared" si="9"/>
        <v>23.541907048942512</v>
      </c>
      <c r="Z45">
        <f t="shared" si="10"/>
        <v>8.3533665552412124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A40B-81DF-47C2-A78C-3766B24EEF70}">
  <dimension ref="A1:Z45"/>
  <sheetViews>
    <sheetView workbookViewId="0">
      <selection activeCell="A2" sqref="A2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280450000</v>
      </c>
      <c r="C2">
        <v>37393333.333333299</v>
      </c>
      <c r="D2">
        <v>81018888.888888896</v>
      </c>
      <c r="F2">
        <f t="shared" ref="F2:F16" si="0">B2/100000000</f>
        <v>2.8045</v>
      </c>
      <c r="G2">
        <f t="shared" ref="G2:G16" si="1">C2/100000000</f>
        <v>0.37393333333333301</v>
      </c>
      <c r="H2">
        <f t="shared" ref="H2:H45" si="2">D2/100000000</f>
        <v>0.81018888888888896</v>
      </c>
      <c r="J2">
        <v>0</v>
      </c>
      <c r="K2">
        <v>55.732671555518536</v>
      </c>
      <c r="L2">
        <v>34.324247427994209</v>
      </c>
      <c r="M2">
        <v>12.121683471511586</v>
      </c>
      <c r="N2">
        <v>305.20880413686757</v>
      </c>
      <c r="O2">
        <v>128.30677217064979</v>
      </c>
      <c r="P2">
        <v>631.00865642694316</v>
      </c>
      <c r="Q2">
        <v>265.97588053022844</v>
      </c>
      <c r="S2">
        <f t="shared" ref="S2:S45" si="3">J2/342.296</f>
        <v>0</v>
      </c>
      <c r="T2">
        <f t="shared" ref="T2:T45" si="4">K2/180.156</f>
        <v>0.3093578429556525</v>
      </c>
      <c r="U2">
        <f t="shared" ref="U2:U45" si="5">L2/88.06</f>
        <v>0.38978250542805143</v>
      </c>
      <c r="V2">
        <f t="shared" ref="V2:V45" si="6">M2/118.09</f>
        <v>0.1026478403887847</v>
      </c>
      <c r="W2">
        <f t="shared" ref="W2:W44" si="7">N2/90.08</f>
        <v>3.3881972040060786</v>
      </c>
      <c r="X2">
        <f t="shared" ref="X2:X45" si="8">O2/46.025</f>
        <v>2.7877625675317717</v>
      </c>
      <c r="Y2">
        <f t="shared" ref="Y2:Y45" si="9">P2/60.052</f>
        <v>10.507704263420754</v>
      </c>
      <c r="Z2">
        <f t="shared" ref="Z2:Z45" si="10">Q2/88.11</f>
        <v>3.0186798380459474</v>
      </c>
    </row>
    <row r="3" spans="1:26" x14ac:dyDescent="0.35">
      <c r="A3" s="24">
        <v>6</v>
      </c>
      <c r="B3">
        <v>191724059.40594101</v>
      </c>
      <c r="C3">
        <v>38344811.881188102</v>
      </c>
      <c r="D3">
        <v>119827537.128713</v>
      </c>
      <c r="F3">
        <f t="shared" si="0"/>
        <v>1.9172405940594102</v>
      </c>
      <c r="G3">
        <f t="shared" si="1"/>
        <v>0.38344811881188101</v>
      </c>
      <c r="H3">
        <f t="shared" si="2"/>
        <v>1.1982753712871299</v>
      </c>
      <c r="J3">
        <v>0</v>
      </c>
      <c r="K3">
        <v>0</v>
      </c>
      <c r="L3">
        <v>63.976388299764686</v>
      </c>
      <c r="M3">
        <v>22.72012838186761</v>
      </c>
      <c r="N3">
        <v>320.51158758275062</v>
      </c>
      <c r="O3">
        <v>202.43079772985382</v>
      </c>
      <c r="P3">
        <v>896.09886296786522</v>
      </c>
      <c r="Q3">
        <v>765.29449761695071</v>
      </c>
      <c r="S3">
        <f t="shared" si="3"/>
        <v>0</v>
      </c>
      <c r="T3">
        <f t="shared" si="4"/>
        <v>0</v>
      </c>
      <c r="U3">
        <f t="shared" si="5"/>
        <v>0.72650906540727556</v>
      </c>
      <c r="V3">
        <f t="shared" si="6"/>
        <v>0.19239671760409527</v>
      </c>
      <c r="W3">
        <f t="shared" si="7"/>
        <v>3.5580771268067344</v>
      </c>
      <c r="X3">
        <f t="shared" si="8"/>
        <v>4.3982791467648852</v>
      </c>
      <c r="Y3">
        <f t="shared" si="9"/>
        <v>14.922048607338061</v>
      </c>
      <c r="Z3">
        <f t="shared" si="10"/>
        <v>8.6856712928946855</v>
      </c>
    </row>
    <row r="4" spans="1:26" x14ac:dyDescent="0.35">
      <c r="A4" s="24">
        <v>12</v>
      </c>
      <c r="B4">
        <v>157663020.46577299</v>
      </c>
      <c r="C4">
        <v>69371729.004940003</v>
      </c>
      <c r="D4">
        <v>76203793.225123495</v>
      </c>
      <c r="F4">
        <f t="shared" si="0"/>
        <v>1.5766302046577299</v>
      </c>
      <c r="G4">
        <f t="shared" si="1"/>
        <v>0.69371729004940008</v>
      </c>
      <c r="H4">
        <f t="shared" si="2"/>
        <v>0.76203793225123495</v>
      </c>
      <c r="J4">
        <v>0</v>
      </c>
      <c r="K4">
        <v>6.0747886654771506</v>
      </c>
      <c r="L4">
        <v>79.829057120600368</v>
      </c>
      <c r="M4">
        <v>93.573514812550457</v>
      </c>
      <c r="N4">
        <v>8.9447697344917323</v>
      </c>
      <c r="O4">
        <v>170.087580084683</v>
      </c>
      <c r="P4">
        <v>727.83453746599014</v>
      </c>
      <c r="Q4">
        <v>954.51419468476399</v>
      </c>
      <c r="S4">
        <f t="shared" si="3"/>
        <v>0</v>
      </c>
      <c r="T4">
        <f t="shared" si="4"/>
        <v>3.3719602264022014E-2</v>
      </c>
      <c r="U4">
        <f t="shared" si="5"/>
        <v>0.90653028753804643</v>
      </c>
      <c r="V4">
        <f t="shared" si="6"/>
        <v>0.79239152182700023</v>
      </c>
      <c r="W4">
        <f t="shared" si="7"/>
        <v>9.9298065436187077E-2</v>
      </c>
      <c r="X4">
        <f t="shared" si="8"/>
        <v>3.6955476389936557</v>
      </c>
      <c r="Y4">
        <f t="shared" si="9"/>
        <v>12.120071562412411</v>
      </c>
      <c r="Z4">
        <f t="shared" si="10"/>
        <v>10.833210698953172</v>
      </c>
    </row>
    <row r="5" spans="1:26" x14ac:dyDescent="0.35">
      <c r="A5" s="24">
        <v>18</v>
      </c>
      <c r="B5">
        <v>11414115.222568201</v>
      </c>
      <c r="C5">
        <v>797973477.55999303</v>
      </c>
      <c r="D5">
        <v>3593332.5700677801</v>
      </c>
      <c r="F5">
        <f t="shared" si="0"/>
        <v>0.11414115222568201</v>
      </c>
      <c r="G5">
        <f t="shared" si="1"/>
        <v>7.9797347755999306</v>
      </c>
      <c r="H5">
        <f t="shared" si="2"/>
        <v>3.5933325700677803E-2</v>
      </c>
      <c r="J5">
        <v>0</v>
      </c>
      <c r="K5">
        <v>2.5329131753635403</v>
      </c>
      <c r="L5">
        <v>81.717988458388874</v>
      </c>
      <c r="M5">
        <v>206.83112401467307</v>
      </c>
      <c r="N5">
        <v>0</v>
      </c>
      <c r="O5">
        <v>152.91708264924452</v>
      </c>
      <c r="P5">
        <v>817.87056952717103</v>
      </c>
      <c r="Q5">
        <v>949.75942858623011</v>
      </c>
      <c r="S5">
        <f t="shared" si="3"/>
        <v>0</v>
      </c>
      <c r="T5">
        <f t="shared" si="4"/>
        <v>1.4059554915537313E-2</v>
      </c>
      <c r="U5">
        <f t="shared" si="5"/>
        <v>0.92798079103325992</v>
      </c>
      <c r="V5">
        <f t="shared" si="6"/>
        <v>1.7514702685635792</v>
      </c>
      <c r="W5">
        <f t="shared" si="7"/>
        <v>0</v>
      </c>
      <c r="X5">
        <f t="shared" si="8"/>
        <v>3.3224787104670184</v>
      </c>
      <c r="Y5">
        <f t="shared" si="9"/>
        <v>13.619372702444066</v>
      </c>
      <c r="Z5">
        <f t="shared" si="10"/>
        <v>10.779246720987745</v>
      </c>
    </row>
    <row r="6" spans="1:26" x14ac:dyDescent="0.35">
      <c r="A6" s="25">
        <v>24</v>
      </c>
      <c r="B6">
        <v>7388970.25416255</v>
      </c>
      <c r="C6">
        <v>1745865891.6535299</v>
      </c>
      <c r="D6">
        <v>3201887.1101370999</v>
      </c>
      <c r="F6">
        <f t="shared" si="0"/>
        <v>7.3889702541625496E-2</v>
      </c>
      <c r="G6">
        <f t="shared" si="1"/>
        <v>17.458658916535299</v>
      </c>
      <c r="H6">
        <f t="shared" si="2"/>
        <v>3.2018871101370999E-2</v>
      </c>
      <c r="J6">
        <v>0</v>
      </c>
      <c r="K6">
        <v>6.2767297722475277</v>
      </c>
      <c r="L6">
        <v>33.740211326853142</v>
      </c>
      <c r="M6">
        <v>285.63978732370958</v>
      </c>
      <c r="N6">
        <v>0</v>
      </c>
      <c r="O6">
        <v>167.82825461682796</v>
      </c>
      <c r="P6">
        <v>892.79582827781451</v>
      </c>
      <c r="Q6">
        <v>1037.2682516966274</v>
      </c>
      <c r="S6">
        <f t="shared" si="3"/>
        <v>0</v>
      </c>
      <c r="T6">
        <f t="shared" si="4"/>
        <v>3.4840525834540774E-2</v>
      </c>
      <c r="U6">
        <f t="shared" si="5"/>
        <v>0.38315025354137111</v>
      </c>
      <c r="V6">
        <f t="shared" si="6"/>
        <v>2.4188312924355118</v>
      </c>
      <c r="W6">
        <f t="shared" si="7"/>
        <v>0</v>
      </c>
      <c r="X6">
        <f t="shared" si="8"/>
        <v>3.6464585468077777</v>
      </c>
      <c r="Y6">
        <f t="shared" si="9"/>
        <v>14.867045698358332</v>
      </c>
      <c r="Z6">
        <f t="shared" si="10"/>
        <v>11.772423694207552</v>
      </c>
    </row>
    <row r="7" spans="1:26" x14ac:dyDescent="0.35">
      <c r="A7" s="25">
        <v>30</v>
      </c>
      <c r="B7">
        <v>0</v>
      </c>
      <c r="C7">
        <v>1817408122.9876201</v>
      </c>
      <c r="D7">
        <v>46425124.006820351</v>
      </c>
      <c r="F7">
        <f t="shared" si="0"/>
        <v>0</v>
      </c>
      <c r="G7">
        <f t="shared" si="1"/>
        <v>18.174081229876201</v>
      </c>
      <c r="H7">
        <f t="shared" si="2"/>
        <v>0.46425124006820351</v>
      </c>
      <c r="J7">
        <v>0</v>
      </c>
      <c r="K7">
        <v>0</v>
      </c>
      <c r="L7">
        <v>0</v>
      </c>
      <c r="M7">
        <v>314.16900879671397</v>
      </c>
      <c r="N7">
        <v>0</v>
      </c>
      <c r="O7">
        <v>175.9100567227928</v>
      </c>
      <c r="P7">
        <v>1023.3809701080961</v>
      </c>
      <c r="Q7">
        <v>1025.6448965186758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2.6604200931214663</v>
      </c>
      <c r="W7">
        <f t="shared" si="7"/>
        <v>0</v>
      </c>
      <c r="X7">
        <f t="shared" si="8"/>
        <v>3.8220544643735539</v>
      </c>
      <c r="Y7">
        <f t="shared" si="9"/>
        <v>17.041580132353563</v>
      </c>
      <c r="Z7">
        <f t="shared" si="10"/>
        <v>11.640505010993937</v>
      </c>
    </row>
    <row r="8" spans="1:26" x14ac:dyDescent="0.35">
      <c r="A8" s="24">
        <v>36</v>
      </c>
      <c r="B8">
        <v>0</v>
      </c>
      <c r="C8">
        <v>1533749694.6967199</v>
      </c>
      <c r="D8">
        <v>19396791.4246975</v>
      </c>
      <c r="F8">
        <f t="shared" si="0"/>
        <v>0</v>
      </c>
      <c r="G8">
        <f t="shared" si="1"/>
        <v>15.3374969469672</v>
      </c>
      <c r="H8">
        <f t="shared" si="2"/>
        <v>0.19396791424697499</v>
      </c>
      <c r="J8">
        <v>0</v>
      </c>
      <c r="K8">
        <v>0</v>
      </c>
      <c r="L8">
        <v>0</v>
      </c>
      <c r="M8">
        <v>307.56742960254525</v>
      </c>
      <c r="N8">
        <v>0</v>
      </c>
      <c r="O8">
        <v>167.18586050143196</v>
      </c>
      <c r="P8">
        <v>852.08729731965582</v>
      </c>
      <c r="Q8">
        <v>1017.5271492773144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6"/>
        <v>2.6045171445723199</v>
      </c>
      <c r="W8">
        <f t="shared" si="7"/>
        <v>0</v>
      </c>
      <c r="X8">
        <f t="shared" si="8"/>
        <v>3.6325010429425739</v>
      </c>
      <c r="Y8">
        <f t="shared" si="9"/>
        <v>14.189157685333642</v>
      </c>
      <c r="Z8">
        <f t="shared" si="10"/>
        <v>11.548373048204681</v>
      </c>
    </row>
    <row r="9" spans="1:26" x14ac:dyDescent="0.35">
      <c r="A9" s="24">
        <v>42</v>
      </c>
      <c r="B9">
        <v>0</v>
      </c>
      <c r="C9">
        <v>1796976167.2525001</v>
      </c>
      <c r="D9">
        <v>29530645.841611411</v>
      </c>
      <c r="F9">
        <f t="shared" si="0"/>
        <v>0</v>
      </c>
      <c r="G9">
        <f t="shared" si="1"/>
        <v>17.969761672524999</v>
      </c>
      <c r="H9">
        <f t="shared" si="2"/>
        <v>0.29530645841611414</v>
      </c>
      <c r="J9">
        <v>0</v>
      </c>
      <c r="K9">
        <v>0</v>
      </c>
      <c r="L9">
        <v>0</v>
      </c>
      <c r="M9">
        <v>320.35612742770314</v>
      </c>
      <c r="N9">
        <v>0</v>
      </c>
      <c r="O9">
        <v>169.14747231754887</v>
      </c>
      <c r="P9">
        <v>931.38431594234862</v>
      </c>
      <c r="Q9">
        <v>996.92421514790442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2.7128133409069619</v>
      </c>
      <c r="W9">
        <f t="shared" si="7"/>
        <v>0</v>
      </c>
      <c r="X9">
        <f t="shared" si="8"/>
        <v>3.6751216147213226</v>
      </c>
      <c r="Y9">
        <f t="shared" si="9"/>
        <v>15.509630252820033</v>
      </c>
      <c r="Z9">
        <f t="shared" si="10"/>
        <v>11.314541086686011</v>
      </c>
    </row>
    <row r="10" spans="1:26" x14ac:dyDescent="0.35">
      <c r="A10" s="24">
        <v>48</v>
      </c>
      <c r="B10">
        <v>12785336.631533699</v>
      </c>
      <c r="C10">
        <v>1878713894.17079</v>
      </c>
      <c r="D10">
        <v>26483911.5938912</v>
      </c>
      <c r="F10">
        <f t="shared" si="0"/>
        <v>0.127853366315337</v>
      </c>
      <c r="G10">
        <f t="shared" si="1"/>
        <v>18.787138941707898</v>
      </c>
      <c r="H10">
        <f t="shared" si="2"/>
        <v>0.26483911593891202</v>
      </c>
      <c r="J10">
        <v>0</v>
      </c>
      <c r="K10">
        <v>0</v>
      </c>
      <c r="L10">
        <v>0</v>
      </c>
      <c r="M10">
        <v>348.44907462367632</v>
      </c>
      <c r="N10">
        <v>0</v>
      </c>
      <c r="O10">
        <v>179.04769050587595</v>
      </c>
      <c r="P10">
        <v>944.12267216339433</v>
      </c>
      <c r="Q10">
        <v>1109.3811518934881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2.9507077197364411</v>
      </c>
      <c r="W10">
        <f t="shared" si="7"/>
        <v>0</v>
      </c>
      <c r="X10">
        <f t="shared" si="8"/>
        <v>3.8902268442341326</v>
      </c>
      <c r="Y10">
        <f t="shared" si="9"/>
        <v>15.721752350685978</v>
      </c>
      <c r="Z10">
        <f t="shared" si="10"/>
        <v>12.590865417018364</v>
      </c>
    </row>
    <row r="11" spans="1:26" x14ac:dyDescent="0.35">
      <c r="A11" s="24">
        <v>54</v>
      </c>
      <c r="B11">
        <v>43832339.093157001</v>
      </c>
      <c r="C11">
        <v>1979506548.5244401</v>
      </c>
      <c r="D11">
        <v>52725857.170029402</v>
      </c>
      <c r="F11">
        <f t="shared" si="0"/>
        <v>0.43832339093157002</v>
      </c>
      <c r="G11">
        <f t="shared" si="1"/>
        <v>19.7950654852444</v>
      </c>
      <c r="H11">
        <f t="shared" si="2"/>
        <v>0.527258571700294</v>
      </c>
      <c r="J11">
        <v>0</v>
      </c>
      <c r="K11">
        <v>0</v>
      </c>
      <c r="L11">
        <v>0</v>
      </c>
      <c r="M11">
        <v>345.10200508096301</v>
      </c>
      <c r="N11">
        <v>0</v>
      </c>
      <c r="O11">
        <v>160.61466344373395</v>
      </c>
      <c r="P11">
        <v>996.69529928671216</v>
      </c>
      <c r="Q11">
        <v>1091.9618226441485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2.9223643414426541</v>
      </c>
      <c r="W11">
        <f t="shared" si="7"/>
        <v>0</v>
      </c>
      <c r="X11">
        <f t="shared" si="8"/>
        <v>3.4897265278377829</v>
      </c>
      <c r="Y11">
        <f t="shared" si="9"/>
        <v>16.597204077911012</v>
      </c>
      <c r="Z11">
        <f t="shared" si="10"/>
        <v>12.393165618478589</v>
      </c>
    </row>
    <row r="12" spans="1:26" x14ac:dyDescent="0.35">
      <c r="A12" s="24">
        <v>60</v>
      </c>
      <c r="B12">
        <v>225817768.98702201</v>
      </c>
      <c r="C12">
        <v>1860599451.6721499</v>
      </c>
      <c r="D12">
        <v>106887077.3205239</v>
      </c>
      <c r="F12">
        <f t="shared" si="0"/>
        <v>2.2581776898702199</v>
      </c>
      <c r="G12">
        <f t="shared" si="1"/>
        <v>18.605994516721498</v>
      </c>
      <c r="H12">
        <f t="shared" si="2"/>
        <v>1.0688707732052389</v>
      </c>
      <c r="J12">
        <v>0</v>
      </c>
      <c r="K12">
        <v>0</v>
      </c>
      <c r="L12">
        <v>0</v>
      </c>
      <c r="M12">
        <v>326.39774710337622</v>
      </c>
      <c r="N12">
        <v>0</v>
      </c>
      <c r="O12">
        <v>92.550128150923356</v>
      </c>
      <c r="P12">
        <v>976.10497554967276</v>
      </c>
      <c r="Q12">
        <v>1026.1042648811065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2.7639744864372613</v>
      </c>
      <c r="W12">
        <f t="shared" si="7"/>
        <v>0</v>
      </c>
      <c r="X12">
        <f t="shared" si="8"/>
        <v>2.0108664454301652</v>
      </c>
      <c r="Y12">
        <f t="shared" si="9"/>
        <v>16.254329173877185</v>
      </c>
      <c r="Z12">
        <f t="shared" si="10"/>
        <v>11.64571858904899</v>
      </c>
    </row>
    <row r="13" spans="1:26" x14ac:dyDescent="0.35">
      <c r="A13" s="24">
        <v>66</v>
      </c>
      <c r="B13">
        <v>319529307.99452603</v>
      </c>
      <c r="C13">
        <v>1659059154.4044299</v>
      </c>
      <c r="D13">
        <v>80155709.363445297</v>
      </c>
      <c r="F13">
        <f t="shared" si="0"/>
        <v>3.1952930799452601</v>
      </c>
      <c r="G13">
        <f t="shared" si="1"/>
        <v>16.590591544044297</v>
      </c>
      <c r="H13">
        <f t="shared" si="2"/>
        <v>0.80155709363445293</v>
      </c>
      <c r="J13">
        <v>0</v>
      </c>
      <c r="K13">
        <v>0</v>
      </c>
      <c r="L13">
        <v>0</v>
      </c>
      <c r="M13">
        <v>316.7906239612517</v>
      </c>
      <c r="N13">
        <v>0</v>
      </c>
      <c r="O13">
        <v>44.592075396874378</v>
      </c>
      <c r="P13">
        <v>1125.1879733803955</v>
      </c>
      <c r="Q13">
        <v>945.71812024037717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2.6826202384727891</v>
      </c>
      <c r="W13">
        <f t="shared" si="7"/>
        <v>0</v>
      </c>
      <c r="X13">
        <f t="shared" si="8"/>
        <v>0.96886638559205607</v>
      </c>
      <c r="Y13">
        <f t="shared" si="9"/>
        <v>18.736894247991668</v>
      </c>
      <c r="Z13">
        <f t="shared" si="10"/>
        <v>10.733380095793635</v>
      </c>
    </row>
    <row r="14" spans="1:26" x14ac:dyDescent="0.35">
      <c r="A14" s="24">
        <v>72</v>
      </c>
      <c r="B14">
        <v>235533462.51402199</v>
      </c>
      <c r="C14">
        <v>1583962535.4068</v>
      </c>
      <c r="D14">
        <v>50814163.672006607</v>
      </c>
      <c r="F14">
        <f t="shared" si="0"/>
        <v>2.3553346251402201</v>
      </c>
      <c r="G14">
        <f t="shared" si="1"/>
        <v>15.839625354068</v>
      </c>
      <c r="H14">
        <f t="shared" si="2"/>
        <v>0.50814163672006607</v>
      </c>
      <c r="J14">
        <v>0</v>
      </c>
      <c r="K14">
        <v>0</v>
      </c>
      <c r="L14">
        <v>0</v>
      </c>
      <c r="M14">
        <v>293.56265432831566</v>
      </c>
      <c r="N14">
        <v>0</v>
      </c>
      <c r="O14">
        <v>48.295591754826681</v>
      </c>
      <c r="P14">
        <v>1201.5233197293917</v>
      </c>
      <c r="Q14">
        <v>1119.7940410816971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2.4859230614642702</v>
      </c>
      <c r="W14">
        <f t="shared" si="7"/>
        <v>0</v>
      </c>
      <c r="X14">
        <f t="shared" si="8"/>
        <v>1.0493338784318671</v>
      </c>
      <c r="Y14">
        <f t="shared" si="9"/>
        <v>20.008048353583423</v>
      </c>
      <c r="Z14">
        <f t="shared" si="10"/>
        <v>12.709045977547351</v>
      </c>
    </row>
    <row r="15" spans="1:26" x14ac:dyDescent="0.35">
      <c r="A15" s="24">
        <v>78</v>
      </c>
      <c r="B15">
        <v>311054771.46817601</v>
      </c>
      <c r="C15">
        <v>1402258625.4891505</v>
      </c>
      <c r="D15">
        <v>85215601.078512192</v>
      </c>
      <c r="F15">
        <f t="shared" si="0"/>
        <v>3.1105477146817599</v>
      </c>
      <c r="G15">
        <f t="shared" si="1"/>
        <v>14.022586254891506</v>
      </c>
      <c r="H15">
        <f t="shared" si="2"/>
        <v>0.85215601078512193</v>
      </c>
      <c r="J15">
        <v>0</v>
      </c>
      <c r="K15">
        <v>0</v>
      </c>
      <c r="L15">
        <v>0</v>
      </c>
      <c r="M15">
        <v>262.49923948786744</v>
      </c>
      <c r="N15">
        <v>0</v>
      </c>
      <c r="O15">
        <v>48.184260157947364</v>
      </c>
      <c r="P15">
        <v>1326.2498621222148</v>
      </c>
      <c r="Q15">
        <v>977.88904250634619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2.2228744134801204</v>
      </c>
      <c r="W15">
        <f t="shared" si="7"/>
        <v>0</v>
      </c>
      <c r="X15">
        <f t="shared" si="8"/>
        <v>1.0469149409657221</v>
      </c>
      <c r="Y15">
        <f t="shared" si="9"/>
        <v>22.085024014557632</v>
      </c>
      <c r="Z15">
        <f t="shared" si="10"/>
        <v>11.098502355082807</v>
      </c>
    </row>
    <row r="16" spans="1:26" x14ac:dyDescent="0.35">
      <c r="A16" s="24">
        <v>84</v>
      </c>
      <c r="B16">
        <v>256241513.16662699</v>
      </c>
      <c r="C16">
        <v>1235774673.4277</v>
      </c>
      <c r="D16">
        <v>47855980.000386603</v>
      </c>
      <c r="F16">
        <f t="shared" si="0"/>
        <v>2.56241513166627</v>
      </c>
      <c r="G16">
        <f t="shared" si="1"/>
        <v>12.357746734277001</v>
      </c>
      <c r="H16">
        <f t="shared" si="2"/>
        <v>0.47855980000386605</v>
      </c>
      <c r="J16">
        <v>0</v>
      </c>
      <c r="K16">
        <v>0</v>
      </c>
      <c r="L16">
        <v>0</v>
      </c>
      <c r="M16">
        <v>235.31521558478559</v>
      </c>
      <c r="N16">
        <v>0</v>
      </c>
      <c r="O16">
        <v>46.002622811944498</v>
      </c>
      <c r="P16">
        <v>1362.4707009706594</v>
      </c>
      <c r="Q16">
        <v>1120.8678702792313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1.9926769039273908</v>
      </c>
      <c r="W16">
        <f t="shared" si="7"/>
        <v>0</v>
      </c>
      <c r="X16">
        <f t="shared" si="8"/>
        <v>0.99951380362725695</v>
      </c>
      <c r="Y16">
        <f t="shared" si="9"/>
        <v>22.68818192517584</v>
      </c>
      <c r="Z16">
        <f t="shared" si="10"/>
        <v>12.721233347851904</v>
      </c>
    </row>
    <row r="17" spans="1:26" x14ac:dyDescent="0.35">
      <c r="A17" s="24">
        <v>90</v>
      </c>
      <c r="B17">
        <v>661785121.85467899</v>
      </c>
      <c r="C17">
        <v>1566504022.6180401</v>
      </c>
      <c r="D17">
        <v>102095014.84308739</v>
      </c>
      <c r="F17">
        <f t="shared" ref="F17:G45" si="11">B17/100000000</f>
        <v>6.6178512185467895</v>
      </c>
      <c r="G17">
        <f t="shared" si="11"/>
        <v>15.6650402261804</v>
      </c>
      <c r="H17">
        <f t="shared" si="2"/>
        <v>1.0209501484308738</v>
      </c>
      <c r="J17">
        <v>0</v>
      </c>
      <c r="K17">
        <v>0</v>
      </c>
      <c r="L17">
        <v>0</v>
      </c>
      <c r="M17">
        <v>221.366903699131</v>
      </c>
      <c r="N17">
        <v>0</v>
      </c>
      <c r="O17">
        <v>42.884937868790736</v>
      </c>
      <c r="P17">
        <v>1485.171244209133</v>
      </c>
      <c r="Q17">
        <v>975.43152294980052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1.8745609594303581</v>
      </c>
      <c r="W17">
        <f t="shared" si="7"/>
        <v>0</v>
      </c>
      <c r="X17">
        <f t="shared" si="8"/>
        <v>0.93177485863749565</v>
      </c>
      <c r="Y17">
        <f t="shared" si="9"/>
        <v>24.731420172669235</v>
      </c>
      <c r="Z17">
        <f t="shared" si="10"/>
        <v>11.070610860853485</v>
      </c>
    </row>
    <row r="18" spans="1:26" x14ac:dyDescent="0.35">
      <c r="A18" s="24">
        <v>96</v>
      </c>
      <c r="B18">
        <v>692817256.20615494</v>
      </c>
      <c r="C18">
        <v>1409714136.56094</v>
      </c>
      <c r="D18">
        <v>149500200.6108813</v>
      </c>
      <c r="F18">
        <f t="shared" si="11"/>
        <v>6.9281725620615493</v>
      </c>
      <c r="G18">
        <f t="shared" si="11"/>
        <v>14.097141365609401</v>
      </c>
      <c r="H18">
        <f t="shared" si="2"/>
        <v>1.495002006108813</v>
      </c>
      <c r="J18">
        <v>0</v>
      </c>
      <c r="K18">
        <v>0</v>
      </c>
      <c r="L18">
        <v>0</v>
      </c>
      <c r="M18">
        <v>203.74852720333348</v>
      </c>
      <c r="N18">
        <v>0</v>
      </c>
      <c r="O18">
        <v>47.546090162391366</v>
      </c>
      <c r="P18">
        <v>1495.1402676667401</v>
      </c>
      <c r="Q18">
        <v>1112.4286056571518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1.7253664764445209</v>
      </c>
      <c r="W18">
        <f t="shared" si="7"/>
        <v>0</v>
      </c>
      <c r="X18">
        <f t="shared" si="8"/>
        <v>1.0330492159129032</v>
      </c>
      <c r="Y18">
        <f t="shared" si="9"/>
        <v>24.897426691313196</v>
      </c>
      <c r="Z18">
        <f t="shared" si="10"/>
        <v>12.625452339770195</v>
      </c>
    </row>
    <row r="19" spans="1:26" x14ac:dyDescent="0.35">
      <c r="A19" s="24">
        <v>102</v>
      </c>
      <c r="B19">
        <f>AVERAGE(B18,B20)</f>
        <v>789804024.90412402</v>
      </c>
      <c r="C19">
        <f t="shared" ref="C19:D19" si="12">AVERAGE(C18,C20)</f>
        <v>1365483120.305315</v>
      </c>
      <c r="D19">
        <f t="shared" si="12"/>
        <v>89915987.633834645</v>
      </c>
      <c r="F19">
        <f t="shared" si="11"/>
        <v>7.89804024904124</v>
      </c>
      <c r="G19">
        <f t="shared" si="11"/>
        <v>13.654831203053151</v>
      </c>
      <c r="H19">
        <f t="shared" si="2"/>
        <v>0.89915987633834649</v>
      </c>
      <c r="J19">
        <v>0</v>
      </c>
      <c r="K19">
        <v>0</v>
      </c>
      <c r="L19">
        <v>0</v>
      </c>
      <c r="M19">
        <v>182.62428252172467</v>
      </c>
      <c r="N19">
        <v>0</v>
      </c>
      <c r="O19">
        <v>45.897622572770587</v>
      </c>
      <c r="P19">
        <v>1521.5691411133171</v>
      </c>
      <c r="Q19">
        <v>943.09984199347252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1.5464838895903519</v>
      </c>
      <c r="W19">
        <f t="shared" si="7"/>
        <v>0</v>
      </c>
      <c r="X19">
        <f t="shared" si="8"/>
        <v>0.99723242960935554</v>
      </c>
      <c r="Y19">
        <f t="shared" si="9"/>
        <v>25.337526495592439</v>
      </c>
      <c r="Z19">
        <f t="shared" si="10"/>
        <v>10.703664078918086</v>
      </c>
    </row>
    <row r="20" spans="1:26" x14ac:dyDescent="0.35">
      <c r="A20" s="24">
        <v>108</v>
      </c>
      <c r="B20">
        <v>886790793.60209298</v>
      </c>
      <c r="C20">
        <v>1321252104.04969</v>
      </c>
      <c r="D20">
        <v>30331774.656787999</v>
      </c>
      <c r="F20">
        <f t="shared" si="11"/>
        <v>8.867907936020929</v>
      </c>
      <c r="G20">
        <f t="shared" si="11"/>
        <v>13.212521040496901</v>
      </c>
      <c r="H20">
        <f t="shared" si="2"/>
        <v>0.30331774656787996</v>
      </c>
      <c r="J20">
        <v>0</v>
      </c>
      <c r="K20">
        <v>0</v>
      </c>
      <c r="L20">
        <v>0</v>
      </c>
      <c r="M20">
        <v>153.01978036409611</v>
      </c>
      <c r="N20">
        <v>0</v>
      </c>
      <c r="O20">
        <v>37.718600612748119</v>
      </c>
      <c r="P20">
        <v>1407.5014706963746</v>
      </c>
      <c r="Q20">
        <v>1244.5261099310987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1.2957894856812271</v>
      </c>
      <c r="W20">
        <f t="shared" si="7"/>
        <v>0</v>
      </c>
      <c r="X20">
        <f t="shared" si="8"/>
        <v>0.81952418495922041</v>
      </c>
      <c r="Y20">
        <f t="shared" si="9"/>
        <v>23.438044872716556</v>
      </c>
      <c r="Z20">
        <f t="shared" si="10"/>
        <v>14.124686300432399</v>
      </c>
    </row>
    <row r="21" spans="1:26" x14ac:dyDescent="0.35">
      <c r="A21" s="24">
        <v>114</v>
      </c>
      <c r="B21">
        <v>800636469.23412597</v>
      </c>
      <c r="C21">
        <v>1362456170.4997699</v>
      </c>
      <c r="D21">
        <v>15188225.7036284</v>
      </c>
      <c r="F21">
        <f t="shared" si="11"/>
        <v>8.0063646923412595</v>
      </c>
      <c r="G21">
        <f t="shared" si="11"/>
        <v>13.624561704997699</v>
      </c>
      <c r="H21">
        <f t="shared" si="2"/>
        <v>0.151882257036284</v>
      </c>
      <c r="J21">
        <v>0</v>
      </c>
      <c r="K21">
        <v>0</v>
      </c>
      <c r="L21">
        <v>0</v>
      </c>
      <c r="M21">
        <v>147.45643934897194</v>
      </c>
      <c r="N21">
        <v>0</v>
      </c>
      <c r="O21">
        <v>35.982943042662448</v>
      </c>
      <c r="P21">
        <v>1546.1760745275387</v>
      </c>
      <c r="Q21">
        <v>761.33154496710358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1.2486784600641201</v>
      </c>
      <c r="W21">
        <f t="shared" si="7"/>
        <v>0</v>
      </c>
      <c r="X21">
        <f t="shared" si="8"/>
        <v>0.78181299386556113</v>
      </c>
      <c r="Y21">
        <f t="shared" si="9"/>
        <v>25.747286926789094</v>
      </c>
      <c r="Z21">
        <f t="shared" si="10"/>
        <v>8.6406939617194816</v>
      </c>
    </row>
    <row r="22" spans="1:26" x14ac:dyDescent="0.35">
      <c r="A22" s="24">
        <v>120</v>
      </c>
      <c r="B22">
        <v>784095003.29988301</v>
      </c>
      <c r="C22">
        <v>1102901653.30919</v>
      </c>
      <c r="D22">
        <v>11363695.699998301</v>
      </c>
      <c r="F22">
        <f t="shared" si="11"/>
        <v>7.8409500329988298</v>
      </c>
      <c r="G22">
        <f t="shared" si="11"/>
        <v>11.0290165330919</v>
      </c>
      <c r="H22">
        <f t="shared" si="2"/>
        <v>0.11363695699998301</v>
      </c>
      <c r="J22">
        <v>0</v>
      </c>
      <c r="K22">
        <v>0</v>
      </c>
      <c r="L22">
        <v>0</v>
      </c>
      <c r="M22">
        <v>142.28058853993542</v>
      </c>
      <c r="N22">
        <v>0</v>
      </c>
      <c r="O22">
        <v>36.645126870185656</v>
      </c>
      <c r="P22">
        <v>1734.201044194426</v>
      </c>
      <c r="Q22">
        <v>1289.9557387452728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1.2048487470567824</v>
      </c>
      <c r="W22">
        <f t="shared" si="7"/>
        <v>0</v>
      </c>
      <c r="X22">
        <f t="shared" si="8"/>
        <v>0.79620047518056836</v>
      </c>
      <c r="Y22">
        <f t="shared" si="9"/>
        <v>28.878322856764569</v>
      </c>
      <c r="Z22">
        <f t="shared" si="10"/>
        <v>14.640287580811178</v>
      </c>
    </row>
    <row r="23" spans="1:26" x14ac:dyDescent="0.35">
      <c r="A23" s="24">
        <v>126</v>
      </c>
      <c r="B23">
        <v>559810585.31089604</v>
      </c>
      <c r="C23">
        <v>1179651922.74875</v>
      </c>
      <c r="D23">
        <v>1042200.5577596501</v>
      </c>
      <c r="F23">
        <f t="shared" si="11"/>
        <v>5.5981058531089607</v>
      </c>
      <c r="G23">
        <f t="shared" si="11"/>
        <v>11.796519227487499</v>
      </c>
      <c r="H23">
        <f t="shared" si="2"/>
        <v>1.04220055775965E-2</v>
      </c>
      <c r="J23">
        <v>0</v>
      </c>
      <c r="K23">
        <v>0</v>
      </c>
      <c r="L23">
        <v>0</v>
      </c>
      <c r="M23">
        <v>202.21066037679853</v>
      </c>
      <c r="N23">
        <v>450.60999521442056</v>
      </c>
      <c r="O23">
        <v>14.668971014051081</v>
      </c>
      <c r="P23">
        <v>1241.9055399294066</v>
      </c>
      <c r="Q23">
        <v>788.29351331399266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1.7123436394004448</v>
      </c>
      <c r="W23">
        <f t="shared" si="7"/>
        <v>5.0023312079753612</v>
      </c>
      <c r="X23">
        <f t="shared" si="8"/>
        <v>0.31871745820860581</v>
      </c>
      <c r="Y23">
        <f t="shared" si="9"/>
        <v>20.680502563268611</v>
      </c>
      <c r="Z23">
        <f t="shared" si="10"/>
        <v>8.946697461286945</v>
      </c>
    </row>
    <row r="24" spans="1:26" x14ac:dyDescent="0.35">
      <c r="A24" s="25">
        <v>132</v>
      </c>
      <c r="B24">
        <v>602425612.65420604</v>
      </c>
      <c r="C24">
        <v>1449569522.0671401</v>
      </c>
      <c r="D24">
        <v>1368670.5635275601</v>
      </c>
      <c r="F24">
        <f t="shared" si="11"/>
        <v>6.0242561265420607</v>
      </c>
      <c r="G24">
        <f t="shared" si="11"/>
        <v>14.495695220671401</v>
      </c>
      <c r="H24">
        <f t="shared" si="2"/>
        <v>1.3686705635275602E-2</v>
      </c>
      <c r="J24">
        <v>0</v>
      </c>
      <c r="K24">
        <v>0</v>
      </c>
      <c r="L24">
        <v>0</v>
      </c>
      <c r="M24">
        <v>166.42</v>
      </c>
      <c r="N24">
        <v>92.36</v>
      </c>
      <c r="O24">
        <v>27.652158968867273</v>
      </c>
      <c r="P24">
        <v>1337.6993482976688</v>
      </c>
      <c r="Q24">
        <v>745.30731945811533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1.4092641205859935</v>
      </c>
      <c r="W24">
        <f t="shared" si="7"/>
        <v>1.0253108348134992</v>
      </c>
      <c r="X24">
        <f t="shared" si="8"/>
        <v>0.6008073648857637</v>
      </c>
      <c r="Y24">
        <f t="shared" si="9"/>
        <v>22.275683545888043</v>
      </c>
      <c r="Z24">
        <f t="shared" si="10"/>
        <v>8.4588278227002078</v>
      </c>
    </row>
    <row r="25" spans="1:26" x14ac:dyDescent="0.35">
      <c r="A25" s="24">
        <v>138</v>
      </c>
      <c r="B25">
        <v>712872200.51019502</v>
      </c>
      <c r="C25">
        <v>1507192098.41202</v>
      </c>
      <c r="D25">
        <v>887676.111746412</v>
      </c>
      <c r="F25">
        <f t="shared" si="11"/>
        <v>7.1287220051019498</v>
      </c>
      <c r="G25">
        <f t="shared" si="11"/>
        <v>15.071920984120199</v>
      </c>
      <c r="H25">
        <f t="shared" si="2"/>
        <v>8.8767611174641204E-3</v>
      </c>
      <c r="J25">
        <v>0</v>
      </c>
      <c r="K25">
        <v>0</v>
      </c>
      <c r="L25">
        <v>0</v>
      </c>
      <c r="M25">
        <v>213.53553928842774</v>
      </c>
      <c r="N25">
        <v>0</v>
      </c>
      <c r="O25">
        <v>26.612859127339274</v>
      </c>
      <c r="P25">
        <v>1502.8380993087726</v>
      </c>
      <c r="Q25">
        <v>606.78715743666783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1.8082440451217523</v>
      </c>
      <c r="W25">
        <f t="shared" si="7"/>
        <v>0</v>
      </c>
      <c r="X25">
        <f t="shared" si="8"/>
        <v>0.57822616246255887</v>
      </c>
      <c r="Y25">
        <f t="shared" si="9"/>
        <v>25.025612790727578</v>
      </c>
      <c r="Z25">
        <f t="shared" si="10"/>
        <v>6.8867002319449302</v>
      </c>
    </row>
    <row r="26" spans="1:26" x14ac:dyDescent="0.35">
      <c r="A26" s="24">
        <v>144</v>
      </c>
      <c r="B26">
        <v>670026564.18101597</v>
      </c>
      <c r="C26">
        <v>1212778675.98792</v>
      </c>
      <c r="D26">
        <v>5405084.9165287502</v>
      </c>
      <c r="F26">
        <f t="shared" si="11"/>
        <v>6.7002656418101596</v>
      </c>
      <c r="G26">
        <f t="shared" si="11"/>
        <v>12.1277867598792</v>
      </c>
      <c r="H26">
        <f t="shared" si="2"/>
        <v>5.4050849165287504E-2</v>
      </c>
      <c r="J26">
        <v>0</v>
      </c>
      <c r="K26">
        <v>0</v>
      </c>
      <c r="L26">
        <v>0</v>
      </c>
      <c r="M26">
        <v>181.45259301248871</v>
      </c>
      <c r="N26">
        <v>0</v>
      </c>
      <c r="O26">
        <v>30.424951277960201</v>
      </c>
      <c r="P26">
        <v>1613.9706963747333</v>
      </c>
      <c r="Q26">
        <v>1007.3500556908252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1.5365618851087197</v>
      </c>
      <c r="W26">
        <f t="shared" si="7"/>
        <v>0</v>
      </c>
      <c r="X26">
        <f t="shared" si="8"/>
        <v>0.66105271652276376</v>
      </c>
      <c r="Y26">
        <f t="shared" si="9"/>
        <v>26.876218883213436</v>
      </c>
      <c r="Z26">
        <f t="shared" si="10"/>
        <v>11.432868637961926</v>
      </c>
    </row>
    <row r="27" spans="1:26" x14ac:dyDescent="0.35">
      <c r="A27" s="24">
        <v>150</v>
      </c>
      <c r="B27">
        <v>226729270.34946901</v>
      </c>
      <c r="C27">
        <v>1601309617.81758</v>
      </c>
      <c r="D27">
        <v>5827579.6395044401</v>
      </c>
      <c r="F27">
        <f t="shared" si="11"/>
        <v>2.2672927034946899</v>
      </c>
      <c r="G27">
        <f t="shared" si="11"/>
        <v>16.0130961781758</v>
      </c>
      <c r="H27">
        <f t="shared" si="2"/>
        <v>5.8275796395044405E-2</v>
      </c>
      <c r="J27">
        <v>0</v>
      </c>
      <c r="K27">
        <v>0</v>
      </c>
      <c r="L27">
        <v>0</v>
      </c>
      <c r="M27">
        <v>165.25422251175269</v>
      </c>
      <c r="N27">
        <v>0</v>
      </c>
      <c r="O27">
        <v>34.0619160491865</v>
      </c>
      <c r="P27">
        <v>1568.1757390249281</v>
      </c>
      <c r="Q27">
        <v>980.43592641040254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1.3993921797929771</v>
      </c>
      <c r="W27">
        <f t="shared" si="7"/>
        <v>0</v>
      </c>
      <c r="X27">
        <f t="shared" si="8"/>
        <v>0.74007422160101033</v>
      </c>
      <c r="Y27">
        <f t="shared" si="9"/>
        <v>26.113630503978687</v>
      </c>
      <c r="Z27">
        <f t="shared" si="10"/>
        <v>11.127408085465923</v>
      </c>
    </row>
    <row r="28" spans="1:26" x14ac:dyDescent="0.35">
      <c r="A28" s="24">
        <v>156</v>
      </c>
      <c r="B28">
        <v>58296392.911016397</v>
      </c>
      <c r="C28">
        <v>1638801291.48699</v>
      </c>
      <c r="D28">
        <v>11397692.203756399</v>
      </c>
      <c r="F28">
        <f t="shared" si="11"/>
        <v>0.58296392911016393</v>
      </c>
      <c r="G28">
        <f t="shared" si="11"/>
        <v>16.388012914869901</v>
      </c>
      <c r="H28">
        <f t="shared" si="2"/>
        <v>0.11397692203756399</v>
      </c>
      <c r="J28">
        <v>0</v>
      </c>
      <c r="K28">
        <v>0</v>
      </c>
      <c r="L28">
        <v>0</v>
      </c>
      <c r="M28">
        <v>166.72074959043638</v>
      </c>
      <c r="N28">
        <v>0</v>
      </c>
      <c r="O28">
        <v>42.771923374851866</v>
      </c>
      <c r="P28">
        <v>1321.7587230678726</v>
      </c>
      <c r="Q28">
        <v>1178.7500647567736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1.4118109034671553</v>
      </c>
      <c r="W28">
        <f t="shared" si="7"/>
        <v>0</v>
      </c>
      <c r="X28">
        <f t="shared" si="8"/>
        <v>0.92931935632486407</v>
      </c>
      <c r="Y28">
        <f t="shared" si="9"/>
        <v>22.0102365128201</v>
      </c>
      <c r="Z28">
        <f t="shared" si="10"/>
        <v>13.37816439401627</v>
      </c>
    </row>
    <row r="29" spans="1:26" x14ac:dyDescent="0.35">
      <c r="A29" s="24">
        <v>162</v>
      </c>
      <c r="B29">
        <v>25792080.772904102</v>
      </c>
      <c r="C29">
        <v>1567605823.5474401</v>
      </c>
      <c r="D29">
        <v>11284035.33814555</v>
      </c>
      <c r="F29">
        <f t="shared" si="11"/>
        <v>0.25792080772904102</v>
      </c>
      <c r="G29">
        <f t="shared" si="11"/>
        <v>15.6760582354744</v>
      </c>
      <c r="H29">
        <f t="shared" si="2"/>
        <v>0.1128403533814555</v>
      </c>
      <c r="J29">
        <v>0</v>
      </c>
      <c r="K29">
        <v>0</v>
      </c>
      <c r="L29">
        <v>0</v>
      </c>
      <c r="M29">
        <v>178.92483617455719</v>
      </c>
      <c r="N29">
        <v>0</v>
      </c>
      <c r="O29">
        <v>60.353737246629962</v>
      </c>
      <c r="P29">
        <v>1197.0394192587689</v>
      </c>
      <c r="Q29">
        <v>879.10476998394029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1.5151565430989684</v>
      </c>
      <c r="W29">
        <f t="shared" si="7"/>
        <v>0</v>
      </c>
      <c r="X29">
        <f t="shared" si="8"/>
        <v>1.3113250895519819</v>
      </c>
      <c r="Y29">
        <f t="shared" si="9"/>
        <v>19.933381390441099</v>
      </c>
      <c r="Z29">
        <f t="shared" si="10"/>
        <v>9.9773552375887</v>
      </c>
    </row>
    <row r="30" spans="1:26" x14ac:dyDescent="0.35">
      <c r="A30" s="24">
        <v>168</v>
      </c>
      <c r="B30">
        <v>16731865.544508001</v>
      </c>
      <c r="C30">
        <v>2048360612.3192501</v>
      </c>
      <c r="D30">
        <v>16668487.26593039</v>
      </c>
      <c r="F30">
        <f t="shared" si="11"/>
        <v>0.16731865544508001</v>
      </c>
      <c r="G30">
        <f t="shared" si="11"/>
        <v>20.483606123192502</v>
      </c>
      <c r="H30">
        <f t="shared" si="2"/>
        <v>0.1666848726593039</v>
      </c>
      <c r="J30">
        <v>0</v>
      </c>
      <c r="K30">
        <v>0</v>
      </c>
      <c r="L30">
        <v>0</v>
      </c>
      <c r="M30">
        <v>202.09747391257895</v>
      </c>
      <c r="N30">
        <v>0</v>
      </c>
      <c r="O30">
        <v>68.226131986964248</v>
      </c>
      <c r="P30">
        <v>1129.8114751084638</v>
      </c>
      <c r="Q30">
        <v>1353.7235144796146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1.7113851631177825</v>
      </c>
      <c r="W30">
        <f t="shared" si="7"/>
        <v>0</v>
      </c>
      <c r="X30">
        <f t="shared" si="8"/>
        <v>1.4823711458330093</v>
      </c>
      <c r="Y30">
        <f t="shared" si="9"/>
        <v>18.813885884041561</v>
      </c>
      <c r="Z30">
        <f t="shared" si="10"/>
        <v>15.364016734532001</v>
      </c>
    </row>
    <row r="31" spans="1:26" x14ac:dyDescent="0.35">
      <c r="A31" s="24">
        <v>174</v>
      </c>
      <c r="B31">
        <v>28620724.547833201</v>
      </c>
      <c r="C31">
        <v>1979630889.53109</v>
      </c>
      <c r="D31">
        <v>46931833.263920031</v>
      </c>
      <c r="F31">
        <f t="shared" si="11"/>
        <v>0.28620724547833198</v>
      </c>
      <c r="G31">
        <f t="shared" si="11"/>
        <v>19.796308895310901</v>
      </c>
      <c r="H31">
        <f t="shared" si="2"/>
        <v>0.46931833263920031</v>
      </c>
      <c r="J31">
        <v>0</v>
      </c>
      <c r="K31">
        <v>0</v>
      </c>
      <c r="L31">
        <v>0</v>
      </c>
      <c r="M31">
        <v>208.96337744551022</v>
      </c>
      <c r="N31">
        <v>0</v>
      </c>
      <c r="O31">
        <v>82.229166409490418</v>
      </c>
      <c r="P31">
        <v>1077.1190666593131</v>
      </c>
      <c r="Q31">
        <v>1101.3887899549293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1.7695264412355849</v>
      </c>
      <c r="W31">
        <f t="shared" si="7"/>
        <v>0</v>
      </c>
      <c r="X31">
        <f t="shared" si="8"/>
        <v>1.7866195852143492</v>
      </c>
      <c r="Y31">
        <f t="shared" si="9"/>
        <v>17.936439530062497</v>
      </c>
      <c r="Z31">
        <f t="shared" si="10"/>
        <v>12.50015650839779</v>
      </c>
    </row>
    <row r="32" spans="1:26" x14ac:dyDescent="0.35">
      <c r="A32" s="24">
        <v>180</v>
      </c>
      <c r="B32">
        <v>60565179.909684502</v>
      </c>
      <c r="C32">
        <v>2008028771.3281801</v>
      </c>
      <c r="D32">
        <v>46237933.049329028</v>
      </c>
      <c r="F32">
        <f t="shared" si="11"/>
        <v>0.60565179909684497</v>
      </c>
      <c r="G32">
        <f t="shared" si="11"/>
        <v>20.080287713281802</v>
      </c>
      <c r="H32">
        <f t="shared" si="2"/>
        <v>0.46237933049329027</v>
      </c>
      <c r="J32">
        <v>0</v>
      </c>
      <c r="K32">
        <v>0</v>
      </c>
      <c r="L32">
        <v>0</v>
      </c>
      <c r="M32">
        <v>211.20610917541194</v>
      </c>
      <c r="N32">
        <v>0</v>
      </c>
      <c r="O32">
        <v>87.259861680327859</v>
      </c>
      <c r="P32">
        <v>984.27090227222584</v>
      </c>
      <c r="Q32">
        <v>1165.7255348909496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1.7885181571294091</v>
      </c>
      <c r="W32">
        <f t="shared" si="7"/>
        <v>0</v>
      </c>
      <c r="X32">
        <f t="shared" si="8"/>
        <v>1.895923121788764</v>
      </c>
      <c r="Y32">
        <f t="shared" si="9"/>
        <v>16.390310102448311</v>
      </c>
      <c r="Z32">
        <f t="shared" si="10"/>
        <v>13.230343149369533</v>
      </c>
    </row>
    <row r="33" spans="1:26" x14ac:dyDescent="0.35">
      <c r="A33" s="24">
        <v>186</v>
      </c>
      <c r="B33">
        <v>95631655.460997596</v>
      </c>
      <c r="C33">
        <v>1886112577.9632399</v>
      </c>
      <c r="D33">
        <v>27276382.829081804</v>
      </c>
      <c r="F33">
        <f t="shared" si="11"/>
        <v>0.956316554609976</v>
      </c>
      <c r="G33">
        <f t="shared" si="11"/>
        <v>18.861125779632399</v>
      </c>
      <c r="H33">
        <f t="shared" si="2"/>
        <v>0.27276382829081802</v>
      </c>
      <c r="J33">
        <v>0</v>
      </c>
      <c r="K33">
        <v>0</v>
      </c>
      <c r="L33">
        <v>0</v>
      </c>
      <c r="M33">
        <v>211.27952641982051</v>
      </c>
      <c r="N33">
        <v>0</v>
      </c>
      <c r="O33">
        <v>71.992272368161167</v>
      </c>
      <c r="P33">
        <v>1042.3624898889623</v>
      </c>
      <c r="Q33">
        <v>941.90775073822726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1.7891398629843382</v>
      </c>
      <c r="W33">
        <f t="shared" si="7"/>
        <v>0</v>
      </c>
      <c r="X33">
        <f t="shared" si="8"/>
        <v>1.5641992909975269</v>
      </c>
      <c r="Y33">
        <f t="shared" si="9"/>
        <v>17.357664855274798</v>
      </c>
      <c r="Z33">
        <f t="shared" si="10"/>
        <v>10.690134499355661</v>
      </c>
    </row>
    <row r="34" spans="1:26" x14ac:dyDescent="0.35">
      <c r="A34" s="24">
        <v>192</v>
      </c>
      <c r="B34">
        <v>413161376.69292301</v>
      </c>
      <c r="C34">
        <v>1991295366.21965</v>
      </c>
      <c r="D34">
        <v>29087510.715450071</v>
      </c>
      <c r="F34">
        <f t="shared" si="11"/>
        <v>4.1316137669292301</v>
      </c>
      <c r="G34">
        <f t="shared" si="11"/>
        <v>19.9129536621965</v>
      </c>
      <c r="H34">
        <f t="shared" si="2"/>
        <v>0.29087510715450071</v>
      </c>
      <c r="J34">
        <v>0</v>
      </c>
      <c r="K34">
        <v>0</v>
      </c>
      <c r="L34">
        <v>0</v>
      </c>
      <c r="M34">
        <v>174.39624611211357</v>
      </c>
      <c r="N34">
        <v>114.67392839576742</v>
      </c>
      <c r="O34">
        <v>21.938340098354484</v>
      </c>
      <c r="P34">
        <v>921.63986092727396</v>
      </c>
      <c r="Q34">
        <v>1452.2718295083666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1.4768079101711709</v>
      </c>
      <c r="W34">
        <f t="shared" si="7"/>
        <v>1.2730231837896029</v>
      </c>
      <c r="X34">
        <f t="shared" si="8"/>
        <v>0.47666138182193341</v>
      </c>
      <c r="Y34">
        <f t="shared" si="9"/>
        <v>15.347363300594051</v>
      </c>
      <c r="Z34">
        <f t="shared" si="10"/>
        <v>16.482485864355539</v>
      </c>
    </row>
    <row r="35" spans="1:26" x14ac:dyDescent="0.35">
      <c r="A35" s="24">
        <v>198</v>
      </c>
      <c r="B35">
        <v>639357881.95231104</v>
      </c>
      <c r="C35">
        <v>1584928375.8652999</v>
      </c>
      <c r="D35">
        <v>26444747.5593828</v>
      </c>
      <c r="F35">
        <f t="shared" si="11"/>
        <v>6.3935788195231105</v>
      </c>
      <c r="G35">
        <f t="shared" si="11"/>
        <v>15.849283758653</v>
      </c>
      <c r="H35">
        <f t="shared" si="2"/>
        <v>0.26444747559382797</v>
      </c>
      <c r="J35">
        <v>0</v>
      </c>
      <c r="K35">
        <v>0</v>
      </c>
      <c r="L35">
        <v>0</v>
      </c>
      <c r="M35">
        <v>175.80413956028301</v>
      </c>
      <c r="N35">
        <v>0</v>
      </c>
      <c r="O35">
        <v>38.300547862556783</v>
      </c>
      <c r="P35">
        <v>1181.513116773292</v>
      </c>
      <c r="Q35">
        <v>1044.0674700823706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1.4887301173705056</v>
      </c>
      <c r="W35">
        <f t="shared" si="7"/>
        <v>0</v>
      </c>
      <c r="X35">
        <f t="shared" si="8"/>
        <v>0.83216834030541631</v>
      </c>
      <c r="Y35">
        <f t="shared" si="9"/>
        <v>19.674833756965498</v>
      </c>
      <c r="Z35">
        <f t="shared" si="10"/>
        <v>11.849591080267514</v>
      </c>
    </row>
    <row r="36" spans="1:26" x14ac:dyDescent="0.35">
      <c r="A36" s="24">
        <v>204</v>
      </c>
      <c r="B36">
        <v>736747619.62577999</v>
      </c>
      <c r="C36">
        <v>1462205968.5977299</v>
      </c>
      <c r="D36">
        <v>22005897.144052252</v>
      </c>
      <c r="F36">
        <f t="shared" si="11"/>
        <v>7.3674761962578001</v>
      </c>
      <c r="G36">
        <f t="shared" si="11"/>
        <v>14.6220596859773</v>
      </c>
      <c r="H36">
        <f t="shared" si="2"/>
        <v>0.22005897144052253</v>
      </c>
      <c r="J36">
        <v>0</v>
      </c>
      <c r="K36">
        <v>0</v>
      </c>
      <c r="L36">
        <v>0</v>
      </c>
      <c r="M36">
        <v>150.33323415760483</v>
      </c>
      <c r="N36">
        <v>0</v>
      </c>
      <c r="O36">
        <v>34.258014544088233</v>
      </c>
      <c r="P36">
        <v>1202.4163081844251</v>
      </c>
      <c r="Q36">
        <v>113.99891694296224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1.2730394966348111</v>
      </c>
      <c r="W36">
        <f t="shared" si="7"/>
        <v>0</v>
      </c>
      <c r="X36">
        <f t="shared" si="8"/>
        <v>0.74433491676454611</v>
      </c>
      <c r="Y36">
        <f t="shared" si="9"/>
        <v>20.02291860694773</v>
      </c>
      <c r="Z36">
        <f t="shared" si="10"/>
        <v>1.2938249567922171</v>
      </c>
    </row>
    <row r="37" spans="1:26" x14ac:dyDescent="0.35">
      <c r="A37" s="24">
        <v>210</v>
      </c>
      <c r="B37">
        <f>AVERAGE(B36,B38)</f>
        <v>986644407.61289001</v>
      </c>
      <c r="C37">
        <f t="shared" ref="C37:D37" si="13">AVERAGE(C36,C38)</f>
        <v>1274251380.14061</v>
      </c>
      <c r="D37">
        <f t="shared" si="13"/>
        <v>18905655.461199071</v>
      </c>
      <c r="F37">
        <f t="shared" si="11"/>
        <v>9.8664440761289001</v>
      </c>
      <c r="G37">
        <f t="shared" si="11"/>
        <v>12.742513801406099</v>
      </c>
      <c r="H37">
        <f t="shared" si="2"/>
        <v>0.18905655461199072</v>
      </c>
      <c r="J37">
        <v>0</v>
      </c>
      <c r="K37">
        <v>0</v>
      </c>
      <c r="L37">
        <v>0</v>
      </c>
      <c r="M37">
        <v>139.73532137387815</v>
      </c>
      <c r="N37">
        <v>0</v>
      </c>
      <c r="O37">
        <v>31.8706128947141</v>
      </c>
      <c r="P37">
        <v>1298.5110348187366</v>
      </c>
      <c r="Q37">
        <v>850.0658090711288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1.1832951255303426</v>
      </c>
      <c r="W37">
        <f t="shared" si="7"/>
        <v>0</v>
      </c>
      <c r="X37">
        <f t="shared" si="8"/>
        <v>0.69246307212849756</v>
      </c>
      <c r="Y37">
        <f t="shared" si="9"/>
        <v>21.62311055116793</v>
      </c>
      <c r="Z37">
        <f t="shared" si="10"/>
        <v>9.6477790156750522</v>
      </c>
    </row>
    <row r="38" spans="1:26" x14ac:dyDescent="0.35">
      <c r="A38" s="24">
        <v>216</v>
      </c>
      <c r="B38">
        <v>1236541195.5999999</v>
      </c>
      <c r="C38">
        <v>1086296791.68349</v>
      </c>
      <c r="D38">
        <v>15805413.77834589</v>
      </c>
      <c r="F38">
        <f t="shared" si="11"/>
        <v>12.365411955999999</v>
      </c>
      <c r="G38">
        <f t="shared" si="11"/>
        <v>10.862967916834901</v>
      </c>
      <c r="H38">
        <f t="shared" si="2"/>
        <v>0.15805413778345889</v>
      </c>
      <c r="J38">
        <v>0</v>
      </c>
      <c r="K38">
        <v>0</v>
      </c>
      <c r="L38">
        <v>0</v>
      </c>
      <c r="M38">
        <v>133.25000779061207</v>
      </c>
      <c r="N38">
        <v>0</v>
      </c>
      <c r="O38">
        <v>34.476210104248963</v>
      </c>
      <c r="P38">
        <v>1401.0441944260606</v>
      </c>
      <c r="Q38">
        <v>1056.5223022328134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1.1283767278398855</v>
      </c>
      <c r="W38">
        <f t="shared" si="7"/>
        <v>0</v>
      </c>
      <c r="X38">
        <f t="shared" si="8"/>
        <v>0.74907572198259564</v>
      </c>
      <c r="Y38">
        <f t="shared" si="9"/>
        <v>23.330516792547467</v>
      </c>
      <c r="Z38">
        <f t="shared" si="10"/>
        <v>11.990946569433815</v>
      </c>
    </row>
    <row r="39" spans="1:26" x14ac:dyDescent="0.35">
      <c r="A39" s="24">
        <v>222</v>
      </c>
      <c r="B39">
        <v>1013790723.39983</v>
      </c>
      <c r="C39">
        <v>1564182615.3023701</v>
      </c>
      <c r="D39">
        <v>11001067.9500816</v>
      </c>
      <c r="F39">
        <f t="shared" si="11"/>
        <v>10.1379072339983</v>
      </c>
      <c r="G39">
        <f t="shared" si="11"/>
        <v>15.6418261530237</v>
      </c>
      <c r="H39">
        <f t="shared" si="2"/>
        <v>0.110010679500816</v>
      </c>
      <c r="J39">
        <v>0</v>
      </c>
      <c r="K39">
        <v>0</v>
      </c>
      <c r="L39">
        <v>0</v>
      </c>
      <c r="M39">
        <v>122.084715857828</v>
      </c>
      <c r="N39">
        <v>0</v>
      </c>
      <c r="O39">
        <v>32.308997934617565</v>
      </c>
      <c r="P39">
        <v>1444.0240320979483</v>
      </c>
      <c r="Q39">
        <v>965.61876716054496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1.0338277234128885</v>
      </c>
      <c r="W39">
        <f t="shared" si="7"/>
        <v>0</v>
      </c>
      <c r="X39">
        <f t="shared" si="8"/>
        <v>0.70198800509761139</v>
      </c>
      <c r="Y39">
        <f t="shared" si="9"/>
        <v>24.046227138112773</v>
      </c>
      <c r="Z39">
        <f t="shared" si="10"/>
        <v>10.959241484060209</v>
      </c>
    </row>
    <row r="40" spans="1:26" x14ac:dyDescent="0.35">
      <c r="A40" s="24">
        <v>228</v>
      </c>
      <c r="B40">
        <v>1070439286.42378</v>
      </c>
      <c r="C40">
        <v>1305449366.125</v>
      </c>
      <c r="D40">
        <v>19327376.0048737</v>
      </c>
      <c r="F40">
        <f t="shared" si="11"/>
        <v>10.7043928642378</v>
      </c>
      <c r="G40">
        <f t="shared" si="11"/>
        <v>13.05449366125</v>
      </c>
      <c r="H40">
        <f t="shared" si="2"/>
        <v>0.193273760048737</v>
      </c>
      <c r="J40">
        <v>0</v>
      </c>
      <c r="K40">
        <v>0</v>
      </c>
      <c r="L40">
        <v>0</v>
      </c>
      <c r="M40">
        <v>111.57231431632556</v>
      </c>
      <c r="N40">
        <v>0</v>
      </c>
      <c r="O40">
        <v>31.771517261412452</v>
      </c>
      <c r="P40">
        <v>1432.3940409221266</v>
      </c>
      <c r="Q40">
        <v>943.33855165000261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0.9448074715583501</v>
      </c>
      <c r="W40">
        <f t="shared" si="7"/>
        <v>0</v>
      </c>
      <c r="X40">
        <f t="shared" si="8"/>
        <v>0.69030998938430099</v>
      </c>
      <c r="Y40">
        <f t="shared" si="9"/>
        <v>23.852561795146315</v>
      </c>
      <c r="Z40">
        <f t="shared" si="10"/>
        <v>10.706373302122376</v>
      </c>
    </row>
    <row r="41" spans="1:26" x14ac:dyDescent="0.35">
      <c r="A41" s="24">
        <v>234</v>
      </c>
      <c r="B41">
        <v>772947084.13978899</v>
      </c>
      <c r="C41">
        <v>883647997.33091199</v>
      </c>
      <c r="D41">
        <v>17960325.149002299</v>
      </c>
      <c r="F41">
        <f t="shared" si="11"/>
        <v>7.7294708413978901</v>
      </c>
      <c r="G41">
        <f t="shared" si="11"/>
        <v>8.8364799733091193</v>
      </c>
      <c r="H41">
        <f t="shared" si="2"/>
        <v>0.17960325149002299</v>
      </c>
      <c r="J41">
        <v>0</v>
      </c>
      <c r="K41">
        <v>0</v>
      </c>
      <c r="L41">
        <v>0</v>
      </c>
      <c r="M41">
        <v>104.977533358659</v>
      </c>
      <c r="N41">
        <v>0</v>
      </c>
      <c r="O41">
        <v>31.468721164113418</v>
      </c>
      <c r="P41">
        <v>1422.5956412236194</v>
      </c>
      <c r="Q41">
        <v>774.85899212557638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0.88896209127495129</v>
      </c>
      <c r="W41">
        <f t="shared" si="7"/>
        <v>0</v>
      </c>
      <c r="X41">
        <f t="shared" si="8"/>
        <v>0.68373104104537574</v>
      </c>
      <c r="Y41">
        <f t="shared" si="9"/>
        <v>23.689396543389385</v>
      </c>
      <c r="Z41">
        <f t="shared" si="10"/>
        <v>8.7942230408078128</v>
      </c>
    </row>
    <row r="42" spans="1:26" x14ac:dyDescent="0.35">
      <c r="A42" s="24">
        <v>240</v>
      </c>
      <c r="B42">
        <v>1238397416.56688</v>
      </c>
      <c r="C42">
        <v>1279497068.8197601</v>
      </c>
      <c r="D42">
        <v>22712965.718693972</v>
      </c>
      <c r="F42">
        <f t="shared" si="11"/>
        <v>12.3839741656688</v>
      </c>
      <c r="G42">
        <f t="shared" si="11"/>
        <v>12.794970688197601</v>
      </c>
      <c r="H42">
        <f t="shared" si="2"/>
        <v>0.22712965718693973</v>
      </c>
      <c r="J42">
        <v>0</v>
      </c>
      <c r="K42">
        <v>0</v>
      </c>
      <c r="L42">
        <v>0</v>
      </c>
      <c r="M42">
        <v>108.02254046666508</v>
      </c>
      <c r="N42">
        <v>0</v>
      </c>
      <c r="O42">
        <v>34.404197540674993</v>
      </c>
      <c r="P42">
        <v>1498.0836136848297</v>
      </c>
      <c r="Q42">
        <v>983.24224213852767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0.91474756936798263</v>
      </c>
      <c r="W42">
        <f t="shared" si="7"/>
        <v>0</v>
      </c>
      <c r="X42">
        <f t="shared" si="8"/>
        <v>0.7475110818180335</v>
      </c>
      <c r="Y42">
        <f t="shared" si="9"/>
        <v>24.946439980097743</v>
      </c>
      <c r="Z42">
        <f t="shared" si="10"/>
        <v>11.159258224248413</v>
      </c>
    </row>
    <row r="43" spans="1:26" x14ac:dyDescent="0.35">
      <c r="A43" s="24">
        <v>246</v>
      </c>
      <c r="B43">
        <v>939730700.34737599</v>
      </c>
      <c r="C43">
        <v>1470918325.3211501</v>
      </c>
      <c r="D43">
        <v>17685847.418770701</v>
      </c>
      <c r="F43">
        <f t="shared" si="11"/>
        <v>9.3973070034737596</v>
      </c>
      <c r="G43">
        <f t="shared" si="11"/>
        <v>14.709183253211501</v>
      </c>
      <c r="H43">
        <f t="shared" si="2"/>
        <v>0.176858474187707</v>
      </c>
      <c r="J43">
        <v>0</v>
      </c>
      <c r="K43">
        <v>0</v>
      </c>
      <c r="L43">
        <v>0</v>
      </c>
      <c r="M43">
        <v>100.20112763545278</v>
      </c>
      <c r="N43">
        <v>0</v>
      </c>
      <c r="O43">
        <v>35.276229951825741</v>
      </c>
      <c r="P43">
        <v>1480.6697643209059</v>
      </c>
      <c r="Q43">
        <v>871.04829883955858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0.84851492620418978</v>
      </c>
      <c r="W43">
        <f t="shared" si="7"/>
        <v>0</v>
      </c>
      <c r="X43">
        <f t="shared" si="8"/>
        <v>0.76645801090332955</v>
      </c>
      <c r="Y43">
        <f t="shared" si="9"/>
        <v>24.656460472938551</v>
      </c>
      <c r="Z43">
        <f t="shared" si="10"/>
        <v>9.8859187247708391</v>
      </c>
    </row>
    <row r="44" spans="1:26" x14ac:dyDescent="0.35">
      <c r="A44" s="24">
        <v>252</v>
      </c>
      <c r="B44">
        <v>1002183422.41575</v>
      </c>
      <c r="C44">
        <v>1406164336.8779099</v>
      </c>
      <c r="D44">
        <v>6397887.7855998604</v>
      </c>
      <c r="F44">
        <f t="shared" si="11"/>
        <v>10.0218342241575</v>
      </c>
      <c r="G44">
        <f t="shared" si="11"/>
        <v>14.0616433687791</v>
      </c>
      <c r="H44">
        <f t="shared" si="2"/>
        <v>6.3978877855998609E-2</v>
      </c>
      <c r="J44">
        <v>0</v>
      </c>
      <c r="K44">
        <v>0</v>
      </c>
      <c r="L44">
        <v>0</v>
      </c>
      <c r="M44">
        <v>99.95543584393846</v>
      </c>
      <c r="N44">
        <v>0</v>
      </c>
      <c r="O44">
        <v>35.30820258492988</v>
      </c>
      <c r="P44">
        <v>1477.8567128097652</v>
      </c>
      <c r="Q44">
        <v>897.14220263689583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0.84643437923565468</v>
      </c>
      <c r="W44">
        <f t="shared" si="7"/>
        <v>0</v>
      </c>
      <c r="X44">
        <f t="shared" si="8"/>
        <v>0.76715269060140967</v>
      </c>
      <c r="Y44">
        <f t="shared" si="9"/>
        <v>24.609616878867737</v>
      </c>
      <c r="Z44">
        <f t="shared" si="10"/>
        <v>10.182070169525545</v>
      </c>
    </row>
    <row r="45" spans="1:26" ht="15" thickBot="1" x14ac:dyDescent="0.4">
      <c r="A45" s="26">
        <v>258</v>
      </c>
      <c r="B45">
        <v>1002183422.41575</v>
      </c>
      <c r="C45">
        <v>1406164336.8779099</v>
      </c>
      <c r="D45">
        <v>6397887.7855998604</v>
      </c>
      <c r="F45">
        <f t="shared" si="11"/>
        <v>10.0218342241575</v>
      </c>
      <c r="G45">
        <f t="shared" si="11"/>
        <v>14.0616433687791</v>
      </c>
      <c r="H45">
        <f t="shared" si="2"/>
        <v>6.3978877855998609E-2</v>
      </c>
      <c r="J45">
        <v>0</v>
      </c>
      <c r="K45">
        <v>0</v>
      </c>
      <c r="L45">
        <v>0</v>
      </c>
      <c r="M45">
        <v>95.458546153069946</v>
      </c>
      <c r="N45">
        <v>0</v>
      </c>
      <c r="O45">
        <v>34.223681515251577</v>
      </c>
      <c r="P45">
        <v>1476.9147777410103</v>
      </c>
      <c r="Q45">
        <v>671.8669458762887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0.8083541887803366</v>
      </c>
      <c r="W45">
        <f>N45/90.08</f>
        <v>0</v>
      </c>
      <c r="X45">
        <f t="shared" si="8"/>
        <v>0.74358895198808428</v>
      </c>
      <c r="Y45">
        <f t="shared" si="9"/>
        <v>24.593931555002502</v>
      </c>
      <c r="Z45">
        <f t="shared" si="10"/>
        <v>7.6253200076755041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890D-B187-4D7F-82C0-9ABBA7CF30A0}">
  <dimension ref="A1:C37"/>
  <sheetViews>
    <sheetView zoomScale="145" zoomScaleNormal="145" workbookViewId="0">
      <selection sqref="A1:XFD1048576"/>
    </sheetView>
  </sheetViews>
  <sheetFormatPr defaultRowHeight="14.5" x14ac:dyDescent="0.35"/>
  <cols>
    <col min="1" max="1" width="10.453125" bestFit="1" customWidth="1"/>
    <col min="2" max="2" width="22.7265625" bestFit="1" customWidth="1"/>
  </cols>
  <sheetData>
    <row r="1" spans="1:3" x14ac:dyDescent="0.35">
      <c r="A1" t="s">
        <v>16</v>
      </c>
      <c r="B1" t="s">
        <v>17</v>
      </c>
    </row>
    <row r="2" spans="1:3" x14ac:dyDescent="0.35">
      <c r="A2" t="s">
        <v>18</v>
      </c>
      <c r="B2" t="s">
        <v>19</v>
      </c>
      <c r="C2" t="s">
        <v>59</v>
      </c>
    </row>
    <row r="3" spans="1:3" x14ac:dyDescent="0.35">
      <c r="A3" t="s">
        <v>20</v>
      </c>
      <c r="B3" t="s">
        <v>21</v>
      </c>
      <c r="C3" t="s">
        <v>59</v>
      </c>
    </row>
    <row r="4" spans="1:3" x14ac:dyDescent="0.35">
      <c r="A4" t="s">
        <v>22</v>
      </c>
      <c r="B4" t="s">
        <v>19</v>
      </c>
    </row>
    <row r="5" spans="1:3" x14ac:dyDescent="0.35">
      <c r="A5" t="s">
        <v>23</v>
      </c>
      <c r="B5" t="s">
        <v>21</v>
      </c>
    </row>
    <row r="6" spans="1:3" x14ac:dyDescent="0.35">
      <c r="A6" t="s">
        <v>24</v>
      </c>
      <c r="B6" t="s">
        <v>19</v>
      </c>
    </row>
    <row r="7" spans="1:3" x14ac:dyDescent="0.35">
      <c r="A7" t="s">
        <v>25</v>
      </c>
      <c r="B7" t="s">
        <v>21</v>
      </c>
    </row>
    <row r="8" spans="1:3" x14ac:dyDescent="0.35">
      <c r="A8" t="s">
        <v>26</v>
      </c>
      <c r="B8" t="s">
        <v>19</v>
      </c>
    </row>
    <row r="9" spans="1:3" x14ac:dyDescent="0.35">
      <c r="A9" t="s">
        <v>27</v>
      </c>
      <c r="B9" t="s">
        <v>21</v>
      </c>
    </row>
    <row r="10" spans="1:3" x14ac:dyDescent="0.35">
      <c r="A10" t="s">
        <v>28</v>
      </c>
      <c r="B10" t="s">
        <v>19</v>
      </c>
    </row>
    <row r="11" spans="1:3" x14ac:dyDescent="0.35">
      <c r="A11" t="s">
        <v>29</v>
      </c>
      <c r="B11" t="s">
        <v>21</v>
      </c>
    </row>
    <row r="12" spans="1:3" x14ac:dyDescent="0.35">
      <c r="A12" t="s">
        <v>30</v>
      </c>
      <c r="B12" t="s">
        <v>19</v>
      </c>
    </row>
    <row r="13" spans="1:3" x14ac:dyDescent="0.35">
      <c r="A13" t="s">
        <v>31</v>
      </c>
      <c r="B13" t="s">
        <v>21</v>
      </c>
    </row>
    <row r="14" spans="1:3" x14ac:dyDescent="0.35">
      <c r="A14" t="s">
        <v>32</v>
      </c>
      <c r="B14" t="s">
        <v>33</v>
      </c>
    </row>
    <row r="15" spans="1:3" x14ac:dyDescent="0.35">
      <c r="A15" t="s">
        <v>34</v>
      </c>
      <c r="B15" t="s">
        <v>33</v>
      </c>
    </row>
    <row r="16" spans="1:3" x14ac:dyDescent="0.35">
      <c r="A16" t="s">
        <v>35</v>
      </c>
      <c r="B16" t="s">
        <v>33</v>
      </c>
    </row>
    <row r="17" spans="1:2" x14ac:dyDescent="0.35">
      <c r="A17" t="s">
        <v>36</v>
      </c>
      <c r="B17" t="s">
        <v>33</v>
      </c>
    </row>
    <row r="18" spans="1:2" x14ac:dyDescent="0.35">
      <c r="A18" t="s">
        <v>37</v>
      </c>
      <c r="B18" t="s">
        <v>33</v>
      </c>
    </row>
    <row r="19" spans="1:2" x14ac:dyDescent="0.35">
      <c r="A19" t="s">
        <v>38</v>
      </c>
      <c r="B19" t="s">
        <v>33</v>
      </c>
    </row>
    <row r="20" spans="1:2" x14ac:dyDescent="0.35">
      <c r="A20" t="s">
        <v>39</v>
      </c>
      <c r="B20" t="s">
        <v>40</v>
      </c>
    </row>
    <row r="21" spans="1:2" x14ac:dyDescent="0.35">
      <c r="A21" t="s">
        <v>41</v>
      </c>
      <c r="B21" t="s">
        <v>42</v>
      </c>
    </row>
    <row r="22" spans="1:2" x14ac:dyDescent="0.35">
      <c r="A22" t="s">
        <v>43</v>
      </c>
      <c r="B22" t="s">
        <v>40</v>
      </c>
    </row>
    <row r="23" spans="1:2" x14ac:dyDescent="0.35">
      <c r="A23" t="s">
        <v>44</v>
      </c>
      <c r="B23" t="s">
        <v>42</v>
      </c>
    </row>
    <row r="24" spans="1:2" x14ac:dyDescent="0.35">
      <c r="A24" t="s">
        <v>45</v>
      </c>
      <c r="B24" t="s">
        <v>40</v>
      </c>
    </row>
    <row r="25" spans="1:2" x14ac:dyDescent="0.35">
      <c r="A25" t="s">
        <v>46</v>
      </c>
      <c r="B25" t="s">
        <v>42</v>
      </c>
    </row>
    <row r="26" spans="1:2" x14ac:dyDescent="0.35">
      <c r="A26" t="s">
        <v>47</v>
      </c>
      <c r="B26" t="s">
        <v>40</v>
      </c>
    </row>
    <row r="27" spans="1:2" x14ac:dyDescent="0.35">
      <c r="A27" t="s">
        <v>48</v>
      </c>
      <c r="B27" t="s">
        <v>42</v>
      </c>
    </row>
    <row r="28" spans="1:2" x14ac:dyDescent="0.35">
      <c r="A28" t="s">
        <v>49</v>
      </c>
      <c r="B28" t="s">
        <v>40</v>
      </c>
    </row>
    <row r="29" spans="1:2" x14ac:dyDescent="0.35">
      <c r="A29" t="s">
        <v>50</v>
      </c>
      <c r="B29" t="s">
        <v>42</v>
      </c>
    </row>
    <row r="30" spans="1:2" x14ac:dyDescent="0.35">
      <c r="A30" t="s">
        <v>51</v>
      </c>
      <c r="B30" t="s">
        <v>40</v>
      </c>
    </row>
    <row r="31" spans="1:2" x14ac:dyDescent="0.35">
      <c r="A31" t="s">
        <v>52</v>
      </c>
      <c r="B31" t="s">
        <v>42</v>
      </c>
    </row>
    <row r="32" spans="1:2" x14ac:dyDescent="0.35">
      <c r="A32" t="s">
        <v>53</v>
      </c>
      <c r="B32" t="s">
        <v>33</v>
      </c>
    </row>
    <row r="33" spans="1:2" x14ac:dyDescent="0.35">
      <c r="A33" t="s">
        <v>54</v>
      </c>
      <c r="B33" t="s">
        <v>33</v>
      </c>
    </row>
    <row r="34" spans="1:2" x14ac:dyDescent="0.35">
      <c r="A34" t="s">
        <v>55</v>
      </c>
      <c r="B34" t="s">
        <v>33</v>
      </c>
    </row>
    <row r="35" spans="1:2" x14ac:dyDescent="0.35">
      <c r="A35" t="s">
        <v>56</v>
      </c>
      <c r="B35" t="s">
        <v>33</v>
      </c>
    </row>
    <row r="36" spans="1:2" x14ac:dyDescent="0.35">
      <c r="A36" t="s">
        <v>57</v>
      </c>
      <c r="B36" t="s">
        <v>33</v>
      </c>
    </row>
    <row r="37" spans="1:2" x14ac:dyDescent="0.35">
      <c r="A37" t="s">
        <v>58</v>
      </c>
      <c r="B37" t="s">
        <v>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5B519-7902-453C-A049-3BCCE01E8C9C}">
  <dimension ref="A1"/>
  <sheetViews>
    <sheetView tabSelected="1" workbookViewId="0">
      <selection activeCell="Y33" sqref="Y33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44FE-61F1-4D4A-A33E-D39DE500A30E}">
  <dimension ref="A1:Z40"/>
  <sheetViews>
    <sheetView workbookViewId="0">
      <selection activeCell="S2" sqref="S2:Z40"/>
    </sheetView>
  </sheetViews>
  <sheetFormatPr defaultRowHeight="14.5" x14ac:dyDescent="0.35"/>
  <cols>
    <col min="3" max="3" width="11.81640625" bestFit="1" customWidth="1"/>
  </cols>
  <sheetData>
    <row r="1" spans="1:26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S1" t="s">
        <v>3</v>
      </c>
      <c r="T1" s="10" t="s">
        <v>8</v>
      </c>
      <c r="U1" s="10" t="s">
        <v>9</v>
      </c>
      <c r="V1" s="10" t="s">
        <v>10</v>
      </c>
      <c r="W1" s="10" t="s">
        <v>11</v>
      </c>
      <c r="X1" s="10" t="s">
        <v>12</v>
      </c>
      <c r="Y1" s="10" t="s">
        <v>13</v>
      </c>
      <c r="Z1" s="10" t="s">
        <v>14</v>
      </c>
    </row>
    <row r="2" spans="1:26" x14ac:dyDescent="0.35">
      <c r="A2">
        <v>0</v>
      </c>
      <c r="B2">
        <v>4329824.6352210101</v>
      </c>
      <c r="C2">
        <v>4740844.85930188</v>
      </c>
      <c r="D2">
        <v>1893691.89077602</v>
      </c>
      <c r="F2">
        <f t="shared" ref="F2:F40" si="0">B2/100000000</f>
        <v>4.32982463522101E-2</v>
      </c>
      <c r="G2">
        <f t="shared" ref="G2:G40" si="1">C2/100000000</f>
        <v>4.74084485930188E-2</v>
      </c>
      <c r="H2">
        <f t="shared" ref="H2:H40" si="2">D2/100000000</f>
        <v>1.8936918907760201E-2</v>
      </c>
      <c r="J2">
        <v>237.35490491801758</v>
      </c>
      <c r="K2">
        <v>1780.1003051239786</v>
      </c>
      <c r="L2">
        <v>888.68052626978772</v>
      </c>
      <c r="M2">
        <v>75.245343996331727</v>
      </c>
      <c r="N2">
        <v>69.693459126498823</v>
      </c>
      <c r="O2">
        <v>44.093417085349593</v>
      </c>
      <c r="P2">
        <v>146.28855982057505</v>
      </c>
      <c r="Q2">
        <v>19.91540058742488</v>
      </c>
      <c r="S2">
        <f>J2/342.296</f>
        <v>0.69342003680445463</v>
      </c>
      <c r="T2">
        <f>K2/180.156</f>
        <v>9.8808827078974808</v>
      </c>
      <c r="U2">
        <f>L2/88.06</f>
        <v>10.091761597431157</v>
      </c>
      <c r="V2">
        <f>M2/118.09</f>
        <v>0.63718641710840651</v>
      </c>
      <c r="W2">
        <f>N2/90.08</f>
        <v>0.77368404891761577</v>
      </c>
      <c r="X2">
        <f>O2/46.025</f>
        <v>0.95803187583594995</v>
      </c>
      <c r="Y2">
        <f>P2/60.052</f>
        <v>2.4360314364313438</v>
      </c>
      <c r="Z2">
        <f>Q2/88.11</f>
        <v>0.22602883426881035</v>
      </c>
    </row>
    <row r="3" spans="1:26" x14ac:dyDescent="0.35">
      <c r="A3">
        <v>8</v>
      </c>
      <c r="B3">
        <v>283871127.29064298</v>
      </c>
      <c r="C3">
        <v>177424728.35762998</v>
      </c>
      <c r="D3">
        <v>8690052.0554046705</v>
      </c>
      <c r="F3">
        <f t="shared" si="0"/>
        <v>2.8387112729064299</v>
      </c>
      <c r="G3">
        <f t="shared" si="1"/>
        <v>1.7742472835762999</v>
      </c>
      <c r="H3">
        <f t="shared" si="2"/>
        <v>8.6900520554046706E-2</v>
      </c>
      <c r="J3">
        <v>165.97521052045852</v>
      </c>
      <c r="K3">
        <v>1469.3880861361486</v>
      </c>
      <c r="L3">
        <v>703.90381883088685</v>
      </c>
      <c r="M3">
        <v>138.74856615639393</v>
      </c>
      <c r="N3">
        <v>73.978640197538084</v>
      </c>
      <c r="O3">
        <v>38.252074158570757</v>
      </c>
      <c r="P3">
        <v>430.85325667328476</v>
      </c>
      <c r="Q3">
        <v>31.568018997208984</v>
      </c>
      <c r="S3">
        <f>J3/342.296</f>
        <v>0.48488796398572731</v>
      </c>
      <c r="T3">
        <f>K3/180.156</f>
        <v>8.156198439886257</v>
      </c>
      <c r="U3">
        <f>L3/88.06</f>
        <v>7.9934569478865187</v>
      </c>
      <c r="V3">
        <f>M3/118.09</f>
        <v>1.1749391663679729</v>
      </c>
      <c r="W3">
        <f>N3/90.08</f>
        <v>0.82125488673998759</v>
      </c>
      <c r="X3">
        <f>O3/46.025</f>
        <v>0.83111513652516589</v>
      </c>
      <c r="Y3">
        <f>P3/60.052</f>
        <v>7.1746695642657157</v>
      </c>
      <c r="Z3">
        <f>Q3/88.11</f>
        <v>0.35827963905582777</v>
      </c>
    </row>
    <row r="4" spans="1:26" x14ac:dyDescent="0.35">
      <c r="A4">
        <v>16</v>
      </c>
      <c r="B4">
        <v>452689193.88977098</v>
      </c>
      <c r="C4">
        <v>853657689.19260597</v>
      </c>
      <c r="D4">
        <v>71721923.86729601</v>
      </c>
      <c r="F4">
        <f t="shared" si="0"/>
        <v>4.5268919388977098</v>
      </c>
      <c r="G4">
        <f t="shared" si="1"/>
        <v>8.5365768919260603</v>
      </c>
      <c r="H4">
        <f t="shared" si="2"/>
        <v>0.71721923867296011</v>
      </c>
      <c r="J4">
        <v>36.963330779111175</v>
      </c>
      <c r="K4">
        <v>49.494059590143095</v>
      </c>
      <c r="L4">
        <v>0</v>
      </c>
      <c r="M4">
        <v>565.03361834607529</v>
      </c>
      <c r="N4">
        <v>67.605750089729611</v>
      </c>
      <c r="O4">
        <v>30.710122765652773</v>
      </c>
      <c r="P4">
        <v>890.11404790793438</v>
      </c>
      <c r="Q4">
        <v>245.24387805651972</v>
      </c>
      <c r="S4">
        <f>J4/342.296</f>
        <v>0.10798645259982932</v>
      </c>
      <c r="T4">
        <f>K4/180.156</f>
        <v>0.27472889934358607</v>
      </c>
      <c r="U4">
        <f>L4/88.06</f>
        <v>0</v>
      </c>
      <c r="V4">
        <f>M4/118.09</f>
        <v>4.7847710927773335</v>
      </c>
      <c r="W4">
        <f>N4/90.08</f>
        <v>0.75050788287888115</v>
      </c>
      <c r="X4">
        <f>O4/46.025</f>
        <v>0.66724872929174961</v>
      </c>
      <c r="Y4">
        <f>P4/60.052</f>
        <v>14.822388062145047</v>
      </c>
      <c r="Z4">
        <f>Q4/88.11</f>
        <v>2.7833830218649385</v>
      </c>
    </row>
    <row r="5" spans="1:26" x14ac:dyDescent="0.35">
      <c r="A5">
        <v>24</v>
      </c>
      <c r="B5">
        <v>225169102.296451</v>
      </c>
      <c r="C5">
        <v>1022911064.71816</v>
      </c>
      <c r="D5">
        <v>271718035.76291209</v>
      </c>
      <c r="F5">
        <f t="shared" si="0"/>
        <v>2.25169102296451</v>
      </c>
      <c r="G5">
        <f t="shared" si="1"/>
        <v>10.229110647181601</v>
      </c>
      <c r="H5">
        <f t="shared" si="2"/>
        <v>2.7171803576291209</v>
      </c>
      <c r="J5">
        <v>62.791429116277776</v>
      </c>
      <c r="K5">
        <v>12.676351850471715</v>
      </c>
      <c r="L5">
        <v>0</v>
      </c>
      <c r="M5">
        <v>413.77643614369151</v>
      </c>
      <c r="N5">
        <v>82.636312162683112</v>
      </c>
      <c r="O5">
        <v>32.520854903990966</v>
      </c>
      <c r="P5">
        <v>597.04200446724019</v>
      </c>
      <c r="Q5">
        <v>652.7651142309486</v>
      </c>
      <c r="S5">
        <f>J5/342.296</f>
        <v>0.18344190150126727</v>
      </c>
      <c r="T5">
        <f>K5/180.156</f>
        <v>7.0363195510955587E-2</v>
      </c>
      <c r="U5">
        <f>L5/88.06</f>
        <v>0</v>
      </c>
      <c r="V5">
        <f>M5/118.09</f>
        <v>3.5039074955008171</v>
      </c>
      <c r="W5">
        <f>N5/90.08</f>
        <v>0.91736580997649997</v>
      </c>
      <c r="X5">
        <f>O5/46.025</f>
        <v>0.70659108971191675</v>
      </c>
      <c r="Y5">
        <f>P5/60.052</f>
        <v>9.942083601998938</v>
      </c>
      <c r="Z5">
        <f>Q5/88.11</f>
        <v>7.4085247330717126</v>
      </c>
    </row>
    <row r="6" spans="1:26" x14ac:dyDescent="0.35">
      <c r="A6">
        <v>32</v>
      </c>
      <c r="B6">
        <v>113478623.66722199</v>
      </c>
      <c r="C6">
        <v>490835511.21228302</v>
      </c>
      <c r="D6">
        <v>244311743.66390091</v>
      </c>
      <c r="F6">
        <f t="shared" si="0"/>
        <v>1.1347862366722199</v>
      </c>
      <c r="G6">
        <f t="shared" si="1"/>
        <v>4.9083551121228304</v>
      </c>
      <c r="H6">
        <f t="shared" si="2"/>
        <v>2.4431174366390089</v>
      </c>
      <c r="J6">
        <v>81.515519797733432</v>
      </c>
      <c r="K6">
        <v>11.281367271069337</v>
      </c>
      <c r="L6">
        <v>0</v>
      </c>
      <c r="M6">
        <v>335.71706277601027</v>
      </c>
      <c r="N6">
        <v>83.36001681599447</v>
      </c>
      <c r="O6">
        <v>30.554327003197212</v>
      </c>
      <c r="P6">
        <v>328.72761209463931</v>
      </c>
      <c r="Q6">
        <v>866.54098456198517</v>
      </c>
      <c r="S6">
        <f>J6/342.296</f>
        <v>0.23814336071041856</v>
      </c>
      <c r="T6">
        <f>K6/180.156</f>
        <v>6.26199919573555E-2</v>
      </c>
      <c r="U6">
        <f>L6/88.06</f>
        <v>0</v>
      </c>
      <c r="V6">
        <f>M6/118.09</f>
        <v>2.8428915469219262</v>
      </c>
      <c r="W6">
        <f>N6/90.08</f>
        <v>0.92539983143865978</v>
      </c>
      <c r="X6">
        <f>O6/46.025</f>
        <v>0.66386370457788624</v>
      </c>
      <c r="Y6">
        <f>P6/60.052</f>
        <v>5.4740493587996957</v>
      </c>
      <c r="Z6">
        <f>Q6/88.11</f>
        <v>9.8347631887638762</v>
      </c>
    </row>
    <row r="7" spans="1:26" x14ac:dyDescent="0.35">
      <c r="A7">
        <v>40</v>
      </c>
      <c r="B7">
        <v>73145965.604388803</v>
      </c>
      <c r="C7">
        <v>426940627.504161</v>
      </c>
      <c r="D7">
        <v>154919604.8819578</v>
      </c>
      <c r="F7">
        <f t="shared" si="0"/>
        <v>0.73145965604388807</v>
      </c>
      <c r="G7">
        <f t="shared" si="1"/>
        <v>4.26940627504161</v>
      </c>
      <c r="H7">
        <f t="shared" si="2"/>
        <v>1.549196048819578</v>
      </c>
      <c r="J7">
        <v>100.6582894169418</v>
      </c>
      <c r="K7">
        <v>11.088279290915548</v>
      </c>
      <c r="L7">
        <v>0</v>
      </c>
      <c r="M7">
        <v>308.58837076784272</v>
      </c>
      <c r="N7">
        <v>97.370953443623222</v>
      </c>
      <c r="O7">
        <v>33.326842044149956</v>
      </c>
      <c r="P7">
        <v>260.65396007978524</v>
      </c>
      <c r="Q7">
        <v>1030.2996943480289</v>
      </c>
      <c r="S7">
        <f>J7/342.296</f>
        <v>0.29406796870819935</v>
      </c>
      <c r="T7">
        <f>K7/180.156</f>
        <v>6.1548209834341054E-2</v>
      </c>
      <c r="U7">
        <f>L7/88.06</f>
        <v>0</v>
      </c>
      <c r="V7">
        <f>M7/118.09</f>
        <v>2.6131625943589016</v>
      </c>
      <c r="W7">
        <f>N7/90.08</f>
        <v>1.0809386483528334</v>
      </c>
      <c r="X7">
        <f>O7/46.025</f>
        <v>0.72410303192069436</v>
      </c>
      <c r="Y7">
        <f>P7/60.052</f>
        <v>4.3404709265267645</v>
      </c>
      <c r="Z7">
        <f>Q7/88.11</f>
        <v>11.693334404131528</v>
      </c>
    </row>
    <row r="8" spans="1:26" x14ac:dyDescent="0.35">
      <c r="A8">
        <v>48</v>
      </c>
      <c r="B8">
        <v>224065933.96972999</v>
      </c>
      <c r="C8">
        <v>1154804558.6659501</v>
      </c>
      <c r="D8">
        <v>563360814.13753736</v>
      </c>
      <c r="F8">
        <f t="shared" si="0"/>
        <v>2.2406593396973</v>
      </c>
      <c r="G8">
        <f t="shared" si="1"/>
        <v>11.5480455866595</v>
      </c>
      <c r="H8">
        <f t="shared" si="2"/>
        <v>5.6336081413753734</v>
      </c>
      <c r="J8">
        <v>76.624324444949366</v>
      </c>
      <c r="K8">
        <v>12.091250043839652</v>
      </c>
      <c r="L8">
        <v>0</v>
      </c>
      <c r="M8">
        <v>328.12188375516405</v>
      </c>
      <c r="N8">
        <v>102.148172673012</v>
      </c>
      <c r="O8">
        <v>47.745920927562707</v>
      </c>
      <c r="P8">
        <v>300.23956265166555</v>
      </c>
      <c r="Q8">
        <v>1138.4516817334093</v>
      </c>
      <c r="S8">
        <f>J8/342.296</f>
        <v>0.22385398732368875</v>
      </c>
      <c r="T8">
        <f>K8/180.156</f>
        <v>6.7115444635980223E-2</v>
      </c>
      <c r="U8">
        <f>L8/88.06</f>
        <v>0</v>
      </c>
      <c r="V8">
        <f>M8/118.09</f>
        <v>2.7785746782552634</v>
      </c>
      <c r="W8">
        <f>N8/90.08</f>
        <v>1.1339717215032417</v>
      </c>
      <c r="X8">
        <f>O8/46.025</f>
        <v>1.0373910033147791</v>
      </c>
      <c r="Y8">
        <f>P8/60.052</f>
        <v>4.9996596724782778</v>
      </c>
      <c r="Z8">
        <f>Q8/88.11</f>
        <v>12.920799928877644</v>
      </c>
    </row>
    <row r="9" spans="1:26" x14ac:dyDescent="0.35">
      <c r="A9">
        <v>56</v>
      </c>
      <c r="B9">
        <v>335847020.36922699</v>
      </c>
      <c r="C9">
        <v>653148152.18001199</v>
      </c>
      <c r="D9">
        <v>414904814.54463816</v>
      </c>
      <c r="F9">
        <f t="shared" si="0"/>
        <v>3.3584702036922698</v>
      </c>
      <c r="G9">
        <f t="shared" si="1"/>
        <v>6.5314815218001199</v>
      </c>
      <c r="H9">
        <f t="shared" si="2"/>
        <v>4.1490481454463817</v>
      </c>
      <c r="J9">
        <v>0</v>
      </c>
      <c r="K9">
        <v>11.193586073950918</v>
      </c>
      <c r="L9">
        <v>0</v>
      </c>
      <c r="M9">
        <v>280.57516605133196</v>
      </c>
      <c r="N9">
        <v>73.269584111543878</v>
      </c>
      <c r="O9">
        <v>37.744215366846483</v>
      </c>
      <c r="P9">
        <v>391.66290375211412</v>
      </c>
      <c r="Q9">
        <v>1126.1976765269646</v>
      </c>
      <c r="S9">
        <f>J9/342.296</f>
        <v>0</v>
      </c>
      <c r="T9">
        <f>K9/180.156</f>
        <v>6.2132740924259626E-2</v>
      </c>
      <c r="U9">
        <f>L9/88.06</f>
        <v>0</v>
      </c>
      <c r="V9">
        <f>M9/118.09</f>
        <v>2.3759434842182401</v>
      </c>
      <c r="W9">
        <f>N9/90.08</f>
        <v>0.81338348258818693</v>
      </c>
      <c r="X9">
        <f>O9/46.025</f>
        <v>0.82008072497222129</v>
      </c>
      <c r="Y9">
        <f>P9/60.052</f>
        <v>6.5220626082747302</v>
      </c>
      <c r="Z9">
        <f>Q9/88.11</f>
        <v>12.781723714980872</v>
      </c>
    </row>
    <row r="10" spans="1:26" x14ac:dyDescent="0.35">
      <c r="A10">
        <v>64</v>
      </c>
      <c r="B10">
        <v>344328739.97168499</v>
      </c>
      <c r="C10">
        <v>930618216.13968897</v>
      </c>
      <c r="D10">
        <v>551048623.56457472</v>
      </c>
      <c r="F10">
        <f t="shared" si="0"/>
        <v>3.4432873997168501</v>
      </c>
      <c r="G10">
        <f t="shared" si="1"/>
        <v>9.3061821613968903</v>
      </c>
      <c r="H10">
        <f t="shared" si="2"/>
        <v>5.5104862356457476</v>
      </c>
      <c r="J10">
        <v>0</v>
      </c>
      <c r="K10">
        <v>11.655533564185635</v>
      </c>
      <c r="L10">
        <v>0</v>
      </c>
      <c r="M10">
        <v>259.24357979367488</v>
      </c>
      <c r="N10">
        <v>57.472280403384467</v>
      </c>
      <c r="O10">
        <v>44.112054326424548</v>
      </c>
      <c r="P10">
        <v>447.6563936226928</v>
      </c>
      <c r="Q10">
        <v>1218.2725806869398</v>
      </c>
      <c r="S10">
        <f>J10/342.296</f>
        <v>0</v>
      </c>
      <c r="T10">
        <f>K10/180.156</f>
        <v>6.4696893604351977E-2</v>
      </c>
      <c r="U10">
        <f>L10/88.06</f>
        <v>0</v>
      </c>
      <c r="V10">
        <f>M10/118.09</f>
        <v>2.1953051045276899</v>
      </c>
      <c r="W10">
        <f>N10/90.08</f>
        <v>0.63801377001980986</v>
      </c>
      <c r="X10">
        <f>O10/46.025</f>
        <v>0.95843681317598151</v>
      </c>
      <c r="Y10">
        <f>P10/60.052</f>
        <v>7.454479344945927</v>
      </c>
      <c r="Z10">
        <f>Q10/88.11</f>
        <v>13.826723194721824</v>
      </c>
    </row>
    <row r="11" spans="1:26" x14ac:dyDescent="0.35">
      <c r="A11">
        <v>72</v>
      </c>
      <c r="B11">
        <v>305743709.82758802</v>
      </c>
      <c r="C11">
        <v>1089351888.4539001</v>
      </c>
      <c r="D11">
        <v>557201266.8214668</v>
      </c>
      <c r="F11">
        <f t="shared" si="0"/>
        <v>3.0574370982758801</v>
      </c>
      <c r="G11">
        <f t="shared" si="1"/>
        <v>10.893518884539001</v>
      </c>
      <c r="H11">
        <f t="shared" si="2"/>
        <v>5.5720126682146685</v>
      </c>
      <c r="J11">
        <v>0</v>
      </c>
      <c r="K11">
        <v>11.771098140815155</v>
      </c>
      <c r="L11">
        <v>0</v>
      </c>
      <c r="M11">
        <v>273.48797203689634</v>
      </c>
      <c r="N11">
        <v>48.805557586472766</v>
      </c>
      <c r="O11">
        <v>66.015210303303377</v>
      </c>
      <c r="P11">
        <v>529.32447928156478</v>
      </c>
      <c r="Q11">
        <v>1319.7118809252447</v>
      </c>
      <c r="S11">
        <f>J11/342.296</f>
        <v>0</v>
      </c>
      <c r="T11">
        <f>K11/180.156</f>
        <v>6.5338363089850762E-2</v>
      </c>
      <c r="U11">
        <f>L11/88.06</f>
        <v>0</v>
      </c>
      <c r="V11">
        <f>M11/118.09</f>
        <v>2.315928292293135</v>
      </c>
      <c r="W11">
        <f>N11/90.08</f>
        <v>0.54180237107540818</v>
      </c>
      <c r="X11">
        <f>O11/46.025</f>
        <v>1.4343337382575423</v>
      </c>
      <c r="Y11">
        <f>P11/60.052</f>
        <v>8.8144354772791047</v>
      </c>
      <c r="Z11">
        <f>Q11/88.11</f>
        <v>14.978003415335884</v>
      </c>
    </row>
    <row r="12" spans="1:26" x14ac:dyDescent="0.35">
      <c r="A12">
        <v>80</v>
      </c>
      <c r="B12">
        <v>231279257.82863101</v>
      </c>
      <c r="C12">
        <v>816993009.77353597</v>
      </c>
      <c r="D12">
        <v>497973555.5564822</v>
      </c>
      <c r="F12">
        <f t="shared" si="0"/>
        <v>2.3127925782863104</v>
      </c>
      <c r="G12">
        <f t="shared" si="1"/>
        <v>8.1699300977353602</v>
      </c>
      <c r="H12">
        <f t="shared" si="2"/>
        <v>4.9797355555648224</v>
      </c>
      <c r="J12">
        <v>0</v>
      </c>
      <c r="K12">
        <v>11.171844346493266</v>
      </c>
      <c r="L12">
        <v>0</v>
      </c>
      <c r="M12">
        <v>238.05508111140131</v>
      </c>
      <c r="N12">
        <v>36.71187228734081</v>
      </c>
      <c r="O12">
        <v>73.240239389936789</v>
      </c>
      <c r="P12">
        <v>505.82907061180964</v>
      </c>
      <c r="Q12">
        <v>1298.2264738641661</v>
      </c>
      <c r="S12">
        <f>J12/342.296</f>
        <v>0</v>
      </c>
      <c r="T12">
        <f>K12/180.156</f>
        <v>6.2012058141240181E-2</v>
      </c>
      <c r="U12">
        <f>L12/88.06</f>
        <v>0</v>
      </c>
      <c r="V12">
        <f>M12/118.09</f>
        <v>2.0158784072436386</v>
      </c>
      <c r="W12">
        <f>N12/90.08</f>
        <v>0.40754742770138558</v>
      </c>
      <c r="X12">
        <f>O12/46.025</f>
        <v>1.5913142724592459</v>
      </c>
      <c r="Y12">
        <f>P12/60.052</f>
        <v>8.4231844170353973</v>
      </c>
      <c r="Z12">
        <f>Q12/88.11</f>
        <v>14.734155871798503</v>
      </c>
    </row>
    <row r="13" spans="1:26" ht="15" thickBot="1" x14ac:dyDescent="0.4">
      <c r="A13" s="5">
        <v>88</v>
      </c>
      <c r="B13">
        <v>96994889.216582999</v>
      </c>
      <c r="C13">
        <v>847606906.464077</v>
      </c>
      <c r="D13">
        <v>562592888.2086122</v>
      </c>
      <c r="F13">
        <f t="shared" si="0"/>
        <v>0.96994889216583002</v>
      </c>
      <c r="G13">
        <f t="shared" si="1"/>
        <v>8.4760690646407699</v>
      </c>
      <c r="H13">
        <f t="shared" si="2"/>
        <v>5.6259288820861224</v>
      </c>
      <c r="J13">
        <v>33.613073308880814</v>
      </c>
      <c r="K13">
        <v>11.004886340222004</v>
      </c>
      <c r="L13">
        <v>0</v>
      </c>
      <c r="M13">
        <v>228.7024327484686</v>
      </c>
      <c r="N13">
        <v>30.456264186418259</v>
      </c>
      <c r="O13">
        <v>67.695469698980347</v>
      </c>
      <c r="P13">
        <v>363.39376401757482</v>
      </c>
      <c r="Q13">
        <v>1357.3107159508884</v>
      </c>
      <c r="S13">
        <f>J13/342.296</f>
        <v>9.8198849267536914E-2</v>
      </c>
      <c r="T13">
        <f>K13/180.156</f>
        <v>6.1085316837751751E-2</v>
      </c>
      <c r="U13">
        <f>L13/88.06</f>
        <v>0</v>
      </c>
      <c r="V13">
        <f>M13/118.09</f>
        <v>1.9366790816196848</v>
      </c>
      <c r="W13">
        <f>N13/90.08</f>
        <v>0.33810239993803576</v>
      </c>
      <c r="X13">
        <f>O13/46.025</f>
        <v>1.4708412753716533</v>
      </c>
      <c r="Y13">
        <f>P13/60.052</f>
        <v>6.0513182578028184</v>
      </c>
      <c r="Z13">
        <f>Q13/88.11</f>
        <v>15.404729496661995</v>
      </c>
    </row>
    <row r="14" spans="1:26" x14ac:dyDescent="0.35">
      <c r="A14">
        <v>96</v>
      </c>
      <c r="B14">
        <v>69984846.468047395</v>
      </c>
      <c r="C14">
        <v>987211918.72528696</v>
      </c>
      <c r="D14">
        <v>753637493.63817894</v>
      </c>
      <c r="F14">
        <f t="shared" si="0"/>
        <v>0.6998484646804739</v>
      </c>
      <c r="G14">
        <f t="shared" si="1"/>
        <v>9.8721191872528689</v>
      </c>
      <c r="H14">
        <f t="shared" si="2"/>
        <v>7.5363749363817893</v>
      </c>
      <c r="J14">
        <v>73.723495114905219</v>
      </c>
      <c r="K14">
        <v>11.488932611330796</v>
      </c>
      <c r="L14">
        <v>0</v>
      </c>
      <c r="M14">
        <v>260.93679513509665</v>
      </c>
      <c r="N14">
        <v>28.178840365199534</v>
      </c>
      <c r="O14">
        <v>73.345254095274541</v>
      </c>
      <c r="P14">
        <v>305.99992416721818</v>
      </c>
      <c r="Q14">
        <v>1448.7223488576906</v>
      </c>
      <c r="S14">
        <f>J14/342.296</f>
        <v>0.21537936497915611</v>
      </c>
      <c r="T14">
        <f>K14/180.156</f>
        <v>6.3772134213297346E-2</v>
      </c>
      <c r="U14">
        <f>L14/88.06</f>
        <v>0</v>
      </c>
      <c r="V14">
        <f>M14/118.09</f>
        <v>2.2096434510550989</v>
      </c>
      <c r="W14">
        <f>N14/90.08</f>
        <v>0.31282016391207296</v>
      </c>
      <c r="X14">
        <f>O14/46.025</f>
        <v>1.5935959607881487</v>
      </c>
      <c r="Y14">
        <f>P14/60.052</f>
        <v>5.0955825645643475</v>
      </c>
      <c r="Z14">
        <f>Q14/88.11</f>
        <v>16.44220121277597</v>
      </c>
    </row>
    <row r="15" spans="1:26" x14ac:dyDescent="0.35">
      <c r="A15">
        <v>104</v>
      </c>
      <c r="B15">
        <v>38027177.980516501</v>
      </c>
      <c r="C15">
        <v>670382347.30168605</v>
      </c>
      <c r="D15">
        <v>446487114.58172292</v>
      </c>
      <c r="F15">
        <f t="shared" si="0"/>
        <v>0.38027177980516502</v>
      </c>
      <c r="G15">
        <f t="shared" si="1"/>
        <v>6.7038234730168602</v>
      </c>
      <c r="H15">
        <f t="shared" si="2"/>
        <v>4.464871145817229</v>
      </c>
      <c r="J15">
        <v>94.465744924787629</v>
      </c>
      <c r="K15">
        <v>10.91616926928068</v>
      </c>
      <c r="L15">
        <v>0</v>
      </c>
      <c r="M15">
        <v>214.87956826653686</v>
      </c>
      <c r="N15">
        <v>23.586569034476113</v>
      </c>
      <c r="O15">
        <v>56.953479903219431</v>
      </c>
      <c r="P15">
        <v>223.67648816089417</v>
      </c>
      <c r="Q15">
        <v>1277.3399050665701</v>
      </c>
      <c r="S15">
        <f>J15/342.296</f>
        <v>0.27597677134640086</v>
      </c>
      <c r="T15">
        <f>K15/180.156</f>
        <v>6.0592871007797013E-2</v>
      </c>
      <c r="U15">
        <f>L15/88.06</f>
        <v>0</v>
      </c>
      <c r="V15">
        <f>M15/118.09</f>
        <v>1.8196254404821479</v>
      </c>
      <c r="W15">
        <f>N15/90.08</f>
        <v>0.2618402423898325</v>
      </c>
      <c r="X15">
        <f>O15/46.025</f>
        <v>1.2374466030031381</v>
      </c>
      <c r="Y15">
        <f>P15/60.052</f>
        <v>3.7247133844150766</v>
      </c>
      <c r="Z15">
        <f>Q15/88.11</f>
        <v>14.497104812922144</v>
      </c>
    </row>
    <row r="16" spans="1:26" ht="15" thickBot="1" x14ac:dyDescent="0.4">
      <c r="A16" s="5">
        <v>112</v>
      </c>
      <c r="B16">
        <v>23954070.160349</v>
      </c>
      <c r="C16">
        <v>313181679.67070103</v>
      </c>
      <c r="D16">
        <v>304801707.93143654</v>
      </c>
      <c r="F16">
        <f t="shared" si="0"/>
        <v>0.23954070160349</v>
      </c>
      <c r="G16">
        <f t="shared" si="1"/>
        <v>3.1318167967070103</v>
      </c>
      <c r="H16">
        <f t="shared" si="2"/>
        <v>3.0480170793143655</v>
      </c>
      <c r="J16">
        <v>113.84287940052677</v>
      </c>
      <c r="K16">
        <v>10.686284237398292</v>
      </c>
      <c r="L16">
        <v>0</v>
      </c>
      <c r="M16">
        <v>172.68451879244029</v>
      </c>
      <c r="N16">
        <v>23.037738468913673</v>
      </c>
      <c r="O16">
        <v>60.044349400676474</v>
      </c>
      <c r="P16">
        <v>214.466453185896</v>
      </c>
      <c r="Q16">
        <v>1218.789177848003</v>
      </c>
      <c r="S16">
        <f>J16/342.296</f>
        <v>0.33258606410979613</v>
      </c>
      <c r="T16">
        <f>K16/180.156</f>
        <v>5.9316837837198266E-2</v>
      </c>
      <c r="U16">
        <f>L16/88.06</f>
        <v>0</v>
      </c>
      <c r="V16">
        <f>M16/118.09</f>
        <v>1.4623128020360765</v>
      </c>
      <c r="W16">
        <f>N16/90.08</f>
        <v>0.25574754072950351</v>
      </c>
      <c r="X16">
        <f>O16/46.025</f>
        <v>1.3046029201667892</v>
      </c>
      <c r="Y16">
        <f>P16/60.052</f>
        <v>3.5713457201408114</v>
      </c>
      <c r="Z16">
        <f>Q16/88.11</f>
        <v>13.83258628813986</v>
      </c>
    </row>
    <row r="17" spans="1:26" x14ac:dyDescent="0.35">
      <c r="A17">
        <v>120</v>
      </c>
      <c r="B17">
        <v>33593785.212793604</v>
      </c>
      <c r="C17">
        <v>432456136.77732497</v>
      </c>
      <c r="D17">
        <v>438339960.56167072</v>
      </c>
      <c r="F17">
        <f t="shared" si="0"/>
        <v>0.33593785212793603</v>
      </c>
      <c r="G17">
        <f t="shared" si="1"/>
        <v>4.3245613677732502</v>
      </c>
      <c r="H17">
        <f t="shared" si="2"/>
        <v>4.3833996056167068</v>
      </c>
      <c r="J17">
        <v>132.42230972010981</v>
      </c>
      <c r="K17">
        <v>58.224784528109986</v>
      </c>
      <c r="L17">
        <v>81.113851195408955</v>
      </c>
      <c r="M17">
        <v>157.98786296832708</v>
      </c>
      <c r="N17">
        <v>29.401497238321856</v>
      </c>
      <c r="O17">
        <v>40.135561456893143</v>
      </c>
      <c r="P17">
        <v>236.18537840558128</v>
      </c>
      <c r="Q17">
        <v>1036.9919831114335</v>
      </c>
      <c r="S17">
        <f>J17/342.296</f>
        <v>0.38686490557911812</v>
      </c>
      <c r="T17">
        <f>K17/180.156</f>
        <v>0.32319092635332702</v>
      </c>
      <c r="U17">
        <f>L17/88.06</f>
        <v>0.92112027248931361</v>
      </c>
      <c r="V17">
        <f>M17/118.09</f>
        <v>1.337859793109722</v>
      </c>
      <c r="W17">
        <f>N17/90.08</f>
        <v>0.32639317538101525</v>
      </c>
      <c r="X17">
        <f>O17/46.025</f>
        <v>0.87203827174129589</v>
      </c>
      <c r="Y17">
        <f>P17/60.052</f>
        <v>3.933014360980172</v>
      </c>
      <c r="Z17">
        <f>Q17/88.11</f>
        <v>11.769288197837176</v>
      </c>
    </row>
    <row r="18" spans="1:26" x14ac:dyDescent="0.35">
      <c r="A18">
        <v>128</v>
      </c>
      <c r="B18">
        <v>23256471.521902401</v>
      </c>
      <c r="C18">
        <v>375325137.53666902</v>
      </c>
      <c r="D18">
        <v>272453376.41540211</v>
      </c>
      <c r="F18">
        <f t="shared" si="0"/>
        <v>0.232564715219024</v>
      </c>
      <c r="G18">
        <f t="shared" si="1"/>
        <v>3.7532513753666903</v>
      </c>
      <c r="H18">
        <f t="shared" si="2"/>
        <v>2.724533764154021</v>
      </c>
      <c r="J18">
        <v>141.16229956504804</v>
      </c>
      <c r="K18">
        <v>275.28638252726824</v>
      </c>
      <c r="L18">
        <v>229.1596282598143</v>
      </c>
      <c r="M18">
        <v>175.89480744574766</v>
      </c>
      <c r="N18">
        <v>98.79490219471991</v>
      </c>
      <c r="O18">
        <v>37.167924387097571</v>
      </c>
      <c r="P18">
        <v>234.26254343150231</v>
      </c>
      <c r="Q18">
        <v>786.38707390042998</v>
      </c>
      <c r="S18">
        <f>J18/342.296</f>
        <v>0.41239833233531226</v>
      </c>
      <c r="T18">
        <f>K18/180.156</f>
        <v>1.52804448659644</v>
      </c>
      <c r="U18">
        <f>L18/88.06</f>
        <v>2.6023123808745661</v>
      </c>
      <c r="V18">
        <f>M18/118.09</f>
        <v>1.4894979036814942</v>
      </c>
      <c r="W18">
        <f>N18/90.08</f>
        <v>1.0967462499413845</v>
      </c>
      <c r="X18">
        <f>O18/46.025</f>
        <v>0.80755946522754096</v>
      </c>
      <c r="Y18">
        <f>P18/60.052</f>
        <v>3.9009948616449464</v>
      </c>
      <c r="Z18">
        <f>Q18/88.11</f>
        <v>8.9250604233393478</v>
      </c>
    </row>
    <row r="19" spans="1:26" x14ac:dyDescent="0.35">
      <c r="A19">
        <v>136</v>
      </c>
      <c r="B19">
        <v>10988395.7640769</v>
      </c>
      <c r="C19">
        <v>279491881.14740098</v>
      </c>
      <c r="D19">
        <v>203319236.43716389</v>
      </c>
      <c r="F19">
        <f t="shared" si="0"/>
        <v>0.109883957640769</v>
      </c>
      <c r="G19">
        <f t="shared" si="1"/>
        <v>2.7949188114740098</v>
      </c>
      <c r="H19">
        <f t="shared" si="2"/>
        <v>2.0331923643716387</v>
      </c>
      <c r="J19">
        <v>151.66105104889269</v>
      </c>
      <c r="K19">
        <v>520.49081778487005</v>
      </c>
      <c r="L19">
        <v>372.39734254622647</v>
      </c>
      <c r="M19">
        <v>184.8099943907593</v>
      </c>
      <c r="N19">
        <v>130.92243497926248</v>
      </c>
      <c r="O19">
        <v>38.883731969373393</v>
      </c>
      <c r="P19">
        <v>230.53485952551657</v>
      </c>
      <c r="Q19">
        <v>618.3308617831425</v>
      </c>
      <c r="S19">
        <f>J19/342.296</f>
        <v>0.44306988994581498</v>
      </c>
      <c r="T19">
        <f>K19/180.156</f>
        <v>2.8891117575038856</v>
      </c>
      <c r="U19">
        <f>L19/88.06</f>
        <v>4.2289046394075225</v>
      </c>
      <c r="V19">
        <f>M19/118.09</f>
        <v>1.5649927546003835</v>
      </c>
      <c r="W19">
        <f>N19/90.08</f>
        <v>1.4534018092724521</v>
      </c>
      <c r="X19">
        <f>O19/46.025</f>
        <v>0.8448393692422248</v>
      </c>
      <c r="Y19">
        <f>P19/60.052</f>
        <v>3.8389205942435982</v>
      </c>
      <c r="Z19">
        <f>Q19/88.11</f>
        <v>7.0177149220649468</v>
      </c>
    </row>
    <row r="20" spans="1:26" ht="15" thickBot="1" x14ac:dyDescent="0.4">
      <c r="A20" s="5">
        <v>144</v>
      </c>
      <c r="B20">
        <v>7438563.7926099496</v>
      </c>
      <c r="C20">
        <v>160828947.80634901</v>
      </c>
      <c r="D20">
        <v>131504609.62929931</v>
      </c>
      <c r="F20">
        <f t="shared" si="0"/>
        <v>7.4385637926099493E-2</v>
      </c>
      <c r="G20">
        <f t="shared" si="1"/>
        <v>1.60828947806349</v>
      </c>
      <c r="H20">
        <f t="shared" si="2"/>
        <v>1.3150460962929931</v>
      </c>
      <c r="J20">
        <v>171.4609725674222</v>
      </c>
      <c r="K20">
        <v>797.03819310489951</v>
      </c>
      <c r="L20">
        <v>525.36766422074027</v>
      </c>
      <c r="M20">
        <v>206.46782180421673</v>
      </c>
      <c r="N20">
        <v>175.12362746922608</v>
      </c>
      <c r="O20">
        <v>45.44365988544341</v>
      </c>
      <c r="P20">
        <v>244.22027814545186</v>
      </c>
      <c r="Q20">
        <v>504.77824042894889</v>
      </c>
      <c r="S20">
        <f>J20/342.296</f>
        <v>0.50091433311351052</v>
      </c>
      <c r="T20">
        <f>K20/180.156</f>
        <v>4.4241556934262496</v>
      </c>
      <c r="U20">
        <f>L20/88.06</f>
        <v>5.9660193529495826</v>
      </c>
      <c r="V20">
        <f>M20/118.09</f>
        <v>1.7483937827438116</v>
      </c>
      <c r="W20">
        <f>N20/90.08</f>
        <v>1.9440900029887442</v>
      </c>
      <c r="X20">
        <f>O20/46.025</f>
        <v>0.98736903607698878</v>
      </c>
      <c r="Y20">
        <f>P20/60.052</f>
        <v>4.0668133974797156</v>
      </c>
      <c r="Z20">
        <f>Q20/88.11</f>
        <v>5.7289551745426044</v>
      </c>
    </row>
    <row r="21" spans="1:26" x14ac:dyDescent="0.35">
      <c r="A21" s="6">
        <v>152</v>
      </c>
      <c r="B21">
        <v>12364733.5066623</v>
      </c>
      <c r="C21">
        <v>172312711.569711</v>
      </c>
      <c r="D21">
        <v>193037481.31296679</v>
      </c>
      <c r="F21">
        <f t="shared" si="0"/>
        <v>0.123647335066623</v>
      </c>
      <c r="G21">
        <f t="shared" si="1"/>
        <v>1.72312711569711</v>
      </c>
      <c r="H21">
        <f t="shared" si="2"/>
        <v>1.9303748131296679</v>
      </c>
      <c r="J21">
        <v>159.60305416960344</v>
      </c>
      <c r="K21">
        <v>692.99168361799877</v>
      </c>
      <c r="L21">
        <v>463.53065831146745</v>
      </c>
      <c r="M21">
        <v>217.13250198846097</v>
      </c>
      <c r="N21">
        <v>181.85158306303671</v>
      </c>
      <c r="O21">
        <v>41.665281129641514</v>
      </c>
      <c r="P21">
        <v>240.80128249319802</v>
      </c>
      <c r="Q21">
        <v>470.45759564575457</v>
      </c>
      <c r="S21">
        <f>J21/342.296</f>
        <v>0.46627203989997967</v>
      </c>
      <c r="T21">
        <f>K21/180.156</f>
        <v>3.8466200604920111</v>
      </c>
      <c r="U21">
        <f>L21/88.06</f>
        <v>5.2638048865712861</v>
      </c>
      <c r="V21">
        <f>M21/118.09</f>
        <v>1.8387035480435343</v>
      </c>
      <c r="W21">
        <f>N21/90.08</f>
        <v>2.018778675211331</v>
      </c>
      <c r="X21">
        <f>O21/46.025</f>
        <v>0.90527498380535609</v>
      </c>
      <c r="Y21">
        <f>P21/60.052</f>
        <v>4.009879479337874</v>
      </c>
      <c r="Z21">
        <f>Q21/88.11</f>
        <v>5.3394347479940363</v>
      </c>
    </row>
    <row r="22" spans="1:26" ht="15" thickBot="1" x14ac:dyDescent="0.4">
      <c r="A22" s="5">
        <v>160</v>
      </c>
      <c r="B22">
        <v>14781173.732443299</v>
      </c>
      <c r="C22">
        <v>214002042.96035299</v>
      </c>
      <c r="D22">
        <v>202795606.9887343</v>
      </c>
      <c r="F22">
        <f t="shared" si="0"/>
        <v>0.14781173732443298</v>
      </c>
      <c r="G22">
        <f t="shared" si="1"/>
        <v>2.1400204296035299</v>
      </c>
      <c r="H22">
        <f t="shared" si="2"/>
        <v>2.0279560698873431</v>
      </c>
      <c r="J22">
        <v>160.36497361538747</v>
      </c>
      <c r="K22">
        <v>660.45120865920808</v>
      </c>
      <c r="L22">
        <v>450.35069722280929</v>
      </c>
      <c r="M22">
        <v>246.10181884823589</v>
      </c>
      <c r="N22">
        <v>216.25557902188075</v>
      </c>
      <c r="O22">
        <v>42.221476196795379</v>
      </c>
      <c r="P22">
        <v>257.41328636296782</v>
      </c>
      <c r="Q22">
        <v>482.27457357664611</v>
      </c>
      <c r="S22">
        <f>J22/342.296</f>
        <v>0.46849794801980588</v>
      </c>
      <c r="T22">
        <f>K22/180.156</f>
        <v>3.6659961847465978</v>
      </c>
      <c r="U22">
        <f>L22/88.06</f>
        <v>5.1141346493619038</v>
      </c>
      <c r="V22">
        <f>M22/118.09</f>
        <v>2.0840191281923608</v>
      </c>
      <c r="W22">
        <f>N22/90.08</f>
        <v>2.4007058061931699</v>
      </c>
      <c r="X22">
        <f>O22/46.025</f>
        <v>0.91735961318403869</v>
      </c>
      <c r="Y22">
        <f>P22/60.052</f>
        <v>4.2865064671113009</v>
      </c>
      <c r="Z22">
        <f>Q22/88.11</f>
        <v>5.473550942874204</v>
      </c>
    </row>
    <row r="23" spans="1:26" x14ac:dyDescent="0.35">
      <c r="A23">
        <v>168</v>
      </c>
      <c r="B23">
        <v>2886102.0143441302</v>
      </c>
      <c r="C23">
        <v>98590284.846757397</v>
      </c>
      <c r="D23">
        <v>46818988.232693702</v>
      </c>
      <c r="F23">
        <f t="shared" si="0"/>
        <v>2.8861020143441302E-2</v>
      </c>
      <c r="G23">
        <f t="shared" si="1"/>
        <v>0.98590284846757392</v>
      </c>
      <c r="H23">
        <f t="shared" si="2"/>
        <v>0.46818988232693703</v>
      </c>
      <c r="J23">
        <v>179.54381051303929</v>
      </c>
      <c r="K23">
        <v>1292.1610318100516</v>
      </c>
      <c r="L23">
        <v>779.66135494919661</v>
      </c>
      <c r="M23">
        <v>159.09316533311173</v>
      </c>
      <c r="N23">
        <v>156.90833912144737</v>
      </c>
      <c r="O23">
        <v>49.236779662193854</v>
      </c>
      <c r="P23">
        <v>200.21714314931245</v>
      </c>
      <c r="Q23">
        <v>205.20381385017873</v>
      </c>
      <c r="S23">
        <f>J23/342.296</f>
        <v>0.52452792469978993</v>
      </c>
      <c r="T23">
        <f>K23/180.156</f>
        <v>7.1724562701772436</v>
      </c>
      <c r="U23">
        <f>L23/88.06</f>
        <v>8.8537514756892648</v>
      </c>
      <c r="V23">
        <f>M23/118.09</f>
        <v>1.3472196234491636</v>
      </c>
      <c r="W23">
        <f>N23/90.08</f>
        <v>1.7418776545453749</v>
      </c>
      <c r="X23">
        <f>O23/46.025</f>
        <v>1.0697833712589648</v>
      </c>
      <c r="Y23">
        <f>P23/60.052</f>
        <v>3.3340628646724912</v>
      </c>
      <c r="Z23">
        <f>Q23/88.11</f>
        <v>2.3289503331083727</v>
      </c>
    </row>
    <row r="24" spans="1:26" x14ac:dyDescent="0.35">
      <c r="A24">
        <v>176</v>
      </c>
      <c r="B24">
        <f>AVERAGE(B23,B25)</f>
        <v>2033617.3248288902</v>
      </c>
      <c r="C24">
        <f>AVERAGE(C23,C25)</f>
        <v>564131172.61267865</v>
      </c>
      <c r="D24">
        <f>AVERAGE(D23,D25)</f>
        <v>27510649.100074805</v>
      </c>
      <c r="F24">
        <f t="shared" si="0"/>
        <v>2.0336173248288902E-2</v>
      </c>
      <c r="G24">
        <f t="shared" si="1"/>
        <v>5.6413117261267862</v>
      </c>
      <c r="H24">
        <f t="shared" si="2"/>
        <v>0.27510649100074808</v>
      </c>
      <c r="J24">
        <v>173.65155618206774</v>
      </c>
      <c r="K24">
        <v>1106.0996299933363</v>
      </c>
      <c r="L24">
        <v>714.78252138807034</v>
      </c>
      <c r="M24">
        <v>253.72879098603923</v>
      </c>
      <c r="N24">
        <v>108.89958882234866</v>
      </c>
      <c r="O24">
        <v>71.078295314968884</v>
      </c>
      <c r="P24">
        <v>266.49690464372378</v>
      </c>
      <c r="Q24">
        <v>142.7370826425944</v>
      </c>
      <c r="S24">
        <f>J24/342.296</f>
        <v>0.50731400945984684</v>
      </c>
      <c r="T24">
        <f>K24/180.156</f>
        <v>6.1396768911018018</v>
      </c>
      <c r="U24">
        <f>L24/88.06</f>
        <v>8.1169943378159246</v>
      </c>
      <c r="V24">
        <f>M24/118.09</f>
        <v>2.1486052247102991</v>
      </c>
      <c r="W24">
        <f>N24/90.08</f>
        <v>1.208920835061597</v>
      </c>
      <c r="X24">
        <f>O24/46.025</f>
        <v>1.5443410171639085</v>
      </c>
      <c r="Y24">
        <f>P24/60.052</f>
        <v>4.4377690109192667</v>
      </c>
      <c r="Z24">
        <f>Q24/88.11</f>
        <v>1.6199873186084939</v>
      </c>
    </row>
    <row r="25" spans="1:26" x14ac:dyDescent="0.35">
      <c r="A25">
        <v>184</v>
      </c>
      <c r="B25">
        <v>1181132.6353136499</v>
      </c>
      <c r="C25">
        <v>1029672060.3786</v>
      </c>
      <c r="D25">
        <v>8202309.9674559105</v>
      </c>
      <c r="F25">
        <f t="shared" si="0"/>
        <v>1.18113263531365E-2</v>
      </c>
      <c r="G25">
        <f t="shared" si="1"/>
        <v>10.296720603786</v>
      </c>
      <c r="H25">
        <f t="shared" si="2"/>
        <v>8.2023099674559105E-2</v>
      </c>
      <c r="J25">
        <v>190.9983811023111</v>
      </c>
      <c r="K25">
        <v>282.81704836390418</v>
      </c>
      <c r="L25">
        <v>264.06600257864221</v>
      </c>
      <c r="M25">
        <v>781.93928367918704</v>
      </c>
      <c r="N25">
        <v>266.47961226836469</v>
      </c>
      <c r="O25">
        <v>87.115373635937189</v>
      </c>
      <c r="P25">
        <v>568.94417788072644</v>
      </c>
      <c r="Q25">
        <v>108.92595224835517</v>
      </c>
      <c r="S25">
        <f>J25/342.296</f>
        <v>0.55799185822303243</v>
      </c>
      <c r="T25">
        <f>K25/180.156</f>
        <v>1.5698452916578085</v>
      </c>
      <c r="U25">
        <f>L25/88.06</f>
        <v>2.9987054573999794</v>
      </c>
      <c r="V25">
        <f>M25/118.09</f>
        <v>6.6215537613615636</v>
      </c>
      <c r="W25">
        <f>N25/90.08</f>
        <v>2.9582550207411713</v>
      </c>
      <c r="X25">
        <f>O25/46.025</f>
        <v>1.8927837835075978</v>
      </c>
      <c r="Y25">
        <f>P25/60.052</f>
        <v>9.4741919982802649</v>
      </c>
      <c r="Z25">
        <f>Q25/88.11</f>
        <v>1.2362495999132355</v>
      </c>
    </row>
    <row r="26" spans="1:26" x14ac:dyDescent="0.35">
      <c r="A26">
        <v>192</v>
      </c>
      <c r="B26">
        <v>515688.75623394299</v>
      </c>
      <c r="C26">
        <v>722975008.68973899</v>
      </c>
      <c r="D26">
        <v>4263027.0515339244</v>
      </c>
      <c r="F26">
        <f t="shared" si="0"/>
        <v>5.15688756233943E-3</v>
      </c>
      <c r="G26">
        <f t="shared" si="1"/>
        <v>7.2297500868973898</v>
      </c>
      <c r="H26">
        <f t="shared" si="2"/>
        <v>4.2630270515339241E-2</v>
      </c>
      <c r="J26">
        <v>204.10696027469675</v>
      </c>
      <c r="K26">
        <v>132.23372069319259</v>
      </c>
      <c r="L26">
        <v>78.354035465134544</v>
      </c>
      <c r="M26">
        <v>1120.8315773541003</v>
      </c>
      <c r="N26">
        <v>286.89702529710473</v>
      </c>
      <c r="O26">
        <v>81.523883057846135</v>
      </c>
      <c r="P26">
        <v>723.12308120082355</v>
      </c>
      <c r="Q26">
        <v>83.187962808566027</v>
      </c>
      <c r="S26">
        <f>J26/342.296</f>
        <v>0.59628789198441334</v>
      </c>
      <c r="T26">
        <f>K26/180.156</f>
        <v>0.73399565206372586</v>
      </c>
      <c r="U26">
        <f>L26/88.06</f>
        <v>0.88978009840034678</v>
      </c>
      <c r="V26">
        <f>M26/118.09</f>
        <v>9.4913335367440119</v>
      </c>
      <c r="W26">
        <f>N26/90.08</f>
        <v>3.1849136911312694</v>
      </c>
      <c r="X26">
        <f>O26/46.025</f>
        <v>1.7712956666560813</v>
      </c>
      <c r="Y26">
        <f>P26/60.052</f>
        <v>12.041615286765197</v>
      </c>
      <c r="Z26">
        <f>Q26/88.11</f>
        <v>0.94413758720424501</v>
      </c>
    </row>
    <row r="27" spans="1:26" x14ac:dyDescent="0.35">
      <c r="A27">
        <v>200</v>
      </c>
      <c r="B27">
        <v>614571.49397774204</v>
      </c>
      <c r="C27">
        <v>632670624.47538698</v>
      </c>
      <c r="D27">
        <v>4122750.438767354</v>
      </c>
      <c r="F27">
        <f t="shared" si="0"/>
        <v>6.14571493977742E-3</v>
      </c>
      <c r="G27">
        <f t="shared" si="1"/>
        <v>6.3267062447538693</v>
      </c>
      <c r="H27">
        <f t="shared" si="2"/>
        <v>4.1227504387673537E-2</v>
      </c>
      <c r="J27">
        <v>188.33111239659459</v>
      </c>
      <c r="K27">
        <v>123.99560617086944</v>
      </c>
      <c r="L27">
        <v>76.373035294085</v>
      </c>
      <c r="M27">
        <v>1108.8712812811625</v>
      </c>
      <c r="N27">
        <v>186.9570112062319</v>
      </c>
      <c r="O27">
        <v>65.461802383715181</v>
      </c>
      <c r="P27">
        <v>679.60971394955504</v>
      </c>
      <c r="Q27">
        <v>58.753218614010777</v>
      </c>
      <c r="S27">
        <f>J27/342.296</f>
        <v>0.55019957112146967</v>
      </c>
      <c r="T27">
        <f>K27/180.156</f>
        <v>0.68826797981121601</v>
      </c>
      <c r="U27">
        <f>L27/88.06</f>
        <v>0.86728407102072447</v>
      </c>
      <c r="V27">
        <f>M27/118.09</f>
        <v>9.390052343815416</v>
      </c>
      <c r="W27">
        <f>N27/90.08</f>
        <v>2.0754552753800168</v>
      </c>
      <c r="X27">
        <f>O27/46.025</f>
        <v>1.4223096661317802</v>
      </c>
      <c r="Y27">
        <f>P27/60.052</f>
        <v>11.317020481408697</v>
      </c>
      <c r="Z27">
        <f>Q27/88.11</f>
        <v>0.66681669065952531</v>
      </c>
    </row>
    <row r="28" spans="1:26" x14ac:dyDescent="0.35">
      <c r="A28">
        <v>208</v>
      </c>
      <c r="B28">
        <v>2407770.7657907102</v>
      </c>
      <c r="C28">
        <v>466192575.67239702</v>
      </c>
      <c r="D28">
        <v>5156642.3900684295</v>
      </c>
      <c r="F28">
        <f t="shared" si="0"/>
        <v>2.4077707657907101E-2</v>
      </c>
      <c r="G28">
        <f t="shared" si="1"/>
        <v>4.6619257567239698</v>
      </c>
      <c r="H28">
        <f t="shared" si="2"/>
        <v>5.1566423900684298E-2</v>
      </c>
      <c r="J28">
        <v>188.34603778703121</v>
      </c>
      <c r="K28">
        <v>202.8120259837618</v>
      </c>
      <c r="L28">
        <v>128.30366233834226</v>
      </c>
      <c r="M28">
        <v>1077.7386598366495</v>
      </c>
      <c r="N28">
        <v>207.29923414112142</v>
      </c>
      <c r="O28">
        <v>60.88077334954572</v>
      </c>
      <c r="P28">
        <v>655.0564379733803</v>
      </c>
      <c r="Q28">
        <v>48.564301857224265</v>
      </c>
      <c r="S28">
        <f>J28/342.296</f>
        <v>0.55024317487505325</v>
      </c>
      <c r="T28">
        <f>K28/180.156</f>
        <v>1.1257578209094441</v>
      </c>
      <c r="U28">
        <f>L28/88.06</f>
        <v>1.4570027519684563</v>
      </c>
      <c r="V28">
        <f>M28/118.09</f>
        <v>9.1264176461736763</v>
      </c>
      <c r="W28">
        <f>N28/90.08</f>
        <v>2.3012792422415789</v>
      </c>
      <c r="X28">
        <f>O28/46.025</f>
        <v>1.3227761727223406</v>
      </c>
      <c r="Y28">
        <f>P28/60.052</f>
        <v>10.908153566465401</v>
      </c>
      <c r="Z28">
        <f>Q28/88.11</f>
        <v>0.55117809394193928</v>
      </c>
    </row>
    <row r="29" spans="1:26" x14ac:dyDescent="0.35">
      <c r="A29">
        <v>216</v>
      </c>
      <c r="B29">
        <v>349702.96571970102</v>
      </c>
      <c r="C29">
        <v>298856154.50405699</v>
      </c>
      <c r="D29">
        <v>2407122.0807039458</v>
      </c>
      <c r="F29">
        <f t="shared" si="0"/>
        <v>3.4970296571970104E-3</v>
      </c>
      <c r="G29">
        <f t="shared" si="1"/>
        <v>2.9885615450405698</v>
      </c>
      <c r="H29">
        <f t="shared" si="2"/>
        <v>2.4071220807039457E-2</v>
      </c>
      <c r="J29">
        <v>191.59309270319397</v>
      </c>
      <c r="K29">
        <v>372.33868652018378</v>
      </c>
      <c r="L29">
        <v>208.74621829795808</v>
      </c>
      <c r="M29">
        <v>1012.1673779619165</v>
      </c>
      <c r="N29">
        <v>283.92068151304073</v>
      </c>
      <c r="O29">
        <v>58.524196684278095</v>
      </c>
      <c r="P29">
        <v>617.54351193102434</v>
      </c>
      <c r="Q29">
        <v>37.891249801682378</v>
      </c>
      <c r="S29">
        <f>J29/342.296</f>
        <v>0.55972927730149924</v>
      </c>
      <c r="T29">
        <f>K29/180.156</f>
        <v>2.066757068985678</v>
      </c>
      <c r="U29">
        <f>L29/88.06</f>
        <v>2.3704998671128559</v>
      </c>
      <c r="V29">
        <f>M29/118.09</f>
        <v>8.5711523241757686</v>
      </c>
      <c r="W29">
        <f>N29/90.08</f>
        <v>3.1518725745230989</v>
      </c>
      <c r="X29">
        <f>O29/46.025</f>
        <v>1.2715740724449343</v>
      </c>
      <c r="Y29">
        <f>P29/60.052</f>
        <v>10.283479516602684</v>
      </c>
      <c r="Z29">
        <f>Q29/88.11</f>
        <v>0.43004482807493333</v>
      </c>
    </row>
    <row r="30" spans="1:26" x14ac:dyDescent="0.35">
      <c r="A30">
        <v>224</v>
      </c>
      <c r="B30">
        <v>211930.926216641</v>
      </c>
      <c r="C30">
        <v>263589089.481947</v>
      </c>
      <c r="D30">
        <v>3629317.1114599649</v>
      </c>
      <c r="F30">
        <f t="shared" si="0"/>
        <v>2.1193092621664099E-3</v>
      </c>
      <c r="G30">
        <f t="shared" si="1"/>
        <v>2.6358908948194699</v>
      </c>
      <c r="H30">
        <f t="shared" si="2"/>
        <v>3.6293171114599648E-2</v>
      </c>
      <c r="J30">
        <v>179.02395771506474</v>
      </c>
      <c r="K30">
        <v>515.47484919159683</v>
      </c>
      <c r="L30">
        <v>234.92234064340511</v>
      </c>
      <c r="M30">
        <v>848.45671684315494</v>
      </c>
      <c r="N30">
        <v>314.38421805625717</v>
      </c>
      <c r="O30">
        <v>54.819701449239581</v>
      </c>
      <c r="P30">
        <v>545.00554958085149</v>
      </c>
      <c r="Q30">
        <v>31.722431017846965</v>
      </c>
      <c r="S30">
        <f>J30/342.296</f>
        <v>0.52300920172910215</v>
      </c>
      <c r="T30">
        <f>K30/180.156</f>
        <v>2.8612693953662203</v>
      </c>
      <c r="U30">
        <f>L30/88.06</f>
        <v>2.6677531301772097</v>
      </c>
      <c r="V30">
        <f>M30/118.09</f>
        <v>7.1848312036849427</v>
      </c>
      <c r="W30">
        <f>N30/90.08</f>
        <v>3.4900557066636009</v>
      </c>
      <c r="X30">
        <f>O30/46.025</f>
        <v>1.1910853112273674</v>
      </c>
      <c r="Y30">
        <f>P30/60.052</f>
        <v>9.0755603407189014</v>
      </c>
      <c r="Z30">
        <f>Q30/88.11</f>
        <v>0.3600321304942341</v>
      </c>
    </row>
    <row r="31" spans="1:26" x14ac:dyDescent="0.35">
      <c r="A31">
        <v>232</v>
      </c>
      <c r="B31">
        <v>122520.981450794</v>
      </c>
      <c r="C31">
        <v>136666028.75928801</v>
      </c>
      <c r="D31">
        <v>1511092.104559788</v>
      </c>
      <c r="F31">
        <f t="shared" si="0"/>
        <v>1.2252098145079399E-3</v>
      </c>
      <c r="G31">
        <f t="shared" si="1"/>
        <v>1.3666602875928802</v>
      </c>
      <c r="H31">
        <f t="shared" si="2"/>
        <v>1.5110921045597881E-2</v>
      </c>
      <c r="J31">
        <v>171.90031520106095</v>
      </c>
      <c r="K31">
        <v>644.40162162873071</v>
      </c>
      <c r="L31">
        <v>153.99074235277129</v>
      </c>
      <c r="M31">
        <v>720.78186582933665</v>
      </c>
      <c r="N31">
        <v>431.78123255257492</v>
      </c>
      <c r="O31">
        <v>54.116125104927903</v>
      </c>
      <c r="P31">
        <v>521.17458085153316</v>
      </c>
      <c r="Q31">
        <v>30.640198617119101</v>
      </c>
      <c r="S31">
        <f>J31/342.296</f>
        <v>0.50219784981729543</v>
      </c>
      <c r="T31">
        <f>K31/180.156</f>
        <v>3.5769090212301045</v>
      </c>
      <c r="U31">
        <f>L31/88.06</f>
        <v>1.7487025023026492</v>
      </c>
      <c r="V31">
        <f>M31/118.09</f>
        <v>6.1036655587207775</v>
      </c>
      <c r="W31">
        <f>N31/90.08</f>
        <v>4.7933085318891528</v>
      </c>
      <c r="X31">
        <f>O31/46.025</f>
        <v>1.1757984813672548</v>
      </c>
      <c r="Y31">
        <f>P31/60.052</f>
        <v>8.6787214555973691</v>
      </c>
      <c r="Z31">
        <f>Q31/88.11</f>
        <v>0.34774938845896153</v>
      </c>
    </row>
    <row r="32" spans="1:26" x14ac:dyDescent="0.35">
      <c r="A32">
        <v>240</v>
      </c>
      <c r="B32">
        <v>257073.845455109</v>
      </c>
      <c r="C32">
        <v>164561537.60399699</v>
      </c>
      <c r="D32">
        <v>2861136.6873800061</v>
      </c>
      <c r="F32">
        <f t="shared" si="0"/>
        <v>2.5707384545510898E-3</v>
      </c>
      <c r="G32">
        <f t="shared" si="1"/>
        <v>1.6456153760399699</v>
      </c>
      <c r="H32">
        <f t="shared" si="2"/>
        <v>2.8611366873800059E-2</v>
      </c>
      <c r="J32">
        <v>179.59761437196275</v>
      </c>
      <c r="K32">
        <v>780.58632246694492</v>
      </c>
      <c r="L32">
        <v>33.963675614071434</v>
      </c>
      <c r="M32">
        <v>651.98408340851893</v>
      </c>
      <c r="N32">
        <v>647.15474038231469</v>
      </c>
      <c r="O32">
        <v>57.920094504555102</v>
      </c>
      <c r="P32">
        <v>552.17444756967416</v>
      </c>
      <c r="Q32">
        <v>35.206198720729937</v>
      </c>
      <c r="S32">
        <f>J32/342.296</f>
        <v>0.52468510988139727</v>
      </c>
      <c r="T32">
        <f>K32/180.156</f>
        <v>4.3328355562231895</v>
      </c>
      <c r="U32">
        <f>L32/88.06</f>
        <v>0.38568789023474259</v>
      </c>
      <c r="V32">
        <f>M32/118.09</f>
        <v>5.5210778508639082</v>
      </c>
      <c r="W32">
        <f>N32/90.08</f>
        <v>7.1842222511358207</v>
      </c>
      <c r="X32">
        <f>O32/46.025</f>
        <v>1.2584485498002196</v>
      </c>
      <c r="Y32">
        <f>P32/60.052</f>
        <v>9.1949385127834908</v>
      </c>
      <c r="Z32">
        <f>Q32/88.11</f>
        <v>0.39957097628793481</v>
      </c>
    </row>
    <row r="33" spans="1:26" x14ac:dyDescent="0.35">
      <c r="A33">
        <v>248</v>
      </c>
      <c r="B33">
        <v>0</v>
      </c>
      <c r="C33">
        <v>246980566.89984199</v>
      </c>
      <c r="D33">
        <v>708615.81730531598</v>
      </c>
      <c r="F33">
        <f t="shared" si="0"/>
        <v>0</v>
      </c>
      <c r="G33">
        <f t="shared" si="1"/>
        <v>2.4698056689984198</v>
      </c>
      <c r="H33">
        <f t="shared" si="2"/>
        <v>7.0861581730531599E-3</v>
      </c>
      <c r="J33">
        <v>169.57898226805654</v>
      </c>
      <c r="K33">
        <v>710.16603172237228</v>
      </c>
      <c r="L33">
        <v>22.280388715004921</v>
      </c>
      <c r="M33">
        <v>573.36293271285433</v>
      </c>
      <c r="N33">
        <v>681.11241459070004</v>
      </c>
      <c r="O33">
        <v>59.242190971879317</v>
      </c>
      <c r="P33">
        <v>508.34993611662617</v>
      </c>
      <c r="Q33">
        <v>48.605791724408121</v>
      </c>
      <c r="S33">
        <f>J33/342.296</f>
        <v>0.49541619612281923</v>
      </c>
      <c r="T33">
        <f>K33/180.156</f>
        <v>3.9419504858143624</v>
      </c>
      <c r="U33">
        <f>L33/88.06</f>
        <v>0.25301372603912015</v>
      </c>
      <c r="V33">
        <f>M33/118.09</f>
        <v>4.8553047058417675</v>
      </c>
      <c r="W33">
        <f>N33/90.08</f>
        <v>7.5611946557582153</v>
      </c>
      <c r="X33">
        <f>O33/46.025</f>
        <v>1.2871741656030271</v>
      </c>
      <c r="Y33">
        <f>P33/60.052</f>
        <v>8.4651624611441108</v>
      </c>
      <c r="Z33">
        <f>Q33/88.11</f>
        <v>0.551648981096449</v>
      </c>
    </row>
    <row r="34" spans="1:26" x14ac:dyDescent="0.35">
      <c r="A34">
        <v>256</v>
      </c>
      <c r="B34">
        <v>159802.271127299</v>
      </c>
      <c r="C34">
        <v>438422857.58011699</v>
      </c>
      <c r="D34">
        <v>790133.451684981</v>
      </c>
      <c r="F34">
        <f t="shared" si="0"/>
        <v>1.5980227112729899E-3</v>
      </c>
      <c r="G34">
        <f t="shared" si="1"/>
        <v>4.3842285758011696</v>
      </c>
      <c r="H34">
        <f t="shared" si="2"/>
        <v>7.9013345168498107E-3</v>
      </c>
      <c r="J34">
        <v>166.11768279111178</v>
      </c>
      <c r="K34">
        <v>421.84149006593486</v>
      </c>
      <c r="L34">
        <v>47.096733250906816</v>
      </c>
      <c r="M34">
        <v>707.21781661047532</v>
      </c>
      <c r="N34">
        <v>663.05071551059473</v>
      </c>
      <c r="O34">
        <v>59.079075330522912</v>
      </c>
      <c r="P34">
        <v>526.58180288991832</v>
      </c>
      <c r="Q34">
        <v>59.839822096953839</v>
      </c>
      <c r="S34">
        <f>J34/342.296</f>
        <v>0.48530418933061381</v>
      </c>
      <c r="T34">
        <f>K34/180.156</f>
        <v>2.341534503796348</v>
      </c>
      <c r="U34">
        <f>L34/88.06</f>
        <v>0.5348254968306474</v>
      </c>
      <c r="V34">
        <f>M34/118.09</f>
        <v>5.9888035956514125</v>
      </c>
      <c r="W34">
        <f>N34/90.08</f>
        <v>7.3606873391495862</v>
      </c>
      <c r="X34">
        <f>O34/46.025</f>
        <v>1.2836300995224967</v>
      </c>
      <c r="Y34">
        <f>P34/60.052</f>
        <v>8.7687637862172512</v>
      </c>
      <c r="Z34">
        <f>Q34/88.11</f>
        <v>0.67914904207188553</v>
      </c>
    </row>
    <row r="35" spans="1:26" x14ac:dyDescent="0.35">
      <c r="A35">
        <v>264</v>
      </c>
      <c r="B35">
        <v>0</v>
      </c>
      <c r="C35">
        <v>413704414.86342198</v>
      </c>
      <c r="D35">
        <v>458029.45166597702</v>
      </c>
      <c r="F35">
        <f t="shared" si="0"/>
        <v>0</v>
      </c>
      <c r="G35">
        <f t="shared" si="1"/>
        <v>4.13704414863422</v>
      </c>
      <c r="H35">
        <f t="shared" si="2"/>
        <v>4.58029451665977E-3</v>
      </c>
      <c r="J35">
        <v>185.1876947546092</v>
      </c>
      <c r="K35">
        <v>280.3137494300845</v>
      </c>
      <c r="L35">
        <v>84.091614728637609</v>
      </c>
      <c r="M35">
        <v>986.36368357946719</v>
      </c>
      <c r="N35">
        <v>672.8388456118895</v>
      </c>
      <c r="O35">
        <v>66.606157918045128</v>
      </c>
      <c r="P35">
        <v>636.39519679755858</v>
      </c>
      <c r="Q35">
        <v>58.433482044565608</v>
      </c>
      <c r="S35">
        <f>J35/342.296</f>
        <v>0.54101623961311029</v>
      </c>
      <c r="T35">
        <f>K35/180.156</f>
        <v>1.5559501178427835</v>
      </c>
      <c r="U35">
        <f>L35/88.06</f>
        <v>0.95493543866270281</v>
      </c>
      <c r="V35">
        <f>M35/118.09</f>
        <v>8.3526436072441967</v>
      </c>
      <c r="W35">
        <f>N35/90.08</f>
        <v>7.4693477532403367</v>
      </c>
      <c r="X35">
        <f>O35/46.025</f>
        <v>1.4471734474317246</v>
      </c>
      <c r="Y35">
        <f>P35/60.052</f>
        <v>10.597402198054329</v>
      </c>
      <c r="Z35">
        <f>Q35/88.11</f>
        <v>0.66318785659477486</v>
      </c>
    </row>
    <row r="36" spans="1:26" x14ac:dyDescent="0.35">
      <c r="A36">
        <v>272</v>
      </c>
      <c r="B36">
        <v>0</v>
      </c>
      <c r="C36">
        <v>399302112.14651799</v>
      </c>
      <c r="D36">
        <v>141267.63534389701</v>
      </c>
      <c r="F36">
        <f t="shared" si="0"/>
        <v>0</v>
      </c>
      <c r="G36">
        <f t="shared" si="1"/>
        <v>3.9930211214651798</v>
      </c>
      <c r="H36">
        <f t="shared" si="2"/>
        <v>1.41267635343897E-3</v>
      </c>
      <c r="J36">
        <v>169.26092654505322</v>
      </c>
      <c r="K36">
        <v>175.50907425998668</v>
      </c>
      <c r="L36">
        <v>87.23167225097211</v>
      </c>
      <c r="M36">
        <v>1036.1008060686643</v>
      </c>
      <c r="N36">
        <v>535.73494370297499</v>
      </c>
      <c r="O36">
        <v>66.688687382727622</v>
      </c>
      <c r="P36">
        <v>610.05634605485693</v>
      </c>
      <c r="Q36">
        <v>44.031909507265709</v>
      </c>
      <c r="S36">
        <f>J36/342.296</f>
        <v>0.49448701283407703</v>
      </c>
      <c r="T36">
        <f>K36/180.156</f>
        <v>0.97420610060162671</v>
      </c>
      <c r="U36">
        <f>L36/88.06</f>
        <v>0.99059359812596082</v>
      </c>
      <c r="V36">
        <f>M36/118.09</f>
        <v>8.7738234064583303</v>
      </c>
      <c r="W36">
        <f>N36/90.08</f>
        <v>5.9473239753882661</v>
      </c>
      <c r="X36">
        <f>O36/46.025</f>
        <v>1.4489665916942449</v>
      </c>
      <c r="Y36">
        <f>P36/60.052</f>
        <v>10.158801472971041</v>
      </c>
      <c r="Z36">
        <f>Q36/88.11</f>
        <v>0.49973793561758834</v>
      </c>
    </row>
    <row r="37" spans="1:26" x14ac:dyDescent="0.35">
      <c r="A37">
        <v>280</v>
      </c>
      <c r="B37">
        <v>0</v>
      </c>
      <c r="C37">
        <v>355053843.143866</v>
      </c>
      <c r="D37">
        <v>55833.9770004979</v>
      </c>
      <c r="F37">
        <f t="shared" si="0"/>
        <v>0</v>
      </c>
      <c r="G37">
        <f t="shared" si="1"/>
        <v>3.5505384314386599</v>
      </c>
      <c r="H37">
        <f t="shared" si="2"/>
        <v>5.5833977000497898E-4</v>
      </c>
      <c r="J37">
        <v>152.17336869829728</v>
      </c>
      <c r="K37">
        <v>145.63122797057483</v>
      </c>
      <c r="L37">
        <v>101.23095349564322</v>
      </c>
      <c r="M37">
        <v>949.82482252243699</v>
      </c>
      <c r="N37">
        <v>426.02000970409165</v>
      </c>
      <c r="O37">
        <v>61.350017127937981</v>
      </c>
      <c r="P37">
        <v>556.80438359438187</v>
      </c>
      <c r="Q37">
        <v>35.12597114923846</v>
      </c>
      <c r="S37">
        <f>J37/342.296</f>
        <v>0.44456659937100429</v>
      </c>
      <c r="T37">
        <f>K37/180.156</f>
        <v>0.80836179738989999</v>
      </c>
      <c r="U37">
        <f>L37/88.06</f>
        <v>1.1495679479405316</v>
      </c>
      <c r="V37">
        <f>M37/118.09</f>
        <v>8.0432282371279271</v>
      </c>
      <c r="W37">
        <f>N37/90.08</f>
        <v>4.7293517951164707</v>
      </c>
      <c r="X37">
        <f>O37/46.025</f>
        <v>1.3329715834424332</v>
      </c>
      <c r="Y37">
        <f>P37/60.052</f>
        <v>9.272037294251346</v>
      </c>
      <c r="Z37">
        <f>Q37/88.11</f>
        <v>0.39866043751263713</v>
      </c>
    </row>
    <row r="38" spans="1:26" x14ac:dyDescent="0.35">
      <c r="A38">
        <v>288</v>
      </c>
      <c r="B38">
        <v>0</v>
      </c>
      <c r="C38">
        <v>543839263.69593096</v>
      </c>
      <c r="D38">
        <v>208875.954155502</v>
      </c>
      <c r="F38">
        <f t="shared" si="0"/>
        <v>0</v>
      </c>
      <c r="G38">
        <f t="shared" si="1"/>
        <v>5.4383926369593096</v>
      </c>
      <c r="H38">
        <f t="shared" si="2"/>
        <v>2.0887595415550199E-3</v>
      </c>
      <c r="J38">
        <v>182.50519635437919</v>
      </c>
      <c r="K38">
        <v>188.55079536088803</v>
      </c>
      <c r="L38">
        <v>154.43533275579537</v>
      </c>
      <c r="M38">
        <v>1168.8233059499501</v>
      </c>
      <c r="N38">
        <v>499.13381842713954</v>
      </c>
      <c r="O38">
        <v>79.016728093213018</v>
      </c>
      <c r="P38">
        <v>684.14198654312816</v>
      </c>
      <c r="Q38">
        <v>31.701913744787081</v>
      </c>
      <c r="S38">
        <f>J38/342.296</f>
        <v>0.53317945974939585</v>
      </c>
      <c r="T38">
        <f>K38/180.156</f>
        <v>1.0465973676196632</v>
      </c>
      <c r="U38">
        <f>L38/88.06</f>
        <v>1.7537512236633588</v>
      </c>
      <c r="V38">
        <f>M38/118.09</f>
        <v>9.8977331353200952</v>
      </c>
      <c r="W38">
        <f>N38/90.08</f>
        <v>5.5410059772106965</v>
      </c>
      <c r="X38">
        <f>O38/46.025</f>
        <v>1.7168219031659537</v>
      </c>
      <c r="Y38">
        <f>P38/60.052</f>
        <v>11.392492948496772</v>
      </c>
      <c r="Z38">
        <f>Q38/88.11</f>
        <v>0.35979927073870255</v>
      </c>
    </row>
    <row r="39" spans="1:26" x14ac:dyDescent="0.35">
      <c r="A39">
        <v>296</v>
      </c>
      <c r="B39">
        <v>0</v>
      </c>
      <c r="C39">
        <v>594202273.39841795</v>
      </c>
      <c r="D39">
        <v>196807.85419926399</v>
      </c>
      <c r="F39">
        <f t="shared" si="0"/>
        <v>0</v>
      </c>
      <c r="G39">
        <f t="shared" si="1"/>
        <v>5.9420227339841798</v>
      </c>
      <c r="H39">
        <f t="shared" si="2"/>
        <v>1.9680785419926398E-3</v>
      </c>
      <c r="J39">
        <v>169.15844852450198</v>
      </c>
      <c r="K39">
        <v>185.85895852330515</v>
      </c>
      <c r="L39">
        <v>171.92090758994573</v>
      </c>
      <c r="M39">
        <v>1081.2446578659956</v>
      </c>
      <c r="N39">
        <v>439.40903909552549</v>
      </c>
      <c r="O39">
        <v>75.001827558697897</v>
      </c>
      <c r="P39">
        <v>649.25884945584232</v>
      </c>
      <c r="Q39">
        <v>23.091622942353521</v>
      </c>
      <c r="S39">
        <f>J39/342.296</f>
        <v>0.4941876286152978</v>
      </c>
      <c r="T39">
        <f>K39/180.156</f>
        <v>1.0316556679949884</v>
      </c>
      <c r="U39">
        <f>L39/88.06</f>
        <v>1.9523155529178484</v>
      </c>
      <c r="V39">
        <f>M39/118.09</f>
        <v>9.156106849572323</v>
      </c>
      <c r="W39">
        <f>N39/90.08</f>
        <v>4.8779866684672015</v>
      </c>
      <c r="X39">
        <f>O39/46.025</f>
        <v>1.629588866022768</v>
      </c>
      <c r="Y39">
        <f>P39/60.052</f>
        <v>10.811610761603982</v>
      </c>
      <c r="Z39">
        <f>Q39/88.11</f>
        <v>0.26207720965104436</v>
      </c>
    </row>
    <row r="40" spans="1:26" x14ac:dyDescent="0.35">
      <c r="A40">
        <v>308</v>
      </c>
      <c r="B40">
        <v>0</v>
      </c>
      <c r="C40">
        <v>792481137.39639199</v>
      </c>
      <c r="D40">
        <v>170246.31886884401</v>
      </c>
      <c r="F40">
        <f t="shared" si="0"/>
        <v>0</v>
      </c>
      <c r="G40">
        <f t="shared" si="1"/>
        <v>7.9248113739639194</v>
      </c>
      <c r="H40">
        <f t="shared" si="2"/>
        <v>1.7024631886884401E-3</v>
      </c>
      <c r="J40">
        <v>171.64168571706793</v>
      </c>
      <c r="K40">
        <v>100.96560943692351</v>
      </c>
      <c r="L40">
        <v>112.30032815276395</v>
      </c>
      <c r="M40">
        <v>1164.4521789971034</v>
      </c>
      <c r="N40">
        <v>473.12971911307261</v>
      </c>
      <c r="O40">
        <v>75.327933467990817</v>
      </c>
      <c r="P40">
        <v>711.22968600632396</v>
      </c>
      <c r="Q40">
        <v>21.92156416748692</v>
      </c>
      <c r="S40">
        <f>J40/342.296</f>
        <v>0.50144227720180179</v>
      </c>
      <c r="T40">
        <f>K40/180.156</f>
        <v>0.56043434266371095</v>
      </c>
      <c r="U40">
        <f>L40/88.06</f>
        <v>1.2752705899700654</v>
      </c>
      <c r="V40">
        <f>M40/118.09</f>
        <v>9.8607179185121794</v>
      </c>
      <c r="W40">
        <f>N40/90.08</f>
        <v>5.2523281429071114</v>
      </c>
      <c r="X40">
        <f>O40/46.025</f>
        <v>1.636674274155151</v>
      </c>
      <c r="Y40">
        <f>P40/60.052</f>
        <v>11.843563678250915</v>
      </c>
      <c r="Z40">
        <f>Q40/88.11</f>
        <v>0.24879768661317581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815D-DBC5-4C71-A1D2-28F3712F6C77}">
  <dimension ref="A1:Z40"/>
  <sheetViews>
    <sheetView workbookViewId="0">
      <selection activeCell="S2" sqref="S2:Z40"/>
    </sheetView>
  </sheetViews>
  <sheetFormatPr defaultRowHeight="14.5" x14ac:dyDescent="0.35"/>
  <sheetData>
    <row r="1" spans="1:26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S1" t="s">
        <v>3</v>
      </c>
      <c r="T1" s="10" t="s">
        <v>8</v>
      </c>
      <c r="U1" s="10" t="s">
        <v>9</v>
      </c>
      <c r="V1" s="10" t="s">
        <v>10</v>
      </c>
      <c r="W1" s="10" t="s">
        <v>11</v>
      </c>
      <c r="X1" s="10" t="s">
        <v>12</v>
      </c>
      <c r="Y1" s="10" t="s">
        <v>13</v>
      </c>
      <c r="Z1" s="10" t="s">
        <v>14</v>
      </c>
    </row>
    <row r="2" spans="1:26" x14ac:dyDescent="0.35">
      <c r="A2">
        <v>0</v>
      </c>
      <c r="B2" s="7">
        <f>114058380.447073/10</f>
        <v>11405838.0447073</v>
      </c>
      <c r="C2" s="7">
        <f>40246680.0034792/10</f>
        <v>4024668.0003479198</v>
      </c>
      <c r="D2" s="7">
        <f>7599495.52057058/10</f>
        <v>759949.55205705797</v>
      </c>
      <c r="F2" s="7">
        <f>B2/100000000</f>
        <v>0.114058380447073</v>
      </c>
      <c r="G2" s="7">
        <f t="shared" ref="G2:H2" si="0">C2/100000000</f>
        <v>4.0246680003479196E-2</v>
      </c>
      <c r="H2" s="7">
        <f t="shared" si="0"/>
        <v>7.5994955205705801E-3</v>
      </c>
      <c r="I2" s="7"/>
      <c r="J2">
        <v>238.39185728660459</v>
      </c>
      <c r="K2">
        <v>1778.1630308981869</v>
      </c>
      <c r="L2">
        <v>895.86623377232036</v>
      </c>
      <c r="M2">
        <v>76.398656008120042</v>
      </c>
      <c r="N2">
        <v>71.484878690545827</v>
      </c>
      <c r="O2">
        <v>44.625863533539892</v>
      </c>
      <c r="P2">
        <v>150.7616885892345</v>
      </c>
      <c r="Q2">
        <v>21.159523657268299</v>
      </c>
      <c r="S2">
        <f>J2/342.296</f>
        <v>0.69644943933497494</v>
      </c>
      <c r="T2">
        <f>K2/180.156</f>
        <v>9.8701293928494565</v>
      </c>
      <c r="U2">
        <f>L2/88.06</f>
        <v>10.173361728052695</v>
      </c>
      <c r="V2">
        <f>M2/118.09</f>
        <v>0.64695279878160761</v>
      </c>
      <c r="W2">
        <f>N2/90.08</f>
        <v>0.79357103342080182</v>
      </c>
      <c r="X2">
        <f>O2/46.025</f>
        <v>0.96960051132080161</v>
      </c>
      <c r="Y2">
        <f>P2/60.052</f>
        <v>2.5105190266641326</v>
      </c>
      <c r="Z2">
        <f>Q2/88.11</f>
        <v>0.24014894628610031</v>
      </c>
    </row>
    <row r="3" spans="1:26" x14ac:dyDescent="0.35">
      <c r="A3">
        <v>8</v>
      </c>
      <c r="B3" s="7">
        <f>3056434061.39154/10</f>
        <v>305643406.13915402</v>
      </c>
      <c r="C3" s="7">
        <f>1792029963.51999/10</f>
        <v>179202996.35199898</v>
      </c>
      <c r="D3" s="7">
        <f>88967797.7220496/10</f>
        <v>8896779.7722049598</v>
      </c>
      <c r="F3" s="7">
        <f t="shared" ref="F3:F40" si="1">B3/100000000</f>
        <v>3.0564340613915402</v>
      </c>
      <c r="G3" s="7">
        <f t="shared" ref="G3:G40" si="2">C3/100000000</f>
        <v>1.7920299635199899</v>
      </c>
      <c r="H3" s="7">
        <f t="shared" ref="H3:H40" si="3">D3/100000000</f>
        <v>8.8967797722049602E-2</v>
      </c>
      <c r="I3" s="7"/>
      <c r="J3">
        <v>167.13624649905407</v>
      </c>
      <c r="K3">
        <v>1486.9471819871637</v>
      </c>
      <c r="L3">
        <v>700.80064751840166</v>
      </c>
      <c r="M3">
        <v>143.73714549005174</v>
      </c>
      <c r="N3">
        <v>77.241386580105285</v>
      </c>
      <c r="O3">
        <v>35.563817288878873</v>
      </c>
      <c r="P3">
        <v>440.66357705529816</v>
      </c>
      <c r="Q3">
        <v>31.602221197806042</v>
      </c>
      <c r="S3">
        <f>J3/342.296</f>
        <v>0.48827987034336967</v>
      </c>
      <c r="T3">
        <f>K3/180.156</f>
        <v>8.2536645018049004</v>
      </c>
      <c r="U3">
        <f>L3/88.06</f>
        <v>7.9582176643016309</v>
      </c>
      <c r="V3">
        <f>M3/118.09</f>
        <v>1.2171830425103882</v>
      </c>
      <c r="W3">
        <f>N3/90.08</f>
        <v>0.85747542828713685</v>
      </c>
      <c r="X3">
        <f>O3/46.025</f>
        <v>0.77270651360953557</v>
      </c>
      <c r="Y3">
        <f>P3/60.052</f>
        <v>7.3380333220425324</v>
      </c>
      <c r="Z3">
        <f>Q3/88.11</f>
        <v>0.35866781520606106</v>
      </c>
    </row>
    <row r="4" spans="1:26" x14ac:dyDescent="0.35">
      <c r="A4">
        <v>16</v>
      </c>
      <c r="B4" s="7">
        <f>3272115851.02284/10</f>
        <v>327211585.10228401</v>
      </c>
      <c r="C4" s="7">
        <f>8585670776.32762/10</f>
        <v>858567077.63276196</v>
      </c>
      <c r="D4" s="7">
        <f>723139014.079001/10</f>
        <v>72313901.407900095</v>
      </c>
      <c r="F4" s="7">
        <f t="shared" si="1"/>
        <v>3.2721158510228401</v>
      </c>
      <c r="G4" s="7">
        <f t="shared" si="2"/>
        <v>8.5856707763276194</v>
      </c>
      <c r="H4" s="7">
        <f t="shared" si="3"/>
        <v>0.72313901407900094</v>
      </c>
      <c r="I4" s="7"/>
      <c r="J4">
        <v>32.505975227909261</v>
      </c>
      <c r="K4">
        <v>51.968739451083714</v>
      </c>
      <c r="L4">
        <v>0</v>
      </c>
      <c r="M4">
        <v>568.4337382473052</v>
      </c>
      <c r="N4">
        <v>69.225037304256503</v>
      </c>
      <c r="O4">
        <v>30.792739027318287</v>
      </c>
      <c r="P4">
        <v>884.44014725347449</v>
      </c>
      <c r="Q4">
        <v>262.99629995985077</v>
      </c>
      <c r="S4">
        <f>J4/342.296</f>
        <v>9.4964519678609333E-2</v>
      </c>
      <c r="T4">
        <f>K4/180.156</f>
        <v>0.28846521598549985</v>
      </c>
      <c r="U4">
        <f>L4/88.06</f>
        <v>0</v>
      </c>
      <c r="V4">
        <f>M4/118.09</f>
        <v>4.8135637077424436</v>
      </c>
      <c r="W4">
        <f>N4/90.08</f>
        <v>0.76848398428348696</v>
      </c>
      <c r="X4">
        <f>O4/46.025</f>
        <v>0.66904375942027783</v>
      </c>
      <c r="Y4">
        <f>P4/60.052</f>
        <v>14.727904936612845</v>
      </c>
      <c r="Z4">
        <f>Q4/88.11</f>
        <v>2.9848632386772302</v>
      </c>
    </row>
    <row r="5" spans="1:26" x14ac:dyDescent="0.35">
      <c r="A5">
        <v>24</v>
      </c>
      <c r="B5" s="7">
        <v>189350765.116018</v>
      </c>
      <c r="C5" s="7">
        <v>732990705.90757406</v>
      </c>
      <c r="D5" s="7">
        <v>188738351.07885292</v>
      </c>
      <c r="F5" s="7">
        <f t="shared" si="1"/>
        <v>1.89350765116018</v>
      </c>
      <c r="G5" s="7">
        <f t="shared" si="2"/>
        <v>7.3299070590757402</v>
      </c>
      <c r="H5" s="7">
        <f t="shared" si="3"/>
        <v>1.8873835107885293</v>
      </c>
      <c r="I5" s="7"/>
      <c r="J5">
        <v>58.033330570445528</v>
      </c>
      <c r="K5">
        <v>13.289570971464771</v>
      </c>
      <c r="L5">
        <v>0</v>
      </c>
      <c r="M5">
        <v>437.40120761907025</v>
      </c>
      <c r="N5">
        <v>84.057327046167543</v>
      </c>
      <c r="O5">
        <v>32.976134012227185</v>
      </c>
      <c r="P5">
        <v>585.3100411794984</v>
      </c>
      <c r="Q5">
        <v>697.90689918665487</v>
      </c>
      <c r="S5">
        <f>J5/342.296</f>
        <v>0.16954136352877489</v>
      </c>
      <c r="T5">
        <f>K5/180.156</f>
        <v>7.3767018425502179E-2</v>
      </c>
      <c r="U5">
        <f>L5/88.06</f>
        <v>0</v>
      </c>
      <c r="V5">
        <f>M5/118.09</f>
        <v>3.7039648371502265</v>
      </c>
      <c r="W5">
        <f>N5/90.08</f>
        <v>0.93314084198676228</v>
      </c>
      <c r="X5">
        <f>O5/46.025</f>
        <v>0.7164830855454033</v>
      </c>
      <c r="Y5">
        <f>P5/60.052</f>
        <v>9.7467201954888836</v>
      </c>
      <c r="Z5">
        <f>Q5/88.11</f>
        <v>7.920859144100044</v>
      </c>
    </row>
    <row r="6" spans="1:26" x14ac:dyDescent="0.35">
      <c r="A6">
        <v>32</v>
      </c>
      <c r="B6" s="7">
        <v>134505846.984052</v>
      </c>
      <c r="C6" s="7">
        <v>763491910.63796794</v>
      </c>
      <c r="D6" s="7">
        <v>257110671.03163078</v>
      </c>
      <c r="F6" s="7">
        <f t="shared" si="1"/>
        <v>1.3450584698405201</v>
      </c>
      <c r="G6" s="7">
        <f t="shared" si="2"/>
        <v>7.6349191063796793</v>
      </c>
      <c r="H6" s="7">
        <f t="shared" si="3"/>
        <v>2.5711067103163079</v>
      </c>
      <c r="I6" s="7"/>
      <c r="J6">
        <v>77.13286727473384</v>
      </c>
      <c r="K6">
        <v>11.774832217431523</v>
      </c>
      <c r="L6">
        <v>0</v>
      </c>
      <c r="M6">
        <v>351.03518685597606</v>
      </c>
      <c r="N6">
        <v>91.979605621726535</v>
      </c>
      <c r="O6">
        <v>33.81627817622951</v>
      </c>
      <c r="P6">
        <v>326.63152506618133</v>
      </c>
      <c r="Q6">
        <v>912.93548930218105</v>
      </c>
      <c r="S6">
        <f>J6/342.296</f>
        <v>0.22533966880925818</v>
      </c>
      <c r="T6">
        <f>K6/180.156</f>
        <v>6.5359089996622502E-2</v>
      </c>
      <c r="U6">
        <f>L6/88.06</f>
        <v>0</v>
      </c>
      <c r="V6">
        <f>M6/118.09</f>
        <v>2.9726072220846476</v>
      </c>
      <c r="W6">
        <f>N6/90.08</f>
        <v>1.0210879842554013</v>
      </c>
      <c r="X6">
        <f>O6/46.025</f>
        <v>0.73473716841346026</v>
      </c>
      <c r="Y6">
        <f>P6/60.052</f>
        <v>5.4391448255875128</v>
      </c>
      <c r="Z6">
        <f>Q6/88.11</f>
        <v>10.361315279788686</v>
      </c>
    </row>
    <row r="7" spans="1:26" x14ac:dyDescent="0.35">
      <c r="A7">
        <v>40</v>
      </c>
      <c r="B7" s="7">
        <v>119749406.228994</v>
      </c>
      <c r="C7" s="7">
        <v>766147757.11404896</v>
      </c>
      <c r="D7" s="7">
        <v>293410889.53618658</v>
      </c>
      <c r="F7" s="7">
        <f t="shared" si="1"/>
        <v>1.1974940622899399</v>
      </c>
      <c r="G7" s="7">
        <f t="shared" si="2"/>
        <v>7.6614775711404892</v>
      </c>
      <c r="H7" s="7">
        <f t="shared" si="3"/>
        <v>2.9341088953618657</v>
      </c>
      <c r="I7" s="7"/>
      <c r="J7">
        <v>93.166496932614905</v>
      </c>
      <c r="K7">
        <v>10.855882897713323</v>
      </c>
      <c r="L7">
        <v>0</v>
      </c>
      <c r="M7">
        <v>323.70078559048386</v>
      </c>
      <c r="N7">
        <v>109.95532420639141</v>
      </c>
      <c r="O7">
        <v>41.71772579560043</v>
      </c>
      <c r="P7">
        <v>259.93932228472681</v>
      </c>
      <c r="Q7">
        <v>1035.7647613065326</v>
      </c>
      <c r="S7">
        <f>J7/342.296</f>
        <v>0.27218108576382694</v>
      </c>
      <c r="T7">
        <f>K7/180.156</f>
        <v>6.025823673767914E-2</v>
      </c>
      <c r="U7">
        <f>L7/88.06</f>
        <v>0</v>
      </c>
      <c r="V7">
        <f>M7/118.09</f>
        <v>2.7411362993520521</v>
      </c>
      <c r="W7">
        <f>N7/90.08</f>
        <v>1.2206408104617164</v>
      </c>
      <c r="X7">
        <f>O7/46.025</f>
        <v>0.90641446595546837</v>
      </c>
      <c r="Y7">
        <f>P7/60.052</f>
        <v>4.3285706102165928</v>
      </c>
      <c r="Z7">
        <f>Q7/88.11</f>
        <v>11.755359905873711</v>
      </c>
    </row>
    <row r="8" spans="1:26" x14ac:dyDescent="0.35">
      <c r="A8">
        <v>48</v>
      </c>
      <c r="B8" s="7">
        <v>212492852.45537999</v>
      </c>
      <c r="C8" s="7">
        <v>1041614024.64161</v>
      </c>
      <c r="D8" s="7">
        <v>515810603.70086199</v>
      </c>
      <c r="F8" s="7">
        <f t="shared" si="1"/>
        <v>2.1249285245538001</v>
      </c>
      <c r="G8" s="7">
        <f t="shared" si="2"/>
        <v>10.4161402464161</v>
      </c>
      <c r="H8" s="7">
        <f t="shared" si="3"/>
        <v>5.1581060370086202</v>
      </c>
      <c r="I8" s="7"/>
      <c r="J8">
        <v>55.811030501122161</v>
      </c>
      <c r="K8">
        <v>12.680722972032495</v>
      </c>
      <c r="L8">
        <v>0</v>
      </c>
      <c r="M8">
        <v>332.54513361270716</v>
      </c>
      <c r="N8">
        <v>103.31948686291973</v>
      </c>
      <c r="O8">
        <v>46.67925351508493</v>
      </c>
      <c r="P8">
        <v>320.02226726229867</v>
      </c>
      <c r="Q8">
        <v>1181.1212149665855</v>
      </c>
      <c r="S8">
        <f>J8/342.296</f>
        <v>0.16304902920607359</v>
      </c>
      <c r="T8">
        <f>K8/180.156</f>
        <v>7.0387458491709937E-2</v>
      </c>
      <c r="U8">
        <f>L8/88.06</f>
        <v>0</v>
      </c>
      <c r="V8">
        <f>M8/118.09</f>
        <v>2.816031277946542</v>
      </c>
      <c r="W8">
        <f>N8/90.08</f>
        <v>1.1469747653521285</v>
      </c>
      <c r="X8">
        <f>O8/46.025</f>
        <v>1.0142151768622474</v>
      </c>
      <c r="Y8">
        <f>P8/60.052</f>
        <v>5.3290859132468302</v>
      </c>
      <c r="Z8">
        <f>Q8/88.11</f>
        <v>13.405075643702027</v>
      </c>
    </row>
    <row r="9" spans="1:26" x14ac:dyDescent="0.35">
      <c r="A9">
        <v>56</v>
      </c>
      <c r="B9" s="7">
        <v>340105267.31032097</v>
      </c>
      <c r="C9" s="7">
        <v>904614527.48014605</v>
      </c>
      <c r="D9" s="7">
        <v>457702836.67313546</v>
      </c>
      <c r="F9" s="7">
        <f t="shared" si="1"/>
        <v>3.4010526731032096</v>
      </c>
      <c r="G9" s="7">
        <f t="shared" si="2"/>
        <v>9.0461452748014608</v>
      </c>
      <c r="H9" s="7">
        <f t="shared" si="3"/>
        <v>4.5770283667313549</v>
      </c>
      <c r="I9" s="7"/>
      <c r="J9">
        <v>0</v>
      </c>
      <c r="K9">
        <v>11.028093956046366</v>
      </c>
      <c r="L9">
        <v>0</v>
      </c>
      <c r="M9">
        <v>277.4900465656014</v>
      </c>
      <c r="N9">
        <v>73.690015129410043</v>
      </c>
      <c r="O9">
        <v>36.359453888813448</v>
      </c>
      <c r="P9">
        <v>399.68920049268326</v>
      </c>
      <c r="Q9">
        <v>1148.4697974408123</v>
      </c>
      <c r="S9">
        <f>J9/342.296</f>
        <v>0</v>
      </c>
      <c r="T9">
        <f>K9/180.156</f>
        <v>6.1214136393161291E-2</v>
      </c>
      <c r="U9">
        <f>L9/88.06</f>
        <v>0</v>
      </c>
      <c r="V9">
        <f>M9/118.09</f>
        <v>2.3498183297959301</v>
      </c>
      <c r="W9">
        <f>N9/90.08</f>
        <v>0.81805078962488953</v>
      </c>
      <c r="X9">
        <f>O9/46.025</f>
        <v>0.78999356629687012</v>
      </c>
      <c r="Y9">
        <f>P9/60.052</f>
        <v>6.6557183856105251</v>
      </c>
      <c r="Z9">
        <f>Q9/88.11</f>
        <v>13.034500027701876</v>
      </c>
    </row>
    <row r="10" spans="1:26" x14ac:dyDescent="0.35">
      <c r="A10">
        <v>64</v>
      </c>
      <c r="B10" s="7">
        <v>261230987.114499</v>
      </c>
      <c r="C10" s="7">
        <v>841491571.55269802</v>
      </c>
      <c r="D10" s="7">
        <v>476554223.9326278</v>
      </c>
      <c r="F10" s="7">
        <f t="shared" si="1"/>
        <v>2.6123098711449901</v>
      </c>
      <c r="G10" s="7">
        <f t="shared" si="2"/>
        <v>8.4149157155269805</v>
      </c>
      <c r="H10" s="7">
        <f t="shared" si="3"/>
        <v>4.7655422393262779</v>
      </c>
      <c r="I10" s="7"/>
      <c r="J10">
        <v>0</v>
      </c>
      <c r="K10">
        <v>10.889111984007295</v>
      </c>
      <c r="L10">
        <v>0</v>
      </c>
      <c r="M10">
        <v>251.6415190654827</v>
      </c>
      <c r="N10">
        <v>57.13002527384149</v>
      </c>
      <c r="O10">
        <v>61.250755133752222</v>
      </c>
      <c r="P10">
        <v>446.60944164092945</v>
      </c>
      <c r="Q10">
        <v>1224.4740940527379</v>
      </c>
      <c r="S10">
        <f>J10/342.296</f>
        <v>0</v>
      </c>
      <c r="T10">
        <f>K10/180.156</f>
        <v>6.0442682919288254E-2</v>
      </c>
      <c r="U10">
        <f>L10/88.06</f>
        <v>0</v>
      </c>
      <c r="V10">
        <f>M10/118.09</f>
        <v>2.1309299607543628</v>
      </c>
      <c r="W10">
        <f>N10/90.08</f>
        <v>0.63421431254264538</v>
      </c>
      <c r="X10">
        <f>O10/46.025</f>
        <v>1.3308148861217213</v>
      </c>
      <c r="Y10">
        <f>P10/60.052</f>
        <v>7.4370452547946684</v>
      </c>
      <c r="Z10">
        <f>Q10/88.11</f>
        <v>13.897106957811122</v>
      </c>
    </row>
    <row r="11" spans="1:26" x14ac:dyDescent="0.35">
      <c r="A11">
        <v>72</v>
      </c>
      <c r="B11" s="7">
        <v>252891098.01720199</v>
      </c>
      <c r="C11" s="7">
        <v>737029807.05893397</v>
      </c>
      <c r="D11" s="7">
        <v>636640867.39080119</v>
      </c>
      <c r="F11" s="7">
        <f t="shared" si="1"/>
        <v>2.5289109801720198</v>
      </c>
      <c r="G11" s="7">
        <f t="shared" si="2"/>
        <v>7.3702980705893397</v>
      </c>
      <c r="H11" s="7">
        <f t="shared" si="3"/>
        <v>6.3664086739080119</v>
      </c>
      <c r="I11" s="7"/>
      <c r="J11">
        <v>0</v>
      </c>
      <c r="K11">
        <v>7.6752613391260125</v>
      </c>
      <c r="L11">
        <v>0</v>
      </c>
      <c r="M11">
        <v>147.86578036706396</v>
      </c>
      <c r="N11">
        <v>27.091336127967725</v>
      </c>
      <c r="O11">
        <v>31.830534387807376</v>
      </c>
      <c r="P11">
        <v>285.93841918523418</v>
      </c>
      <c r="Q11">
        <v>751.83326425944153</v>
      </c>
      <c r="S11">
        <f>J11/342.296</f>
        <v>0</v>
      </c>
      <c r="T11">
        <f>K11/180.156</f>
        <v>4.2603417810819583E-2</v>
      </c>
      <c r="U11">
        <f>L11/88.06</f>
        <v>0</v>
      </c>
      <c r="V11">
        <f>M11/118.09</f>
        <v>1.2521448079182316</v>
      </c>
      <c r="W11">
        <f>N11/90.08</f>
        <v>0.30074751474209288</v>
      </c>
      <c r="X11">
        <f>O11/46.025</f>
        <v>0.69159227349934549</v>
      </c>
      <c r="Y11">
        <f>P11/60.052</f>
        <v>4.7615136745692768</v>
      </c>
      <c r="Z11">
        <f>Q11/88.11</f>
        <v>8.532893704000017</v>
      </c>
    </row>
    <row r="12" spans="1:26" x14ac:dyDescent="0.35">
      <c r="A12">
        <v>80</v>
      </c>
      <c r="B12" s="7">
        <v>246900804.877226</v>
      </c>
      <c r="C12" s="7">
        <v>750746979.79937994</v>
      </c>
      <c r="D12" s="7">
        <v>499896885.5972693</v>
      </c>
      <c r="F12" s="7">
        <f t="shared" si="1"/>
        <v>2.4690080487722601</v>
      </c>
      <c r="G12" s="7">
        <f t="shared" si="2"/>
        <v>7.5074697979937994</v>
      </c>
      <c r="H12" s="7">
        <f t="shared" si="3"/>
        <v>4.9989688559726932</v>
      </c>
      <c r="I12" s="7"/>
      <c r="J12">
        <v>0</v>
      </c>
      <c r="K12">
        <v>11.538016753049048</v>
      </c>
      <c r="L12">
        <v>0</v>
      </c>
      <c r="M12">
        <v>227.57292383897621</v>
      </c>
      <c r="N12">
        <v>34.646408717564405</v>
      </c>
      <c r="O12">
        <v>58.272162355878429</v>
      </c>
      <c r="P12">
        <v>499.359040646371</v>
      </c>
      <c r="Q12">
        <v>1326.9713580790551</v>
      </c>
      <c r="S12">
        <f>J12/342.296</f>
        <v>0</v>
      </c>
      <c r="T12">
        <f>K12/180.156</f>
        <v>6.4044587763100028E-2</v>
      </c>
      <c r="U12">
        <f>L12/88.06</f>
        <v>0</v>
      </c>
      <c r="V12">
        <f>M12/118.09</f>
        <v>1.9271142674144821</v>
      </c>
      <c r="W12">
        <f>N12/90.08</f>
        <v>0.38461821400493346</v>
      </c>
      <c r="X12">
        <f>O12/46.025</f>
        <v>1.2660980414096346</v>
      </c>
      <c r="Y12">
        <f>P12/60.052</f>
        <v>8.3154439593414207</v>
      </c>
      <c r="Z12">
        <f>Q12/88.11</f>
        <v>15.06039448506475</v>
      </c>
    </row>
    <row r="13" spans="1:26" ht="15" thickBot="1" x14ac:dyDescent="0.4">
      <c r="A13" s="5">
        <v>88</v>
      </c>
      <c r="B13" s="8">
        <v>114288481.714569</v>
      </c>
      <c r="C13" s="8">
        <v>801595764.85321999</v>
      </c>
      <c r="D13" s="8">
        <v>532746533.3296575</v>
      </c>
      <c r="F13" s="7">
        <f t="shared" si="1"/>
        <v>1.14288481714569</v>
      </c>
      <c r="G13" s="7">
        <f t="shared" si="2"/>
        <v>8.0159576485322006</v>
      </c>
      <c r="H13" s="7">
        <f t="shared" si="3"/>
        <v>5.3274653332965753</v>
      </c>
      <c r="I13" s="7"/>
      <c r="J13">
        <v>41.452026027562418</v>
      </c>
      <c r="K13">
        <v>10.705689277149897</v>
      </c>
      <c r="L13">
        <v>0</v>
      </c>
      <c r="M13">
        <v>211.95820002730423</v>
      </c>
      <c r="N13">
        <v>32.169855772106722</v>
      </c>
      <c r="O13">
        <v>64.713279668366084</v>
      </c>
      <c r="P13">
        <v>377.95834022722255</v>
      </c>
      <c r="Q13">
        <v>1351.3135102056674</v>
      </c>
      <c r="S13">
        <f>J13/342.296</f>
        <v>0.12109994282013935</v>
      </c>
      <c r="T13">
        <f>K13/180.156</f>
        <v>5.9424550262827197E-2</v>
      </c>
      <c r="U13">
        <f>L13/88.06</f>
        <v>0</v>
      </c>
      <c r="V13">
        <f>M13/118.09</f>
        <v>1.7948869508620902</v>
      </c>
      <c r="W13">
        <f>N13/90.08</f>
        <v>0.35712539711486146</v>
      </c>
      <c r="X13">
        <f>O13/46.025</f>
        <v>1.4060462719905722</v>
      </c>
      <c r="Y13">
        <f>P13/60.052</f>
        <v>6.2938509995874004</v>
      </c>
      <c r="Z13">
        <f>Q13/88.11</f>
        <v>15.336664512605465</v>
      </c>
    </row>
    <row r="14" spans="1:26" x14ac:dyDescent="0.35">
      <c r="A14">
        <v>96</v>
      </c>
      <c r="B14" s="7">
        <v>76360729.823471904</v>
      </c>
      <c r="C14" s="7">
        <v>868181491.332376</v>
      </c>
      <c r="D14" s="7">
        <v>697683114.62857807</v>
      </c>
      <c r="F14" s="7">
        <f t="shared" si="1"/>
        <v>0.76360729823471907</v>
      </c>
      <c r="G14" s="7">
        <f t="shared" si="2"/>
        <v>8.6818149133237608</v>
      </c>
      <c r="H14" s="7">
        <f t="shared" si="3"/>
        <v>6.9768311462857806</v>
      </c>
      <c r="I14" s="7"/>
      <c r="J14">
        <v>64.74188783293765</v>
      </c>
      <c r="K14">
        <v>11.476952912651685</v>
      </c>
      <c r="L14">
        <v>0</v>
      </c>
      <c r="M14">
        <v>240.57612318367444</v>
      </c>
      <c r="N14">
        <v>31.494417135531599</v>
      </c>
      <c r="O14">
        <v>71.473809878345349</v>
      </c>
      <c r="P14">
        <v>313.29607186190157</v>
      </c>
      <c r="Q14">
        <v>1473.1013313992644</v>
      </c>
      <c r="S14">
        <f>J14/342.296</f>
        <v>0.18914006541980524</v>
      </c>
      <c r="T14">
        <f>K14/180.156</f>
        <v>6.3705637961831332E-2</v>
      </c>
      <c r="U14">
        <f>L14/88.06</f>
        <v>0</v>
      </c>
      <c r="V14">
        <f>M14/118.09</f>
        <v>2.0372268878285582</v>
      </c>
      <c r="W14">
        <f>N14/90.08</f>
        <v>0.34962718844950708</v>
      </c>
      <c r="X14">
        <f>O14/46.025</f>
        <v>1.5529344894806161</v>
      </c>
      <c r="Y14">
        <f>P14/60.052</f>
        <v>5.2170797286002388</v>
      </c>
      <c r="Z14">
        <f>Q14/88.11</f>
        <v>16.718889245253255</v>
      </c>
    </row>
    <row r="15" spans="1:26" x14ac:dyDescent="0.35">
      <c r="A15">
        <v>104</v>
      </c>
      <c r="B15" s="7">
        <v>54264187.447964199</v>
      </c>
      <c r="C15" s="7">
        <v>629766042.10442901</v>
      </c>
      <c r="D15" s="7">
        <v>582284878.08746004</v>
      </c>
      <c r="F15" s="7">
        <f t="shared" si="1"/>
        <v>0.54264187447964196</v>
      </c>
      <c r="G15" s="7">
        <f t="shared" si="2"/>
        <v>6.2976604210442897</v>
      </c>
      <c r="H15" s="7">
        <f t="shared" si="3"/>
        <v>5.8228487808746001</v>
      </c>
      <c r="I15" s="7"/>
      <c r="J15">
        <v>88.900885553845015</v>
      </c>
      <c r="K15">
        <v>11.302093494086032</v>
      </c>
      <c r="L15">
        <v>0</v>
      </c>
      <c r="M15">
        <v>198.96575914692056</v>
      </c>
      <c r="N15">
        <v>23.792420090793076</v>
      </c>
      <c r="O15">
        <v>63.636273770800415</v>
      </c>
      <c r="P15">
        <v>229.96133102617839</v>
      </c>
      <c r="Q15">
        <v>1304.2883554369787</v>
      </c>
      <c r="S15">
        <f>J15/342.296</f>
        <v>0.25971932349149573</v>
      </c>
      <c r="T15">
        <f>K15/180.156</f>
        <v>6.2735037934268253E-2</v>
      </c>
      <c r="U15">
        <f>L15/88.06</f>
        <v>0</v>
      </c>
      <c r="V15">
        <f>M15/118.09</f>
        <v>1.6848654343883527</v>
      </c>
      <c r="W15">
        <f>N15/90.08</f>
        <v>0.26412544505764962</v>
      </c>
      <c r="X15">
        <f>O15/46.025</f>
        <v>1.3826458179424317</v>
      </c>
      <c r="Y15">
        <f>P15/60.052</f>
        <v>3.8293700630483314</v>
      </c>
      <c r="Z15">
        <f>Q15/88.11</f>
        <v>14.802954890897499</v>
      </c>
    </row>
    <row r="16" spans="1:26" ht="15" thickBot="1" x14ac:dyDescent="0.4">
      <c r="A16" s="5">
        <v>112</v>
      </c>
      <c r="B16" s="8">
        <v>31834836.963346399</v>
      </c>
      <c r="C16" s="8">
        <v>355078815.97856897</v>
      </c>
      <c r="D16" s="8">
        <v>570128935.92480457</v>
      </c>
      <c r="F16" s="7">
        <f t="shared" si="1"/>
        <v>0.31834836963346397</v>
      </c>
      <c r="G16" s="7">
        <f t="shared" si="2"/>
        <v>3.5507881597856898</v>
      </c>
      <c r="H16" s="7">
        <f t="shared" si="3"/>
        <v>5.7012893592480456</v>
      </c>
      <c r="I16" s="7"/>
      <c r="J16">
        <v>108.48570031670809</v>
      </c>
      <c r="K16">
        <v>10.690626246690107</v>
      </c>
      <c r="L16">
        <v>0</v>
      </c>
      <c r="M16">
        <v>154.99598968968138</v>
      </c>
      <c r="N16">
        <v>21.062223904883286</v>
      </c>
      <c r="O16">
        <v>53.500744139467706</v>
      </c>
      <c r="P16">
        <v>223.35987193451723</v>
      </c>
      <c r="Q16">
        <v>1193.8383120499404</v>
      </c>
      <c r="S16">
        <f>J16/342.296</f>
        <v>0.31693534343582191</v>
      </c>
      <c r="T16">
        <f>K16/180.156</f>
        <v>5.9340939223173836E-2</v>
      </c>
      <c r="U16">
        <f>L16/88.06</f>
        <v>0</v>
      </c>
      <c r="V16">
        <f>M16/118.09</f>
        <v>1.3125242585289303</v>
      </c>
      <c r="W16">
        <f>N16/90.08</f>
        <v>0.23381687283396188</v>
      </c>
      <c r="X16">
        <f>O16/46.025</f>
        <v>1.1624279009118459</v>
      </c>
      <c r="Y16">
        <f>P16/60.052</f>
        <v>3.7194410166941521</v>
      </c>
      <c r="Z16">
        <f>Q16/88.11</f>
        <v>13.549407695493592</v>
      </c>
    </row>
    <row r="17" spans="1:26" x14ac:dyDescent="0.35">
      <c r="A17">
        <v>120</v>
      </c>
      <c r="B17" s="7">
        <v>32886859.4627425</v>
      </c>
      <c r="C17" s="7">
        <v>282285035.643121</v>
      </c>
      <c r="D17" s="7">
        <v>454257444.56402421</v>
      </c>
      <c r="F17" s="7">
        <f t="shared" si="1"/>
        <v>0.32886859462742501</v>
      </c>
      <c r="G17" s="7">
        <f t="shared" si="2"/>
        <v>2.8228503564312102</v>
      </c>
      <c r="H17" s="7">
        <f t="shared" si="3"/>
        <v>4.5425744456402422</v>
      </c>
      <c r="I17" s="7"/>
      <c r="J17">
        <v>132.79174936009201</v>
      </c>
      <c r="K17">
        <v>109.68526143776523</v>
      </c>
      <c r="L17">
        <v>122.6854276111173</v>
      </c>
      <c r="M17">
        <v>162.08322080226981</v>
      </c>
      <c r="N17">
        <v>39.249314669296517</v>
      </c>
      <c r="O17">
        <v>37.59916555309352</v>
      </c>
      <c r="P17">
        <v>248.95701200455915</v>
      </c>
      <c r="Q17">
        <v>1029.8898649173705</v>
      </c>
      <c r="S17">
        <f>J17/342.296</f>
        <v>0.38794420431466337</v>
      </c>
      <c r="T17">
        <f>K17/180.156</f>
        <v>0.60883490662406603</v>
      </c>
      <c r="U17">
        <f>L17/88.06</f>
        <v>1.3932026755748046</v>
      </c>
      <c r="V17">
        <f>M17/118.09</f>
        <v>1.3725397646055535</v>
      </c>
      <c r="W17">
        <f>N17/90.08</f>
        <v>0.43571619304281212</v>
      </c>
      <c r="X17">
        <f>O17/46.025</f>
        <v>0.81692918094717049</v>
      </c>
      <c r="Y17">
        <f>P17/60.052</f>
        <v>4.1456906015546382</v>
      </c>
      <c r="Z17">
        <f>Q17/88.11</f>
        <v>11.688683065683469</v>
      </c>
    </row>
    <row r="18" spans="1:26" x14ac:dyDescent="0.35">
      <c r="A18">
        <v>128</v>
      </c>
      <c r="B18" s="7">
        <v>21954215.5005075</v>
      </c>
      <c r="C18" s="7">
        <v>208349581.479352</v>
      </c>
      <c r="D18" s="7">
        <v>271923632.04143143</v>
      </c>
      <c r="F18" s="7">
        <f t="shared" si="1"/>
        <v>0.21954215500507501</v>
      </c>
      <c r="G18" s="7">
        <f t="shared" si="2"/>
        <v>2.0834958147935199</v>
      </c>
      <c r="H18" s="7">
        <f t="shared" si="3"/>
        <v>2.7192363204143142</v>
      </c>
      <c r="I18" s="7"/>
      <c r="J18">
        <v>139.86176190321623</v>
      </c>
      <c r="K18">
        <v>394.91701153859646</v>
      </c>
      <c r="L18">
        <v>295.29757157175425</v>
      </c>
      <c r="M18">
        <v>168.37360214160216</v>
      </c>
      <c r="N18">
        <v>82.851678816167279</v>
      </c>
      <c r="O18">
        <v>37.095256024096386</v>
      </c>
      <c r="P18">
        <v>227.9957539387087</v>
      </c>
      <c r="Q18">
        <v>761.05738097705023</v>
      </c>
      <c r="S18">
        <f>J18/342.296</f>
        <v>0.40859887904975878</v>
      </c>
      <c r="T18">
        <f>K18/180.156</f>
        <v>2.1920835916572106</v>
      </c>
      <c r="U18">
        <f>L18/88.06</f>
        <v>3.3533678352459031</v>
      </c>
      <c r="V18">
        <f>M18/118.09</f>
        <v>1.4258074531425367</v>
      </c>
      <c r="W18">
        <f>N18/90.08</f>
        <v>0.91975664760398845</v>
      </c>
      <c r="X18">
        <f>O18/46.025</f>
        <v>0.80598057629758579</v>
      </c>
      <c r="Y18">
        <f>P18/60.052</f>
        <v>3.7966388120080712</v>
      </c>
      <c r="Z18">
        <f>Q18/88.11</f>
        <v>8.637582351345479</v>
      </c>
    </row>
    <row r="19" spans="1:26" x14ac:dyDescent="0.35">
      <c r="A19">
        <v>136</v>
      </c>
      <c r="B19" s="7">
        <v>8146212.0501149604</v>
      </c>
      <c r="C19" s="7">
        <v>244829262.35277599</v>
      </c>
      <c r="D19" s="7">
        <v>196194530.993384</v>
      </c>
      <c r="F19" s="7">
        <f t="shared" si="1"/>
        <v>8.1462120501149607E-2</v>
      </c>
      <c r="G19" s="7">
        <f t="shared" si="2"/>
        <v>2.44829262352776</v>
      </c>
      <c r="H19" s="7">
        <f t="shared" si="3"/>
        <v>1.96194530993384</v>
      </c>
      <c r="I19" s="7"/>
      <c r="J19">
        <v>148.87449514504581</v>
      </c>
      <c r="K19">
        <v>635.62059411496512</v>
      </c>
      <c r="L19">
        <v>434.55497132173383</v>
      </c>
      <c r="M19">
        <v>146.09832234733369</v>
      </c>
      <c r="N19">
        <v>79.186322714221149</v>
      </c>
      <c r="O19">
        <v>39.145711785410079</v>
      </c>
      <c r="P19">
        <v>211.31591707110815</v>
      </c>
      <c r="Q19">
        <v>585.27022192146296</v>
      </c>
      <c r="S19">
        <f>J19/342.296</f>
        <v>0.43492911148551494</v>
      </c>
      <c r="T19">
        <f>K19/180.156</f>
        <v>3.5281677774537905</v>
      </c>
      <c r="U19">
        <f>L19/88.06</f>
        <v>4.9347600649754009</v>
      </c>
      <c r="V19">
        <f>M19/118.09</f>
        <v>1.237177765664609</v>
      </c>
      <c r="W19">
        <f>N19/90.08</f>
        <v>0.87906663759126502</v>
      </c>
      <c r="X19">
        <f>O19/46.025</f>
        <v>0.85053148909093057</v>
      </c>
      <c r="Y19">
        <f>P19/60.052</f>
        <v>3.5188822532323343</v>
      </c>
      <c r="Z19">
        <f>Q19/88.11</f>
        <v>6.6424948578080008</v>
      </c>
    </row>
    <row r="20" spans="1:26" ht="15" thickBot="1" x14ac:dyDescent="0.4">
      <c r="A20" s="5">
        <v>144</v>
      </c>
      <c r="B20" s="8">
        <v>16613958.7821633</v>
      </c>
      <c r="C20" s="8">
        <v>155423584.40713799</v>
      </c>
      <c r="D20" s="8">
        <v>164893540.91297132</v>
      </c>
      <c r="F20" s="7">
        <f t="shared" si="1"/>
        <v>0.16613958782163299</v>
      </c>
      <c r="G20" s="7">
        <f t="shared" si="2"/>
        <v>1.5542358440713799</v>
      </c>
      <c r="H20" s="7">
        <f t="shared" si="3"/>
        <v>1.6489354091297133</v>
      </c>
      <c r="I20" s="7"/>
      <c r="J20">
        <v>171.06627568906035</v>
      </c>
      <c r="K20">
        <v>925.27312103251154</v>
      </c>
      <c r="L20">
        <v>596.57926169005157</v>
      </c>
      <c r="M20">
        <v>193.67823362339144</v>
      </c>
      <c r="N20">
        <v>139.18192139353414</v>
      </c>
      <c r="O20">
        <v>46.828404486285301</v>
      </c>
      <c r="P20">
        <v>227.36957336017352</v>
      </c>
      <c r="Q20">
        <v>490.05554512251979</v>
      </c>
      <c r="S20">
        <f>J20/342.296</f>
        <v>0.49976124666680405</v>
      </c>
      <c r="T20">
        <f>K20/180.156</f>
        <v>5.1359550669004168</v>
      </c>
      <c r="U20">
        <f>L20/88.06</f>
        <v>6.7746906846474175</v>
      </c>
      <c r="V20">
        <f>M20/118.09</f>
        <v>1.6400900467727277</v>
      </c>
      <c r="W20">
        <f>N20/90.08</f>
        <v>1.5450923778145442</v>
      </c>
      <c r="X20">
        <f>O20/46.025</f>
        <v>1.0174558280561716</v>
      </c>
      <c r="Y20">
        <f>P20/60.052</f>
        <v>3.7862115060309987</v>
      </c>
      <c r="Z20">
        <f>Q20/88.11</f>
        <v>5.5618606868972851</v>
      </c>
    </row>
    <row r="21" spans="1:26" x14ac:dyDescent="0.35">
      <c r="A21" s="6">
        <v>152</v>
      </c>
      <c r="B21" s="9">
        <v>11281966.5813307</v>
      </c>
      <c r="C21" s="9">
        <v>131134858.369808</v>
      </c>
      <c r="D21" s="9">
        <v>110969343.28002131</v>
      </c>
      <c r="F21" s="7">
        <f t="shared" si="1"/>
        <v>0.112819665813307</v>
      </c>
      <c r="G21" s="7">
        <f t="shared" si="2"/>
        <v>1.3113485836980801</v>
      </c>
      <c r="H21" s="7">
        <f t="shared" si="3"/>
        <v>1.109693432800213</v>
      </c>
      <c r="I21" s="7"/>
      <c r="J21">
        <v>157.88847458452349</v>
      </c>
      <c r="K21">
        <v>820.29704652263877</v>
      </c>
      <c r="L21">
        <v>427.40493204622362</v>
      </c>
      <c r="M21">
        <v>202.76857949688969</v>
      </c>
      <c r="N21">
        <v>227.82409422938878</v>
      </c>
      <c r="O21">
        <v>47.506679510048386</v>
      </c>
      <c r="P21">
        <v>255.47512684756231</v>
      </c>
      <c r="Q21">
        <v>452.31501418173343</v>
      </c>
      <c r="S21">
        <f>J21/342.296</f>
        <v>0.46126298462302656</v>
      </c>
      <c r="T21">
        <f>K21/180.156</f>
        <v>4.5532596556464329</v>
      </c>
      <c r="U21">
        <f>L21/88.06</f>
        <v>4.8535649789487127</v>
      </c>
      <c r="V21">
        <f>M21/118.09</f>
        <v>1.7170681640857792</v>
      </c>
      <c r="W21">
        <f>N21/90.08</f>
        <v>2.5291307085855772</v>
      </c>
      <c r="X21">
        <f>O21/46.025</f>
        <v>1.0321929279749786</v>
      </c>
      <c r="Y21">
        <f>P21/60.052</f>
        <v>4.2542317799167773</v>
      </c>
      <c r="Z21">
        <f>Q21/88.11</f>
        <v>5.1335264349305803</v>
      </c>
    </row>
    <row r="22" spans="1:26" ht="15" thickBot="1" x14ac:dyDescent="0.4">
      <c r="A22" s="5">
        <v>160</v>
      </c>
      <c r="B22" s="8">
        <v>8253694.8291560803</v>
      </c>
      <c r="C22" s="8">
        <v>127784126.611396</v>
      </c>
      <c r="D22" s="8">
        <v>89097577.514736101</v>
      </c>
      <c r="F22" s="7">
        <f t="shared" si="1"/>
        <v>8.2536948291560802E-2</v>
      </c>
      <c r="G22" s="7">
        <f t="shared" si="2"/>
        <v>1.27784126611396</v>
      </c>
      <c r="H22" s="7">
        <f t="shared" si="3"/>
        <v>0.89097577514736104</v>
      </c>
      <c r="I22" s="7"/>
      <c r="J22">
        <v>156.844494240828</v>
      </c>
      <c r="K22">
        <v>799.99753401957003</v>
      </c>
      <c r="L22">
        <v>299.06698838101244</v>
      </c>
      <c r="M22">
        <v>213.51756523339191</v>
      </c>
      <c r="N22">
        <v>325.96363790444792</v>
      </c>
      <c r="O22">
        <v>56.330171479977281</v>
      </c>
      <c r="P22">
        <v>300.62748754504008</v>
      </c>
      <c r="Q22">
        <v>462.18771045951405</v>
      </c>
      <c r="S22">
        <f>J22/342.296</f>
        <v>0.45821305022795478</v>
      </c>
      <c r="T22">
        <f>K22/180.156</f>
        <v>4.4405822399452139</v>
      </c>
      <c r="U22">
        <f>L22/88.06</f>
        <v>3.3961729318761349</v>
      </c>
      <c r="V22">
        <f>M22/118.09</f>
        <v>1.8080918387110838</v>
      </c>
      <c r="W22">
        <f>N22/90.08</f>
        <v>3.6186016641257539</v>
      </c>
      <c r="X22">
        <f>O22/46.025</f>
        <v>1.2239037801190067</v>
      </c>
      <c r="Y22">
        <f>P22/60.052</f>
        <v>5.0061194888603229</v>
      </c>
      <c r="Z22">
        <f>Q22/88.11</f>
        <v>5.2455761032744759</v>
      </c>
    </row>
    <row r="23" spans="1:26" x14ac:dyDescent="0.35">
      <c r="A23">
        <v>168</v>
      </c>
      <c r="B23" s="7">
        <v>2051580.28819362</v>
      </c>
      <c r="C23" s="7">
        <v>48150112.252209201</v>
      </c>
      <c r="D23" s="7">
        <v>25509571.955523718</v>
      </c>
      <c r="F23" s="7">
        <f t="shared" si="1"/>
        <v>2.0515802881936201E-2</v>
      </c>
      <c r="G23" s="7">
        <f t="shared" si="2"/>
        <v>0.48150112252209204</v>
      </c>
      <c r="H23" s="7">
        <f t="shared" si="3"/>
        <v>0.25509571955523719</v>
      </c>
      <c r="I23" s="7"/>
      <c r="J23">
        <v>182.41234013892495</v>
      </c>
      <c r="K23">
        <v>1415.076785150633</v>
      </c>
      <c r="L23">
        <v>654.71530675917677</v>
      </c>
      <c r="M23">
        <v>147.62400243067097</v>
      </c>
      <c r="N23">
        <v>269.47755762635262</v>
      </c>
      <c r="O23">
        <v>65.874078408922571</v>
      </c>
      <c r="P23">
        <v>249.00860127582908</v>
      </c>
      <c r="Q23">
        <v>204.60910383101071</v>
      </c>
      <c r="S23">
        <f>J23/342.296</f>
        <v>0.53290818513486848</v>
      </c>
      <c r="T23">
        <f>K23/180.156</f>
        <v>7.8547302623872248</v>
      </c>
      <c r="U23">
        <f>L23/88.06</f>
        <v>7.4348774331044369</v>
      </c>
      <c r="V23">
        <f>M23/118.09</f>
        <v>1.2500974039348884</v>
      </c>
      <c r="W23">
        <f>N23/90.08</f>
        <v>2.9915359416779821</v>
      </c>
      <c r="X23">
        <f>O23/46.025</f>
        <v>1.4312673201286816</v>
      </c>
      <c r="Y23">
        <f>P23/60.052</f>
        <v>4.1465496782093698</v>
      </c>
      <c r="Z23">
        <f>Q23/88.11</f>
        <v>2.3222007017479367</v>
      </c>
    </row>
    <row r="24" spans="1:26" x14ac:dyDescent="0.35">
      <c r="A24">
        <v>176</v>
      </c>
      <c r="B24" s="7">
        <v>1558952.7792807899</v>
      </c>
      <c r="C24" s="7">
        <v>87295242.099413604</v>
      </c>
      <c r="D24" s="7">
        <v>16684870.431845099</v>
      </c>
      <c r="F24" s="7">
        <f t="shared" si="1"/>
        <v>1.55895277928079E-2</v>
      </c>
      <c r="G24" s="7">
        <f t="shared" si="2"/>
        <v>0.87295242099413606</v>
      </c>
      <c r="H24" s="7">
        <f t="shared" si="3"/>
        <v>0.16684870431845097</v>
      </c>
      <c r="I24" s="7"/>
      <c r="J24">
        <v>173.88494291835144</v>
      </c>
      <c r="K24">
        <v>1363.8573852277909</v>
      </c>
      <c r="L24">
        <v>616.23707777986692</v>
      </c>
      <c r="M24">
        <v>146.57749136355002</v>
      </c>
      <c r="N24">
        <v>278.78355721426101</v>
      </c>
      <c r="O24">
        <v>61.337315836090262</v>
      </c>
      <c r="P24">
        <v>250.29166896462974</v>
      </c>
      <c r="Q24">
        <v>141.62255786017718</v>
      </c>
      <c r="S24">
        <f>J24/342.296</f>
        <v>0.5079958366979207</v>
      </c>
      <c r="T24">
        <f>K24/180.156</f>
        <v>7.5704244389739497</v>
      </c>
      <c r="U24">
        <f>L24/88.06</f>
        <v>6.9979227547111842</v>
      </c>
      <c r="V24">
        <f>M24/118.09</f>
        <v>1.2412354252142435</v>
      </c>
      <c r="W24">
        <f>N24/90.08</f>
        <v>3.0948441076183504</v>
      </c>
      <c r="X24">
        <f>O24/46.025</f>
        <v>1.3326956183832757</v>
      </c>
      <c r="Y24">
        <f>P24/60.052</f>
        <v>4.1679156225376293</v>
      </c>
      <c r="Z24">
        <f>Q24/88.11</f>
        <v>1.607338075816334</v>
      </c>
    </row>
    <row r="25" spans="1:26" x14ac:dyDescent="0.35">
      <c r="A25">
        <v>184</v>
      </c>
      <c r="B25" s="7">
        <v>1166205.6769747001</v>
      </c>
      <c r="C25" s="7">
        <v>1009071124.05913</v>
      </c>
      <c r="D25" s="7">
        <v>6919487.0167165399</v>
      </c>
      <c r="F25" s="7">
        <f t="shared" si="1"/>
        <v>1.1662056769747001E-2</v>
      </c>
      <c r="G25" s="7">
        <f t="shared" si="2"/>
        <v>10.090711240591299</v>
      </c>
      <c r="H25" s="7">
        <f t="shared" si="3"/>
        <v>6.9194870167165398E-2</v>
      </c>
      <c r="I25" s="7"/>
      <c r="J25">
        <v>177.828506394443</v>
      </c>
      <c r="K25">
        <v>398.56967655104688</v>
      </c>
      <c r="L25">
        <v>203.71971874580274</v>
      </c>
      <c r="M25">
        <v>706.84742865283249</v>
      </c>
      <c r="N25">
        <v>363.79738222157232</v>
      </c>
      <c r="O25">
        <v>98.662169168477178</v>
      </c>
      <c r="P25">
        <v>554.57926593867194</v>
      </c>
      <c r="Q25">
        <v>105.81580583329016</v>
      </c>
      <c r="S25">
        <f>J25/342.296</f>
        <v>0.51951675273576958</v>
      </c>
      <c r="T25">
        <f>K25/180.156</f>
        <v>2.2123586033828841</v>
      </c>
      <c r="U25">
        <f>L25/88.06</f>
        <v>2.3134194724710735</v>
      </c>
      <c r="V25">
        <f>M25/118.09</f>
        <v>5.9856671068916292</v>
      </c>
      <c r="W25">
        <f>N25/90.08</f>
        <v>4.0386032662252704</v>
      </c>
      <c r="X25">
        <f>O25/46.025</f>
        <v>2.1436647293531164</v>
      </c>
      <c r="Y25">
        <f>P25/60.052</f>
        <v>9.2349841127468189</v>
      </c>
      <c r="Z25">
        <f>Q25/88.11</f>
        <v>1.2009511500770644</v>
      </c>
    </row>
    <row r="26" spans="1:26" x14ac:dyDescent="0.35">
      <c r="A26">
        <v>192</v>
      </c>
      <c r="B26" s="7">
        <v>735146.75401110598</v>
      </c>
      <c r="C26" s="7">
        <v>706090078.55881703</v>
      </c>
      <c r="D26" s="7">
        <v>4242409.3929390926</v>
      </c>
      <c r="F26" s="7">
        <f t="shared" si="1"/>
        <v>7.3514675401110596E-3</v>
      </c>
      <c r="G26" s="7">
        <f t="shared" si="2"/>
        <v>7.0609007855881707</v>
      </c>
      <c r="H26" s="7">
        <f t="shared" si="3"/>
        <v>4.2424093929390928E-2</v>
      </c>
      <c r="I26" s="7"/>
      <c r="J26">
        <v>200.028952359313</v>
      </c>
      <c r="K26">
        <v>199.43624947392416</v>
      </c>
      <c r="L26">
        <v>52.521975487553327</v>
      </c>
      <c r="M26">
        <v>1045.6976530224606</v>
      </c>
      <c r="N26">
        <v>421.04952908568845</v>
      </c>
      <c r="O26">
        <v>95.086403503357687</v>
      </c>
      <c r="P26">
        <v>733.59346275461428</v>
      </c>
      <c r="Q26">
        <v>91.717416415194535</v>
      </c>
      <c r="S26">
        <f>J26/342.296</f>
        <v>0.58437420349438207</v>
      </c>
      <c r="T26">
        <f>K26/180.156</f>
        <v>1.1070197466302769</v>
      </c>
      <c r="U26">
        <f>L26/88.06</f>
        <v>0.59643397101468687</v>
      </c>
      <c r="V26">
        <f>M26/118.09</f>
        <v>8.8550906344522016</v>
      </c>
      <c r="W26">
        <f>N26/90.08</f>
        <v>4.6741732802585307</v>
      </c>
      <c r="X26">
        <f>O26/46.025</f>
        <v>2.0659729169659466</v>
      </c>
      <c r="Y26">
        <f>P26/60.052</f>
        <v>12.215970538110541</v>
      </c>
      <c r="Z26">
        <f>Q26/88.11</f>
        <v>1.0409421906162131</v>
      </c>
    </row>
    <row r="27" spans="1:26" x14ac:dyDescent="0.35">
      <c r="A27">
        <v>200</v>
      </c>
      <c r="B27" s="7">
        <v>498719.26783276402</v>
      </c>
      <c r="C27" s="7">
        <v>508369485.66532803</v>
      </c>
      <c r="D27" s="7">
        <v>3376745.0426176707</v>
      </c>
      <c r="F27" s="7">
        <f t="shared" si="1"/>
        <v>4.9871926783276403E-3</v>
      </c>
      <c r="G27" s="7">
        <f t="shared" si="2"/>
        <v>5.0836948566532802</v>
      </c>
      <c r="H27" s="7">
        <f t="shared" si="3"/>
        <v>3.3767450426176709E-2</v>
      </c>
      <c r="I27" s="7"/>
      <c r="J27">
        <v>182.86698492042885</v>
      </c>
      <c r="K27">
        <v>221.3109891759899</v>
      </c>
      <c r="L27">
        <v>58.548425605124947</v>
      </c>
      <c r="M27">
        <v>1009.2655604492141</v>
      </c>
      <c r="N27">
        <v>331.67268464360728</v>
      </c>
      <c r="O27">
        <v>75.798845677278777</v>
      </c>
      <c r="P27">
        <v>674.02572110081621</v>
      </c>
      <c r="Q27">
        <v>71.935820775915658</v>
      </c>
      <c r="S27">
        <f>J27/342.296</f>
        <v>0.53423640626951197</v>
      </c>
      <c r="T27">
        <f>K27/180.156</f>
        <v>1.2284408466883694</v>
      </c>
      <c r="U27">
        <f>L27/88.06</f>
        <v>0.6648696979914257</v>
      </c>
      <c r="V27">
        <f>M27/118.09</f>
        <v>8.5465793924059117</v>
      </c>
      <c r="W27">
        <f>N27/90.08</f>
        <v>3.6819791812123368</v>
      </c>
      <c r="X27">
        <f>O27/46.025</f>
        <v>1.6469059354107285</v>
      </c>
      <c r="Y27">
        <f>P27/60.052</f>
        <v>11.224034521761411</v>
      </c>
      <c r="Z27">
        <f>Q27/88.11</f>
        <v>0.81643196885615321</v>
      </c>
    </row>
    <row r="28" spans="1:26" x14ac:dyDescent="0.35">
      <c r="A28">
        <v>208</v>
      </c>
      <c r="B28" s="7">
        <v>247319.37895749399</v>
      </c>
      <c r="C28" s="7">
        <v>268930146.29079902</v>
      </c>
      <c r="D28" s="7">
        <v>1455062.346199922</v>
      </c>
      <c r="F28" s="7">
        <f t="shared" si="1"/>
        <v>2.47319378957494E-3</v>
      </c>
      <c r="G28" s="7">
        <f t="shared" si="2"/>
        <v>2.6893014629079901</v>
      </c>
      <c r="H28" s="7">
        <f t="shared" si="3"/>
        <v>1.4550623461999221E-2</v>
      </c>
      <c r="I28" s="7"/>
      <c r="J28">
        <v>181.23336471046483</v>
      </c>
      <c r="K28">
        <v>315.46440987444322</v>
      </c>
      <c r="L28">
        <v>84.73391841699312</v>
      </c>
      <c r="M28">
        <v>999.15920746474194</v>
      </c>
      <c r="N28">
        <v>349.15949106691835</v>
      </c>
      <c r="O28">
        <v>69.351720084744713</v>
      </c>
      <c r="P28">
        <v>643.61080088609447</v>
      </c>
      <c r="Q28">
        <v>69.128260503548674</v>
      </c>
      <c r="S28">
        <f>J28/342.296</f>
        <v>0.52946386960544334</v>
      </c>
      <c r="T28">
        <f>K28/180.156</f>
        <v>1.7510624673862831</v>
      </c>
      <c r="U28">
        <f>L28/88.06</f>
        <v>0.96222937107646056</v>
      </c>
      <c r="V28">
        <f>M28/118.09</f>
        <v>8.4609976074582267</v>
      </c>
      <c r="W28">
        <f>N28/90.08</f>
        <v>3.8761044745439426</v>
      </c>
      <c r="X28">
        <f>O28/46.025</f>
        <v>1.5068271609939101</v>
      </c>
      <c r="Y28">
        <f>P28/60.052</f>
        <v>10.717558131054661</v>
      </c>
      <c r="Z28">
        <f>Q28/88.11</f>
        <v>0.78456770518157615</v>
      </c>
    </row>
    <row r="29" spans="1:26" x14ac:dyDescent="0.35">
      <c r="A29">
        <v>216</v>
      </c>
      <c r="B29" s="7">
        <v>6761319.4129217695</v>
      </c>
      <c r="C29" s="7">
        <v>223123540.62641901</v>
      </c>
      <c r="D29" s="7">
        <v>24905619.609623279</v>
      </c>
      <c r="F29" s="7">
        <f t="shared" si="1"/>
        <v>6.7613194129217694E-2</v>
      </c>
      <c r="G29" s="7">
        <f t="shared" si="2"/>
        <v>2.2312354062641901</v>
      </c>
      <c r="H29" s="7">
        <f t="shared" si="3"/>
        <v>0.24905619609623281</v>
      </c>
      <c r="I29" s="7"/>
      <c r="J29">
        <v>182.01715057777201</v>
      </c>
      <c r="K29">
        <v>468.75619235085753</v>
      </c>
      <c r="L29">
        <v>110.27388033053342</v>
      </c>
      <c r="M29">
        <v>980.80905135571493</v>
      </c>
      <c r="N29">
        <v>410.90194048600216</v>
      </c>
      <c r="O29">
        <v>68.449031461398874</v>
      </c>
      <c r="P29">
        <v>617.74619227516723</v>
      </c>
      <c r="Q29">
        <v>66.691017911723563</v>
      </c>
      <c r="S29">
        <f>J29/342.296</f>
        <v>0.53175365934095642</v>
      </c>
      <c r="T29">
        <f>K29/180.156</f>
        <v>2.6019460487069956</v>
      </c>
      <c r="U29">
        <f>L29/88.06</f>
        <v>1.2522584638943153</v>
      </c>
      <c r="V29">
        <f>M29/118.09</f>
        <v>8.3056063286960367</v>
      </c>
      <c r="W29">
        <f>N29/90.08</f>
        <v>4.5615224299067734</v>
      </c>
      <c r="X29">
        <f>O29/46.025</f>
        <v>1.487214154511654</v>
      </c>
      <c r="Y29">
        <f>P29/60.052</f>
        <v>10.286854597268487</v>
      </c>
      <c r="Z29">
        <f>Q29/88.11</f>
        <v>0.7569063433404104</v>
      </c>
    </row>
    <row r="30" spans="1:26" x14ac:dyDescent="0.35">
      <c r="A30">
        <v>224</v>
      </c>
      <c r="B30" s="7">
        <v>228607.96298322699</v>
      </c>
      <c r="C30" s="7">
        <v>208962918.69753501</v>
      </c>
      <c r="D30" s="7">
        <v>1773828.453518</v>
      </c>
      <c r="F30" s="7">
        <f t="shared" si="1"/>
        <v>2.28607962983227E-3</v>
      </c>
      <c r="G30" s="7">
        <f t="shared" si="2"/>
        <v>2.0896291869753503</v>
      </c>
      <c r="H30" s="7">
        <f t="shared" si="3"/>
        <v>1.7738284535180001E-2</v>
      </c>
      <c r="I30" s="7"/>
      <c r="J30">
        <v>171.06939118318061</v>
      </c>
      <c r="K30">
        <v>567.55553387928319</v>
      </c>
      <c r="L30">
        <v>138.50850033829462</v>
      </c>
      <c r="M30">
        <v>834.19952573721446</v>
      </c>
      <c r="N30">
        <v>416.87988527902587</v>
      </c>
      <c r="O30">
        <v>64.140120613087589</v>
      </c>
      <c r="P30">
        <v>537.02030020589746</v>
      </c>
      <c r="Q30">
        <v>71.73767010794954</v>
      </c>
      <c r="S30">
        <f>J30/342.296</f>
        <v>0.49977034842119283</v>
      </c>
      <c r="T30">
        <f>K30/180.156</f>
        <v>3.1503559908039875</v>
      </c>
      <c r="U30">
        <f>L30/88.06</f>
        <v>1.5728878076117945</v>
      </c>
      <c r="V30">
        <f>M30/118.09</f>
        <v>7.0640996336456467</v>
      </c>
      <c r="W30">
        <f>N30/90.08</f>
        <v>4.6278850497227566</v>
      </c>
      <c r="X30">
        <f>O30/46.025</f>
        <v>1.3935930605776772</v>
      </c>
      <c r="Y30">
        <f>P30/60.052</f>
        <v>8.9425880937503734</v>
      </c>
      <c r="Z30">
        <f>Q30/88.11</f>
        <v>0.81418306784643679</v>
      </c>
    </row>
    <row r="31" spans="1:26" x14ac:dyDescent="0.35">
      <c r="A31">
        <v>232</v>
      </c>
      <c r="B31" s="7">
        <v>0</v>
      </c>
      <c r="C31" s="7">
        <v>152387366.34375599</v>
      </c>
      <c r="D31" s="7">
        <v>1232254.01903392</v>
      </c>
      <c r="F31" s="7">
        <f t="shared" si="1"/>
        <v>0</v>
      </c>
      <c r="G31" s="7">
        <f t="shared" si="2"/>
        <v>1.5238736634375598</v>
      </c>
      <c r="H31" s="7">
        <f t="shared" si="3"/>
        <v>1.2322540190339201E-2</v>
      </c>
      <c r="I31" s="7"/>
      <c r="J31">
        <v>169.20776027562414</v>
      </c>
      <c r="K31">
        <v>733.63794584926177</v>
      </c>
      <c r="L31">
        <v>216.37404467631828</v>
      </c>
      <c r="M31">
        <v>709.48184268008924</v>
      </c>
      <c r="N31">
        <v>407.14447132640311</v>
      </c>
      <c r="O31">
        <v>68.264669847422468</v>
      </c>
      <c r="P31">
        <v>476.57154822964918</v>
      </c>
      <c r="Q31">
        <v>82.641542117805528</v>
      </c>
      <c r="S31">
        <f>J31/342.296</f>
        <v>0.49433169033708879</v>
      </c>
      <c r="T31">
        <f>K31/180.156</f>
        <v>4.072237093681375</v>
      </c>
      <c r="U31">
        <f>L31/88.06</f>
        <v>2.4571206526949609</v>
      </c>
      <c r="V31">
        <f>M31/118.09</f>
        <v>6.0079756345168027</v>
      </c>
      <c r="W31">
        <f>N31/90.08</f>
        <v>4.5198098504263227</v>
      </c>
      <c r="X31">
        <f>O31/46.025</f>
        <v>1.4832084703405208</v>
      </c>
      <c r="Y31">
        <f>P31/60.052</f>
        <v>7.9359812867123356</v>
      </c>
      <c r="Z31">
        <f>Q31/88.11</f>
        <v>0.93793601314045549</v>
      </c>
    </row>
    <row r="32" spans="1:26" x14ac:dyDescent="0.35">
      <c r="A32">
        <v>240</v>
      </c>
      <c r="B32" s="7">
        <v>187132.539324282</v>
      </c>
      <c r="C32" s="7">
        <v>223072680.16250601</v>
      </c>
      <c r="D32" s="7">
        <v>1158439.5291503179</v>
      </c>
      <c r="F32" s="7">
        <f t="shared" si="1"/>
        <v>1.8713253932428199E-3</v>
      </c>
      <c r="G32" s="7">
        <f t="shared" si="2"/>
        <v>2.2307268016250603</v>
      </c>
      <c r="H32" s="7">
        <f t="shared" si="3"/>
        <v>1.1584395291503178E-2</v>
      </c>
      <c r="I32" s="7"/>
      <c r="J32">
        <v>176.29046664595467</v>
      </c>
      <c r="K32">
        <v>887.93982130957806</v>
      </c>
      <c r="L32">
        <v>317.78836237493647</v>
      </c>
      <c r="M32">
        <v>641.32919713661613</v>
      </c>
      <c r="N32">
        <v>404.91082704118259</v>
      </c>
      <c r="O32">
        <v>70.055064970435012</v>
      </c>
      <c r="P32">
        <v>459.8123885487903</v>
      </c>
      <c r="Q32">
        <v>72.997346186473607</v>
      </c>
      <c r="S32">
        <f>J32/342.296</f>
        <v>0.51502344942960088</v>
      </c>
      <c r="T32">
        <f>K32/180.156</f>
        <v>4.9287274434910744</v>
      </c>
      <c r="U32">
        <f>L32/88.06</f>
        <v>3.6087708650344816</v>
      </c>
      <c r="V32">
        <f>M32/118.09</f>
        <v>5.4308510215650445</v>
      </c>
      <c r="W32">
        <f>N32/90.08</f>
        <v>4.4950136216827552</v>
      </c>
      <c r="X32">
        <f>O32/46.025</f>
        <v>1.5221089618780015</v>
      </c>
      <c r="Y32">
        <f>P32/60.052</f>
        <v>7.6569038258307849</v>
      </c>
      <c r="Z32">
        <f>Q32/88.11</f>
        <v>0.82847969795112486</v>
      </c>
    </row>
    <row r="33" spans="1:26" x14ac:dyDescent="0.35">
      <c r="A33">
        <v>248</v>
      </c>
      <c r="B33" s="7">
        <v>0</v>
      </c>
      <c r="C33" s="7">
        <v>553642938.18610501</v>
      </c>
      <c r="D33" s="7">
        <v>870640.24165622902</v>
      </c>
      <c r="F33" s="7">
        <f t="shared" si="1"/>
        <v>0</v>
      </c>
      <c r="G33" s="7">
        <f t="shared" si="2"/>
        <v>5.5364293818610504</v>
      </c>
      <c r="H33" s="7">
        <f t="shared" si="3"/>
        <v>8.7064024165622901E-3</v>
      </c>
      <c r="I33" s="7"/>
      <c r="J33">
        <v>172.01650139574136</v>
      </c>
      <c r="K33">
        <v>532.91574238066846</v>
      </c>
      <c r="L33">
        <v>275.84947967821427</v>
      </c>
      <c r="M33">
        <v>805.68736941450209</v>
      </c>
      <c r="N33">
        <v>376.61687780820461</v>
      </c>
      <c r="O33">
        <v>75.158722749604976</v>
      </c>
      <c r="P33">
        <v>516.71118970144857</v>
      </c>
      <c r="Q33">
        <v>54.001498107483293</v>
      </c>
      <c r="S33">
        <f>J33/342.296</f>
        <v>0.50253728175538526</v>
      </c>
      <c r="T33">
        <f>K33/180.156</f>
        <v>2.9580793444607365</v>
      </c>
      <c r="U33">
        <f>L33/88.06</f>
        <v>3.1325173708632099</v>
      </c>
      <c r="V33">
        <f>M33/118.09</f>
        <v>6.8226553426581598</v>
      </c>
      <c r="W33">
        <f>N33/90.08</f>
        <v>4.1809156062189681</v>
      </c>
      <c r="X33">
        <f>O33/46.025</f>
        <v>1.6329977783727319</v>
      </c>
      <c r="Y33">
        <f>P33/60.052</f>
        <v>8.6043960184747981</v>
      </c>
      <c r="Z33">
        <f>Q33/88.11</f>
        <v>0.61288727848692881</v>
      </c>
    </row>
    <row r="34" spans="1:26" x14ac:dyDescent="0.35">
      <c r="A34">
        <v>256</v>
      </c>
      <c r="B34" s="7">
        <v>0</v>
      </c>
      <c r="C34" s="7">
        <v>525425621.60230702</v>
      </c>
      <c r="D34" s="7">
        <v>698168.54257590801</v>
      </c>
      <c r="F34" s="7">
        <f t="shared" si="1"/>
        <v>0</v>
      </c>
      <c r="G34" s="7">
        <f t="shared" si="2"/>
        <v>5.2542562160230704</v>
      </c>
      <c r="H34" s="7">
        <f t="shared" si="3"/>
        <v>6.9816854257590804E-3</v>
      </c>
      <c r="I34" s="7"/>
      <c r="J34">
        <v>169.55475386727011</v>
      </c>
      <c r="K34">
        <v>208.36207113860345</v>
      </c>
      <c r="L34">
        <v>134.94382021899091</v>
      </c>
      <c r="M34">
        <v>1033.2335640343797</v>
      </c>
      <c r="N34">
        <v>386.33804303033526</v>
      </c>
      <c r="O34">
        <v>69.873958243321638</v>
      </c>
      <c r="P34">
        <v>600.5692054562835</v>
      </c>
      <c r="Q34">
        <v>42.903117998173862</v>
      </c>
      <c r="S34">
        <f>J34/342.296</f>
        <v>0.49534541410729344</v>
      </c>
      <c r="T34">
        <f>K34/180.156</f>
        <v>1.1565647058027679</v>
      </c>
      <c r="U34">
        <f>L34/88.06</f>
        <v>1.5324076790709846</v>
      </c>
      <c r="V34">
        <f>M34/118.09</f>
        <v>8.7495432639036306</v>
      </c>
      <c r="W34">
        <f>N34/90.08</f>
        <v>4.2888326268909331</v>
      </c>
      <c r="X34">
        <f>O34/46.025</f>
        <v>1.5181739976821649</v>
      </c>
      <c r="Y34">
        <f>P34/60.052</f>
        <v>10.000819380808025</v>
      </c>
      <c r="Z34">
        <f>Q34/88.11</f>
        <v>0.48692677333076678</v>
      </c>
    </row>
    <row r="35" spans="1:26" x14ac:dyDescent="0.35">
      <c r="A35">
        <v>264</v>
      </c>
      <c r="B35" s="7">
        <v>0</v>
      </c>
      <c r="C35" s="7">
        <v>445536665.27162302</v>
      </c>
      <c r="D35" s="7">
        <v>123563.07227761101</v>
      </c>
      <c r="F35" s="7">
        <f t="shared" si="1"/>
        <v>0</v>
      </c>
      <c r="G35" s="7">
        <f t="shared" si="2"/>
        <v>4.4553666527162301</v>
      </c>
      <c r="H35" s="7">
        <f t="shared" si="3"/>
        <v>1.2356307227761099E-3</v>
      </c>
      <c r="I35" s="7"/>
      <c r="J35">
        <v>190.94027351430057</v>
      </c>
      <c r="K35">
        <v>175.80273142952339</v>
      </c>
      <c r="L35">
        <v>116.53183164390464</v>
      </c>
      <c r="M35">
        <v>1291.3221484875826</v>
      </c>
      <c r="N35">
        <v>391.90302388801746</v>
      </c>
      <c r="O35">
        <v>83.025046523182894</v>
      </c>
      <c r="P35">
        <v>729.66584169791895</v>
      </c>
      <c r="Q35">
        <v>36.387063782184114</v>
      </c>
      <c r="S35">
        <f>J35/342.296</f>
        <v>0.55782209992024612</v>
      </c>
      <c r="T35">
        <f>K35/180.156</f>
        <v>0.97583611664070802</v>
      </c>
      <c r="U35">
        <f>L35/88.06</f>
        <v>1.3233230938440226</v>
      </c>
      <c r="V35">
        <f>M35/118.09</f>
        <v>10.935067732132971</v>
      </c>
      <c r="W35">
        <f>N35/90.08</f>
        <v>4.3506108335703537</v>
      </c>
      <c r="X35">
        <f>O35/46.025</f>
        <v>1.8039119288035392</v>
      </c>
      <c r="Y35">
        <f>P35/60.052</f>
        <v>12.150566870344351</v>
      </c>
      <c r="Z35">
        <f>Q35/88.11</f>
        <v>0.4129731447302703</v>
      </c>
    </row>
    <row r="36" spans="1:26" x14ac:dyDescent="0.35">
      <c r="A36">
        <v>272</v>
      </c>
      <c r="B36" s="7">
        <v>0</v>
      </c>
      <c r="C36" s="7">
        <v>496260529.360717</v>
      </c>
      <c r="D36" s="7">
        <v>235538.038761932</v>
      </c>
      <c r="F36" s="7">
        <f t="shared" si="1"/>
        <v>0</v>
      </c>
      <c r="G36" s="7">
        <f t="shared" si="2"/>
        <v>4.9626052936071696</v>
      </c>
      <c r="H36" s="7">
        <f t="shared" si="3"/>
        <v>2.3553803876193201E-3</v>
      </c>
      <c r="I36" s="7"/>
      <c r="J36">
        <v>175.01825824461179</v>
      </c>
      <c r="K36">
        <v>150.66021146056184</v>
      </c>
      <c r="L36">
        <v>115.11865151066398</v>
      </c>
      <c r="M36">
        <v>1218.6850782325846</v>
      </c>
      <c r="N36">
        <v>347.29141187887166</v>
      </c>
      <c r="O36">
        <v>79.400312893479651</v>
      </c>
      <c r="P36">
        <v>679.65400718802846</v>
      </c>
      <c r="Q36">
        <v>26.792277774989639</v>
      </c>
      <c r="S36">
        <f>J36/342.296</f>
        <v>0.51130675860837338</v>
      </c>
      <c r="T36">
        <f>K36/180.156</f>
        <v>0.83627640189925301</v>
      </c>
      <c r="U36">
        <f>L36/88.06</f>
        <v>1.3072751704595047</v>
      </c>
      <c r="V36">
        <f>M36/118.09</f>
        <v>10.319968483636078</v>
      </c>
      <c r="W36">
        <f>N36/90.08</f>
        <v>3.8553664729004402</v>
      </c>
      <c r="X36">
        <f>O36/46.025</f>
        <v>1.7251561736769072</v>
      </c>
      <c r="Y36">
        <f>P36/60.052</f>
        <v>11.317758062812704</v>
      </c>
      <c r="Z36">
        <f>Q36/88.11</f>
        <v>0.30407760498229075</v>
      </c>
    </row>
    <row r="37" spans="1:26" x14ac:dyDescent="0.35">
      <c r="A37">
        <v>280</v>
      </c>
      <c r="B37" s="7">
        <v>0</v>
      </c>
      <c r="C37" s="7">
        <v>438568504.04336202</v>
      </c>
      <c r="D37" s="7">
        <v>400370.56874879898</v>
      </c>
      <c r="F37" s="7">
        <f t="shared" si="1"/>
        <v>0</v>
      </c>
      <c r="G37" s="7">
        <f t="shared" si="2"/>
        <v>4.3856850404336205</v>
      </c>
      <c r="H37" s="7">
        <f t="shared" si="3"/>
        <v>4.0037056874879899E-3</v>
      </c>
      <c r="I37" s="7"/>
      <c r="J37">
        <v>173.39980976647996</v>
      </c>
      <c r="K37">
        <v>172.14821693175043</v>
      </c>
      <c r="L37">
        <v>148.62444337264472</v>
      </c>
      <c r="M37">
        <v>1178.7521813713852</v>
      </c>
      <c r="N37">
        <v>354.03675258554222</v>
      </c>
      <c r="O37">
        <v>80.510021965423164</v>
      </c>
      <c r="P37">
        <v>666.15433579674971</v>
      </c>
      <c r="Q37">
        <v>24.003013820714397</v>
      </c>
      <c r="S37">
        <f>J37/342.296</f>
        <v>0.50657854537149127</v>
      </c>
      <c r="T37">
        <f>K37/180.156</f>
        <v>0.95555083889379433</v>
      </c>
      <c r="U37">
        <f>L37/88.06</f>
        <v>1.6877633814745028</v>
      </c>
      <c r="V37">
        <f>M37/118.09</f>
        <v>9.9818120194037192</v>
      </c>
      <c r="W37">
        <f>N37/90.08</f>
        <v>3.9302481414913659</v>
      </c>
      <c r="X37">
        <f>O37/46.025</f>
        <v>1.7492671801286945</v>
      </c>
      <c r="Y37">
        <f>P37/60.052</f>
        <v>11.092958366028604</v>
      </c>
      <c r="Z37">
        <f>Q37/88.11</f>
        <v>0.27242099444687773</v>
      </c>
    </row>
    <row r="38" spans="1:26" x14ac:dyDescent="0.35">
      <c r="A38">
        <v>288</v>
      </c>
      <c r="B38" s="7">
        <v>0</v>
      </c>
      <c r="C38" s="7">
        <v>512668353.078592</v>
      </c>
      <c r="D38" s="7">
        <v>203795.656335901</v>
      </c>
      <c r="F38" s="7">
        <f t="shared" si="1"/>
        <v>0</v>
      </c>
      <c r="G38" s="7">
        <f t="shared" si="2"/>
        <v>5.12668353078592</v>
      </c>
      <c r="H38" s="7">
        <f t="shared" si="3"/>
        <v>2.0379565633590101E-3</v>
      </c>
      <c r="I38" s="7"/>
      <c r="J38">
        <v>186.45157102051417</v>
      </c>
      <c r="K38">
        <v>194.81337186108092</v>
      </c>
      <c r="L38">
        <v>185.1946444658999</v>
      </c>
      <c r="M38">
        <v>1247.0640521867135</v>
      </c>
      <c r="N38">
        <v>406.29768962858589</v>
      </c>
      <c r="O38">
        <v>89.953336013109805</v>
      </c>
      <c r="P38">
        <v>707.62165416574749</v>
      </c>
      <c r="Q38">
        <v>21.358756977542352</v>
      </c>
      <c r="S38">
        <f>J38/342.296</f>
        <v>0.54470858853306547</v>
      </c>
      <c r="T38">
        <f>K38/180.156</f>
        <v>1.0813593322513873</v>
      </c>
      <c r="U38">
        <f>L38/88.06</f>
        <v>2.1030506980002257</v>
      </c>
      <c r="V38">
        <f>M38/118.09</f>
        <v>10.560284970672482</v>
      </c>
      <c r="W38">
        <f>N38/90.08</f>
        <v>4.510409520743627</v>
      </c>
      <c r="X38">
        <f>O38/46.025</f>
        <v>1.9544451062055364</v>
      </c>
      <c r="Y38">
        <f>P38/60.052</f>
        <v>11.78348188512868</v>
      </c>
      <c r="Z38">
        <f>Q38/88.11</f>
        <v>0.24241013480356774</v>
      </c>
    </row>
    <row r="39" spans="1:26" x14ac:dyDescent="0.35">
      <c r="A39">
        <v>296</v>
      </c>
      <c r="B39" s="7">
        <v>0</v>
      </c>
      <c r="C39" s="7">
        <v>589851402.02925301</v>
      </c>
      <c r="D39" s="7">
        <v>109588.919818158</v>
      </c>
      <c r="F39" s="7">
        <f t="shared" si="1"/>
        <v>0</v>
      </c>
      <c r="G39" s="7">
        <f t="shared" si="2"/>
        <v>5.8985140202925299</v>
      </c>
      <c r="H39" s="7">
        <f t="shared" si="3"/>
        <v>1.0958891981815799E-3</v>
      </c>
      <c r="I39" s="7"/>
      <c r="J39">
        <v>175.25848457728975</v>
      </c>
      <c r="K39">
        <v>186.40970785255848</v>
      </c>
      <c r="L39">
        <v>195.83319992728906</v>
      </c>
      <c r="M39">
        <v>1152.2065981290659</v>
      </c>
      <c r="N39">
        <v>397.64584385717706</v>
      </c>
      <c r="O39">
        <v>83.879910008888004</v>
      </c>
      <c r="P39">
        <v>674.06783127435835</v>
      </c>
      <c r="Q39">
        <v>15.18103034300044</v>
      </c>
      <c r="S39">
        <f>J39/342.296</f>
        <v>0.51200856737236122</v>
      </c>
      <c r="T39">
        <f>K39/180.156</f>
        <v>1.0347127370310092</v>
      </c>
      <c r="U39">
        <f>L39/88.06</f>
        <v>2.2238610030353061</v>
      </c>
      <c r="V39">
        <f>M39/118.09</f>
        <v>9.7570209004070279</v>
      </c>
      <c r="W39">
        <f>N39/90.08</f>
        <v>4.4143632755015219</v>
      </c>
      <c r="X39">
        <f>O39/46.025</f>
        <v>1.8224858231154375</v>
      </c>
      <c r="Y39">
        <f>P39/60.052</f>
        <v>11.224735750255752</v>
      </c>
      <c r="Z39">
        <f>Q39/88.11</f>
        <v>0.17229633802066099</v>
      </c>
    </row>
    <row r="40" spans="1:26" x14ac:dyDescent="0.35">
      <c r="A40">
        <v>308</v>
      </c>
      <c r="B40" s="7">
        <v>0</v>
      </c>
      <c r="C40" s="7">
        <v>749386083.03585398</v>
      </c>
      <c r="D40" s="7">
        <v>164801.65443258599</v>
      </c>
      <c r="F40" s="7">
        <f t="shared" si="1"/>
        <v>0</v>
      </c>
      <c r="G40" s="7">
        <f t="shared" si="2"/>
        <v>7.4938608303585399</v>
      </c>
      <c r="H40" s="7">
        <f t="shared" si="3"/>
        <v>1.64801654432586E-3</v>
      </c>
      <c r="I40" s="7"/>
      <c r="J40">
        <v>172.8380789312609</v>
      </c>
      <c r="K40">
        <v>100.79295655709676</v>
      </c>
      <c r="L40">
        <v>124.81221232521574</v>
      </c>
      <c r="M40">
        <v>1201.4990621586969</v>
      </c>
      <c r="N40">
        <v>427.58433752957757</v>
      </c>
      <c r="O40">
        <v>82.113176707856013</v>
      </c>
      <c r="P40">
        <v>720.62548257224796</v>
      </c>
      <c r="Q40">
        <v>14.404037594949619</v>
      </c>
      <c r="S40">
        <f>J40/342.296</f>
        <v>0.50493747788832155</v>
      </c>
      <c r="T40">
        <f>K40/180.156</f>
        <v>0.55947599056982145</v>
      </c>
      <c r="U40">
        <f>L40/88.06</f>
        <v>1.4173542167296813</v>
      </c>
      <c r="V40">
        <f>M40/118.09</f>
        <v>10.174435279521525</v>
      </c>
      <c r="W40">
        <f>N40/90.08</f>
        <v>4.7467177789695558</v>
      </c>
      <c r="X40">
        <f>O40/46.025</f>
        <v>1.7840994396057799</v>
      </c>
      <c r="Y40">
        <f>P40/60.052</f>
        <v>12.000024688141076</v>
      </c>
      <c r="Z40">
        <f>Q40/88.11</f>
        <v>0.16347789802462398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D945-4A28-4E93-955C-693F33AF80DC}">
  <dimension ref="A1:Z40"/>
  <sheetViews>
    <sheetView topLeftCell="B1" workbookViewId="0">
      <selection activeCell="S2" sqref="S2:Z40"/>
    </sheetView>
  </sheetViews>
  <sheetFormatPr defaultRowHeight="14.5" x14ac:dyDescent="0.35"/>
  <sheetData>
    <row r="1" spans="1:26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S1" t="s">
        <v>3</v>
      </c>
      <c r="T1" s="10" t="s">
        <v>8</v>
      </c>
      <c r="U1" s="10" t="s">
        <v>9</v>
      </c>
      <c r="V1" s="10" t="s">
        <v>10</v>
      </c>
      <c r="W1" s="10" t="s">
        <v>11</v>
      </c>
      <c r="X1" s="10" t="s">
        <v>12</v>
      </c>
      <c r="Y1" s="10" t="s">
        <v>13</v>
      </c>
      <c r="Z1" s="10" t="s">
        <v>14</v>
      </c>
    </row>
    <row r="2" spans="1:26" x14ac:dyDescent="0.35">
      <c r="A2">
        <v>0</v>
      </c>
      <c r="B2" s="7">
        <f>76084045.8158882/10</f>
        <v>7608404.5815888196</v>
      </c>
      <c r="C2" s="7">
        <f>31549844.3154835/10</f>
        <v>3154984.43154835</v>
      </c>
      <c r="D2" s="7">
        <f>4908689.27775075/10</f>
        <v>490868.92777507502</v>
      </c>
      <c r="F2" s="7">
        <f>B2/100000000</f>
        <v>7.6084045815888193E-2</v>
      </c>
      <c r="G2" s="7">
        <f t="shared" ref="G2:H2" si="0">C2/100000000</f>
        <v>3.1549844315483501E-2</v>
      </c>
      <c r="H2" s="7">
        <f t="shared" si="0"/>
        <v>4.9086892777507503E-3</v>
      </c>
      <c r="I2" s="7"/>
      <c r="J2">
        <v>237.36426589104872</v>
      </c>
      <c r="K2">
        <v>1776.3900457685968</v>
      </c>
      <c r="L2">
        <v>892.99983120910201</v>
      </c>
      <c r="M2">
        <v>77.977905824113208</v>
      </c>
      <c r="N2">
        <v>71.854977002632069</v>
      </c>
      <c r="O2">
        <v>44.172638620568335</v>
      </c>
      <c r="P2">
        <v>149.67595848040295</v>
      </c>
      <c r="Q2">
        <v>20.602349800711028</v>
      </c>
      <c r="S2">
        <f>J2/342.296</f>
        <v>0.69344738440136233</v>
      </c>
      <c r="T2">
        <f>K2/180.156</f>
        <v>9.8602880046659376</v>
      </c>
      <c r="U2">
        <f>L2/88.06</f>
        <v>10.140811165218055</v>
      </c>
      <c r="V2">
        <f>M2/118.09</f>
        <v>0.66032607184446779</v>
      </c>
      <c r="W2">
        <f>N2/90.08</f>
        <v>0.79767958484271839</v>
      </c>
      <c r="X2">
        <f>O2/46.025</f>
        <v>0.95975314764950215</v>
      </c>
      <c r="Y2">
        <f>P2/60.052</f>
        <v>2.4924391940385493</v>
      </c>
      <c r="Z2">
        <f>Q2/88.11</f>
        <v>0.23382532970957925</v>
      </c>
    </row>
    <row r="3" spans="1:26" x14ac:dyDescent="0.35">
      <c r="A3">
        <v>8</v>
      </c>
      <c r="B3" s="7">
        <f>2965458100.43844/10</f>
        <v>296545810.04384398</v>
      </c>
      <c r="C3" s="7">
        <f>1927951631.92296/10</f>
        <v>192795163.192296</v>
      </c>
      <c r="D3" s="7">
        <f>102088511.265926/10</f>
        <v>10208851.126592601</v>
      </c>
      <c r="F3" s="7">
        <f t="shared" ref="F3:F40" si="1">B3/100000000</f>
        <v>2.9654581004384397</v>
      </c>
      <c r="G3" s="7">
        <f t="shared" ref="G3:G40" si="2">C3/100000000</f>
        <v>1.9279516319229599</v>
      </c>
      <c r="H3" s="7">
        <f t="shared" ref="H3:H40" si="3">D3/100000000</f>
        <v>0.10208851126592601</v>
      </c>
      <c r="I3" s="7"/>
      <c r="J3">
        <v>161.13981873910302</v>
      </c>
      <c r="K3">
        <v>1453.7580445761582</v>
      </c>
      <c r="L3">
        <v>701.99572871213286</v>
      </c>
      <c r="M3">
        <v>147.28800446068189</v>
      </c>
      <c r="N3">
        <v>77.768350744755807</v>
      </c>
      <c r="O3">
        <v>38.241152204874822</v>
      </c>
      <c r="P3">
        <v>432.62455534414295</v>
      </c>
      <c r="Q3">
        <v>32.285855420789517</v>
      </c>
      <c r="S3">
        <f>J3/342.296</f>
        <v>0.47076161783691023</v>
      </c>
      <c r="T3">
        <f>K3/180.156</f>
        <v>8.06944006625457</v>
      </c>
      <c r="U3">
        <f>L3/88.06</f>
        <v>7.9717888793110703</v>
      </c>
      <c r="V3">
        <f>M3/118.09</f>
        <v>1.247252133632669</v>
      </c>
      <c r="W3">
        <f>N3/90.08</f>
        <v>0.86332538570998896</v>
      </c>
      <c r="X3">
        <f>O3/46.025</f>
        <v>0.83087783171917051</v>
      </c>
      <c r="Y3">
        <f>P3/60.052</f>
        <v>7.2041656455096073</v>
      </c>
      <c r="Z3">
        <f>Q3/88.11</f>
        <v>0.36642668733162542</v>
      </c>
    </row>
    <row r="4" spans="1:26" x14ac:dyDescent="0.35">
      <c r="A4">
        <v>16</v>
      </c>
      <c r="B4" s="7">
        <f>3618869073.03474/10</f>
        <v>361886907.30347401</v>
      </c>
      <c r="C4" s="7">
        <f>9462233780.30887/10</f>
        <v>946223378.03088701</v>
      </c>
      <c r="D4" s="7">
        <f>616585399.166086/10</f>
        <v>61658539.916608594</v>
      </c>
      <c r="F4" s="7">
        <f t="shared" si="1"/>
        <v>3.6188690730347401</v>
      </c>
      <c r="G4" s="7">
        <f t="shared" si="2"/>
        <v>9.4622337803088694</v>
      </c>
      <c r="H4" s="7">
        <f t="shared" si="3"/>
        <v>0.6165853991660859</v>
      </c>
      <c r="I4" s="7"/>
      <c r="J4">
        <v>42.079885036817899</v>
      </c>
      <c r="K4">
        <v>48.850582546776913</v>
      </c>
      <c r="L4">
        <v>6.7386922468363855</v>
      </c>
      <c r="M4">
        <v>569.5061716487013</v>
      </c>
      <c r="N4">
        <v>70.393760343830593</v>
      </c>
      <c r="O4">
        <v>29.622855535872997</v>
      </c>
      <c r="P4">
        <v>903.14108574159854</v>
      </c>
      <c r="Q4">
        <v>215.79454132777289</v>
      </c>
      <c r="S4">
        <f>J4/342.296</f>
        <v>0.1229342003319288</v>
      </c>
      <c r="T4">
        <f>K4/180.156</f>
        <v>0.27115712242044065</v>
      </c>
      <c r="U4">
        <f>L4/88.06</f>
        <v>7.6523872891623726E-2</v>
      </c>
      <c r="V4">
        <f>M4/118.09</f>
        <v>4.8226451998365762</v>
      </c>
      <c r="W4">
        <f>N4/90.08</f>
        <v>0.78145826314199152</v>
      </c>
      <c r="X4">
        <f>O4/46.025</f>
        <v>0.64362532397334049</v>
      </c>
      <c r="Y4">
        <f>P4/60.052</f>
        <v>15.039317353986521</v>
      </c>
      <c r="Z4">
        <f>Q4/88.11</f>
        <v>2.4491492603310965</v>
      </c>
    </row>
    <row r="5" spans="1:26" x14ac:dyDescent="0.35">
      <c r="A5">
        <v>24</v>
      </c>
      <c r="B5" s="7">
        <v>215349052.848369</v>
      </c>
      <c r="C5" s="7">
        <v>942899845.97844899</v>
      </c>
      <c r="D5" s="7">
        <v>238258968.48221812</v>
      </c>
      <c r="F5" s="7">
        <f t="shared" si="1"/>
        <v>2.1534905284836898</v>
      </c>
      <c r="G5" s="7">
        <f t="shared" si="2"/>
        <v>9.4289984597844896</v>
      </c>
      <c r="H5" s="7">
        <f t="shared" si="3"/>
        <v>2.382589684822181</v>
      </c>
      <c r="I5" s="7"/>
      <c r="J5">
        <v>67.100744356753353</v>
      </c>
      <c r="K5">
        <v>13.156502214998422</v>
      </c>
      <c r="L5">
        <v>0</v>
      </c>
      <c r="M5">
        <v>409.08140521867136</v>
      </c>
      <c r="N5">
        <v>83.512780446587612</v>
      </c>
      <c r="O5">
        <v>33.25905360041601</v>
      </c>
      <c r="P5">
        <v>623.77598996249719</v>
      </c>
      <c r="Q5">
        <v>621.13483007822617</v>
      </c>
      <c r="S5">
        <f>J5/342.296</f>
        <v>0.19603134233748964</v>
      </c>
      <c r="T5">
        <f>K5/180.156</f>
        <v>7.302838770287097E-2</v>
      </c>
      <c r="U5">
        <f>L5/88.06</f>
        <v>0</v>
      </c>
      <c r="V5">
        <f>M5/118.09</f>
        <v>3.4641494217856832</v>
      </c>
      <c r="W5">
        <f>N5/90.08</f>
        <v>0.92709569767526212</v>
      </c>
      <c r="X5">
        <f>O5/46.025</f>
        <v>0.7226301705685173</v>
      </c>
      <c r="Y5">
        <f>P5/60.052</f>
        <v>10.38726420373172</v>
      </c>
      <c r="Z5">
        <f>Q5/88.11</f>
        <v>7.0495384187745564</v>
      </c>
    </row>
    <row r="6" spans="1:26" x14ac:dyDescent="0.35">
      <c r="A6">
        <v>32</v>
      </c>
      <c r="B6" s="7">
        <v>119928643.397783</v>
      </c>
      <c r="C6" s="7">
        <v>895510953.65589094</v>
      </c>
      <c r="D6" s="7">
        <v>307122326.18419802</v>
      </c>
      <c r="F6" s="7">
        <f t="shared" si="1"/>
        <v>1.19928643397783</v>
      </c>
      <c r="G6" s="7">
        <f t="shared" si="2"/>
        <v>8.9551095365589095</v>
      </c>
      <c r="H6" s="7">
        <f t="shared" si="3"/>
        <v>3.0712232618419804</v>
      </c>
      <c r="I6" s="7"/>
      <c r="J6">
        <v>87.252281990763066</v>
      </c>
      <c r="K6">
        <v>11.756780898186792</v>
      </c>
      <c r="L6">
        <v>0</v>
      </c>
      <c r="M6">
        <v>332.87337806875922</v>
      </c>
      <c r="N6">
        <v>79.344310186969935</v>
      </c>
      <c r="O6">
        <v>30.617303036428499</v>
      </c>
      <c r="P6">
        <v>353.60645199095518</v>
      </c>
      <c r="Q6">
        <v>861.65710964616903</v>
      </c>
      <c r="S6">
        <f>J6/342.296</f>
        <v>0.25490301373887825</v>
      </c>
      <c r="T6">
        <f>K6/180.156</f>
        <v>6.5258891728206619E-2</v>
      </c>
      <c r="U6">
        <f>L6/88.06</f>
        <v>0</v>
      </c>
      <c r="V6">
        <f>M6/118.09</f>
        <v>2.8188108905814144</v>
      </c>
      <c r="W6">
        <f>N6/90.08</f>
        <v>0.88082049497080306</v>
      </c>
      <c r="X6">
        <f>O6/46.025</f>
        <v>0.66523200513695813</v>
      </c>
      <c r="Y6">
        <f>P6/60.052</f>
        <v>5.888337640560767</v>
      </c>
      <c r="Z6">
        <f>Q6/88.11</f>
        <v>9.7793338967900247</v>
      </c>
    </row>
    <row r="7" spans="1:26" x14ac:dyDescent="0.35">
      <c r="A7">
        <v>40</v>
      </c>
      <c r="B7" s="7">
        <v>139336516.916545</v>
      </c>
      <c r="C7" s="7">
        <v>913868102.42802203</v>
      </c>
      <c r="D7" s="7">
        <v>571816305.69192004</v>
      </c>
      <c r="F7" s="7">
        <f t="shared" si="1"/>
        <v>1.3933651691654501</v>
      </c>
      <c r="G7" s="7">
        <f t="shared" si="2"/>
        <v>9.1386810242802206</v>
      </c>
      <c r="H7" s="7">
        <f t="shared" si="3"/>
        <v>5.7181630569192006</v>
      </c>
      <c r="I7" s="7"/>
      <c r="J7">
        <v>101.19942176429129</v>
      </c>
      <c r="K7">
        <v>11.024752895061026</v>
      </c>
      <c r="L7">
        <v>0</v>
      </c>
      <c r="M7">
        <v>301.73307730661475</v>
      </c>
      <c r="N7">
        <v>79.713198603208994</v>
      </c>
      <c r="O7">
        <v>36.870237256659834</v>
      </c>
      <c r="P7">
        <v>263.74469170527243</v>
      </c>
      <c r="Q7">
        <v>1000.4673820131586</v>
      </c>
      <c r="S7">
        <f>J7/342.296</f>
        <v>0.29564885877804969</v>
      </c>
      <c r="T7">
        <f>K7/180.156</f>
        <v>6.1195591015903023E-2</v>
      </c>
      <c r="U7">
        <f>L7/88.06</f>
        <v>0</v>
      </c>
      <c r="V7">
        <f>M7/118.09</f>
        <v>2.5551111635753641</v>
      </c>
      <c r="W7">
        <f>N7/90.08</f>
        <v>0.88491561504450489</v>
      </c>
      <c r="X7">
        <f>O7/46.025</f>
        <v>0.8010915210572479</v>
      </c>
      <c r="Y7">
        <f>P7/60.052</f>
        <v>4.3919385150415042</v>
      </c>
      <c r="Z7">
        <f>Q7/88.11</f>
        <v>11.354754080276457</v>
      </c>
    </row>
    <row r="8" spans="1:26" x14ac:dyDescent="0.35">
      <c r="A8">
        <v>48</v>
      </c>
      <c r="B8" s="7">
        <v>217566609.175064</v>
      </c>
      <c r="C8" s="7">
        <v>1350152280.3553801</v>
      </c>
      <c r="D8" s="7">
        <v>457509531.00262654</v>
      </c>
      <c r="F8" s="7">
        <f t="shared" si="1"/>
        <v>2.1756660917506401</v>
      </c>
      <c r="G8" s="7">
        <f t="shared" si="2"/>
        <v>13.501522803553801</v>
      </c>
      <c r="H8" s="7">
        <f t="shared" si="3"/>
        <v>4.5750953100262652</v>
      </c>
      <c r="I8" s="7"/>
      <c r="J8">
        <v>55.35428094975331</v>
      </c>
      <c r="K8">
        <v>12.127845878415108</v>
      </c>
      <c r="L8">
        <v>0</v>
      </c>
      <c r="M8">
        <v>323.23360855216299</v>
      </c>
      <c r="N8">
        <v>82.717800984699437</v>
      </c>
      <c r="O8">
        <v>41.737587838546808</v>
      </c>
      <c r="P8">
        <v>316.0542595043753</v>
      </c>
      <c r="Q8">
        <v>1143.1964105320417</v>
      </c>
      <c r="S8">
        <f>J8/342.296</f>
        <v>0.16171465909550012</v>
      </c>
      <c r="T8">
        <f>K8/180.156</f>
        <v>6.7318578778475927E-2</v>
      </c>
      <c r="U8">
        <f>L8/88.06</f>
        <v>0</v>
      </c>
      <c r="V8">
        <f>M8/118.09</f>
        <v>2.7371801892807435</v>
      </c>
      <c r="W8">
        <f>N8/90.08</f>
        <v>0.91827043721913226</v>
      </c>
      <c r="X8">
        <f>O8/46.025</f>
        <v>0.90684601496027828</v>
      </c>
      <c r="Y8">
        <f>P8/60.052</f>
        <v>5.2630097166518235</v>
      </c>
      <c r="Z8">
        <f>Q8/88.11</f>
        <v>12.974649989014207</v>
      </c>
    </row>
    <row r="9" spans="1:26" x14ac:dyDescent="0.35">
      <c r="A9">
        <v>56</v>
      </c>
      <c r="B9" s="7">
        <v>451889658.57778198</v>
      </c>
      <c r="C9" s="7">
        <v>1044624350.90276</v>
      </c>
      <c r="D9" s="7">
        <v>474558576.76040524</v>
      </c>
      <c r="F9" s="7">
        <f t="shared" si="1"/>
        <v>4.5188965857778198</v>
      </c>
      <c r="G9" s="7">
        <f t="shared" si="2"/>
        <v>10.4462435090276</v>
      </c>
      <c r="H9" s="7">
        <f t="shared" si="3"/>
        <v>4.7455857676040525</v>
      </c>
      <c r="I9" s="7"/>
      <c r="J9">
        <v>0</v>
      </c>
      <c r="K9">
        <v>11.142472635837162</v>
      </c>
      <c r="L9">
        <v>0</v>
      </c>
      <c r="M9">
        <v>273.65081437865047</v>
      </c>
      <c r="N9">
        <v>58.433249267208147</v>
      </c>
      <c r="O9">
        <v>44.468119661021134</v>
      </c>
      <c r="P9">
        <v>395.43641765938668</v>
      </c>
      <c r="Q9">
        <v>1125.3893501010205</v>
      </c>
      <c r="S9">
        <f>J9/342.296</f>
        <v>0</v>
      </c>
      <c r="T9">
        <f>K9/180.156</f>
        <v>6.1849023267818791E-2</v>
      </c>
      <c r="U9">
        <f>L9/88.06</f>
        <v>0</v>
      </c>
      <c r="V9">
        <f>M9/118.09</f>
        <v>2.3173072603831861</v>
      </c>
      <c r="W9">
        <f>N9/90.08</f>
        <v>0.64868171921856288</v>
      </c>
      <c r="X9">
        <f>O9/46.025</f>
        <v>0.96617315939209425</v>
      </c>
      <c r="Y9">
        <f>P9/60.052</f>
        <v>6.5849000476151778</v>
      </c>
      <c r="Z9">
        <f>Q9/88.11</f>
        <v>12.772549654988316</v>
      </c>
    </row>
    <row r="10" spans="1:26" x14ac:dyDescent="0.35">
      <c r="A10">
        <v>64</v>
      </c>
      <c r="B10" s="7">
        <v>561363591.10456002</v>
      </c>
      <c r="C10" s="7">
        <v>902948958.23941505</v>
      </c>
      <c r="D10" s="7">
        <v>595617796.36765575</v>
      </c>
      <c r="F10" s="7">
        <f t="shared" si="1"/>
        <v>5.6136359110456002</v>
      </c>
      <c r="G10" s="7">
        <f t="shared" si="2"/>
        <v>9.0294895823941506</v>
      </c>
      <c r="H10" s="7">
        <f t="shared" si="3"/>
        <v>5.9561779636765575</v>
      </c>
      <c r="I10" s="7"/>
      <c r="J10">
        <v>0</v>
      </c>
      <c r="K10">
        <v>10.75382641388358</v>
      </c>
      <c r="L10">
        <v>0</v>
      </c>
      <c r="M10">
        <v>257.75002671067</v>
      </c>
      <c r="N10">
        <v>47.408538105176405</v>
      </c>
      <c r="O10">
        <v>59.005842787132131</v>
      </c>
      <c r="P10">
        <v>441.65213205015073</v>
      </c>
      <c r="Q10">
        <v>1196.9800678650986</v>
      </c>
      <c r="S10">
        <f>J10/342.296</f>
        <v>0</v>
      </c>
      <c r="T10">
        <f>K10/180.156</f>
        <v>5.969174722953207E-2</v>
      </c>
      <c r="U10">
        <f>L10/88.06</f>
        <v>0</v>
      </c>
      <c r="V10">
        <f>M10/118.09</f>
        <v>2.1826575214723514</v>
      </c>
      <c r="W10">
        <f>N10/90.08</f>
        <v>0.52629371786385881</v>
      </c>
      <c r="X10">
        <f>O10/46.025</f>
        <v>1.2820389524634901</v>
      </c>
      <c r="Y10">
        <f>P10/60.052</f>
        <v>7.354494971860233</v>
      </c>
      <c r="Z10">
        <f>Q10/88.11</f>
        <v>13.58506489462148</v>
      </c>
    </row>
    <row r="11" spans="1:26" x14ac:dyDescent="0.35">
      <c r="A11">
        <v>72</v>
      </c>
      <c r="B11" s="7">
        <v>413557216.41404098</v>
      </c>
      <c r="C11" s="7">
        <v>949040938.15191305</v>
      </c>
      <c r="D11" s="7">
        <v>520438376.60327941</v>
      </c>
      <c r="F11" s="7">
        <f t="shared" si="1"/>
        <v>4.1355721641404095</v>
      </c>
      <c r="G11" s="7">
        <f t="shared" si="2"/>
        <v>9.4904093815191306</v>
      </c>
      <c r="H11" s="7">
        <f t="shared" si="3"/>
        <v>5.2043837660327945</v>
      </c>
      <c r="I11" s="7"/>
      <c r="J11">
        <v>0</v>
      </c>
      <c r="K11">
        <v>11.275452343010206</v>
      </c>
      <c r="L11">
        <v>0</v>
      </c>
      <c r="M11">
        <v>276.36932991832469</v>
      </c>
      <c r="N11">
        <v>41.376147999029591</v>
      </c>
      <c r="O11">
        <v>68.187377134048489</v>
      </c>
      <c r="P11">
        <v>556.22949067946172</v>
      </c>
      <c r="Q11">
        <v>1340.1343055483603</v>
      </c>
      <c r="S11">
        <f>J11/342.296</f>
        <v>0</v>
      </c>
      <c r="T11">
        <f>K11/180.156</f>
        <v>6.258715970053845E-2</v>
      </c>
      <c r="U11">
        <f>L11/88.06</f>
        <v>0</v>
      </c>
      <c r="V11">
        <f>M11/118.09</f>
        <v>2.3403279695005903</v>
      </c>
      <c r="W11">
        <f>N11/90.08</f>
        <v>0.4593266873782148</v>
      </c>
      <c r="X11">
        <f>O11/46.025</f>
        <v>1.4815291066604779</v>
      </c>
      <c r="Y11">
        <f>P11/60.052</f>
        <v>9.2624640424875402</v>
      </c>
      <c r="Z11">
        <f>Q11/88.11</f>
        <v>15.209786693319264</v>
      </c>
    </row>
    <row r="12" spans="1:26" x14ac:dyDescent="0.35">
      <c r="A12">
        <v>80</v>
      </c>
      <c r="B12" s="7">
        <v>248627167.22070199</v>
      </c>
      <c r="C12" s="7">
        <v>807014062.00296402</v>
      </c>
      <c r="D12" s="7">
        <v>671641456.30729795</v>
      </c>
      <c r="F12" s="7">
        <f t="shared" si="1"/>
        <v>2.4862716722070197</v>
      </c>
      <c r="G12" s="7">
        <f t="shared" si="2"/>
        <v>8.0701406200296404</v>
      </c>
      <c r="H12" s="7">
        <f t="shared" si="3"/>
        <v>6.7164145630729797</v>
      </c>
      <c r="I12" s="7"/>
      <c r="J12">
        <v>0</v>
      </c>
      <c r="K12">
        <v>10.797094095511259</v>
      </c>
      <c r="L12">
        <v>0</v>
      </c>
      <c r="M12">
        <v>239.53663294197256</v>
      </c>
      <c r="N12">
        <v>32.462902412397312</v>
      </c>
      <c r="O12">
        <v>70.300541304562515</v>
      </c>
      <c r="P12">
        <v>481.13803174865797</v>
      </c>
      <c r="Q12">
        <v>1302.7573434181215</v>
      </c>
      <c r="S12">
        <f>J12/342.296</f>
        <v>0</v>
      </c>
      <c r="T12">
        <f>K12/180.156</f>
        <v>5.993191509309298E-2</v>
      </c>
      <c r="U12">
        <f>L12/88.06</f>
        <v>0</v>
      </c>
      <c r="V12">
        <f>M12/118.09</f>
        <v>2.028424362282772</v>
      </c>
      <c r="W12">
        <f>N12/90.08</f>
        <v>0.36037857917847815</v>
      </c>
      <c r="X12">
        <f>O12/46.025</f>
        <v>1.5274425052593703</v>
      </c>
      <c r="Y12">
        <f>P12/60.052</f>
        <v>8.0120234421610927</v>
      </c>
      <c r="Z12">
        <f>Q12/88.11</f>
        <v>14.785578747226438</v>
      </c>
    </row>
    <row r="13" spans="1:26" ht="15" thickBot="1" x14ac:dyDescent="0.4">
      <c r="A13" s="5">
        <v>88</v>
      </c>
      <c r="B13" s="8">
        <v>128044311.600971</v>
      </c>
      <c r="C13" s="8">
        <v>984800723.67759299</v>
      </c>
      <c r="D13" s="8">
        <v>688950972.13640106</v>
      </c>
      <c r="F13" s="7">
        <f t="shared" si="1"/>
        <v>1.2804431160097101</v>
      </c>
      <c r="G13" s="7">
        <f t="shared" si="2"/>
        <v>9.8480072367759295</v>
      </c>
      <c r="H13" s="7">
        <f t="shared" si="3"/>
        <v>6.8895097213640106</v>
      </c>
      <c r="I13" s="7"/>
      <c r="J13">
        <v>29.245319006310979</v>
      </c>
      <c r="K13">
        <v>11.240220503860082</v>
      </c>
      <c r="L13">
        <v>0</v>
      </c>
      <c r="M13">
        <v>231.9078244456052</v>
      </c>
      <c r="N13">
        <v>27.591840960904474</v>
      </c>
      <c r="O13">
        <v>64.569944095027651</v>
      </c>
      <c r="P13">
        <v>344.5246720806677</v>
      </c>
      <c r="Q13">
        <v>1355.9126172097601</v>
      </c>
      <c r="S13">
        <f>J13/342.296</f>
        <v>8.5438681744195027E-2</v>
      </c>
      <c r="T13">
        <f>K13/180.156</f>
        <v>6.2391596748707125E-2</v>
      </c>
      <c r="U13">
        <f>L13/88.06</f>
        <v>0</v>
      </c>
      <c r="V13">
        <f>M13/118.09</f>
        <v>1.9638227152646726</v>
      </c>
      <c r="W13">
        <f>N13/90.08</f>
        <v>0.30630374068499638</v>
      </c>
      <c r="X13">
        <f>O13/46.025</f>
        <v>1.4029319738191777</v>
      </c>
      <c r="Y13">
        <f>P13/60.052</f>
        <v>5.737105709729363</v>
      </c>
      <c r="Z13">
        <f>Q13/88.11</f>
        <v>15.388861845531268</v>
      </c>
    </row>
    <row r="14" spans="1:26" x14ac:dyDescent="0.35">
      <c r="A14">
        <v>96</v>
      </c>
      <c r="B14" s="7">
        <v>158940391.43813199</v>
      </c>
      <c r="C14" s="7">
        <v>1449435854.25319</v>
      </c>
      <c r="D14" s="7">
        <v>878936176.50026107</v>
      </c>
      <c r="F14" s="7">
        <f t="shared" si="1"/>
        <v>1.5894039143813199</v>
      </c>
      <c r="G14" s="7">
        <f t="shared" si="2"/>
        <v>14.4943585425319</v>
      </c>
      <c r="H14" s="7">
        <f t="shared" si="3"/>
        <v>8.7893617650026101</v>
      </c>
      <c r="I14" s="7"/>
      <c r="J14">
        <v>11.208328817074415</v>
      </c>
      <c r="K14">
        <v>10.986801627492284</v>
      </c>
      <c r="L14">
        <v>0</v>
      </c>
      <c r="M14">
        <v>260.37206850396507</v>
      </c>
      <c r="N14">
        <v>22.153177383816764</v>
      </c>
      <c r="O14">
        <v>61.006286609038611</v>
      </c>
      <c r="P14">
        <v>345.36647340797117</v>
      </c>
      <c r="Q14">
        <v>1450.799098585712</v>
      </c>
      <c r="S14">
        <f>J14/342.296</f>
        <v>3.2744550964879562E-2</v>
      </c>
      <c r="T14">
        <f>K14/180.156</f>
        <v>6.0984933210619041E-2</v>
      </c>
      <c r="U14">
        <f>L14/88.06</f>
        <v>0</v>
      </c>
      <c r="V14">
        <f>M14/118.09</f>
        <v>2.2048612795661366</v>
      </c>
      <c r="W14">
        <f>N14/90.08</f>
        <v>0.24592781287540813</v>
      </c>
      <c r="X14">
        <f>O14/46.025</f>
        <v>1.3255032397401112</v>
      </c>
      <c r="Y14">
        <f>P14/60.052</f>
        <v>5.751123583027562</v>
      </c>
      <c r="Z14">
        <f>Q14/88.11</f>
        <v>16.46577117904565</v>
      </c>
    </row>
    <row r="15" spans="1:26" x14ac:dyDescent="0.35">
      <c r="A15">
        <v>104</v>
      </c>
      <c r="B15" s="7">
        <v>309531548.40625101</v>
      </c>
      <c r="C15" s="7">
        <v>892024508.61168206</v>
      </c>
      <c r="D15" s="7">
        <v>519172445.89504027</v>
      </c>
      <c r="F15" s="7">
        <f t="shared" si="1"/>
        <v>3.0953154840625103</v>
      </c>
      <c r="G15" s="7">
        <f t="shared" si="2"/>
        <v>8.9202450861168199</v>
      </c>
      <c r="H15" s="7">
        <f t="shared" si="3"/>
        <v>5.1917244589504028</v>
      </c>
      <c r="I15" s="7"/>
      <c r="J15">
        <v>0</v>
      </c>
      <c r="K15">
        <v>10.682831864796322</v>
      </c>
      <c r="L15">
        <v>0</v>
      </c>
      <c r="M15">
        <v>227.02696887316586</v>
      </c>
      <c r="N15">
        <v>16.373689262189934</v>
      </c>
      <c r="O15">
        <v>46.30679801686253</v>
      </c>
      <c r="P15">
        <v>357.87155765129785</v>
      </c>
      <c r="Q15">
        <v>1346.0874766875615</v>
      </c>
      <c r="S15">
        <f>J15/342.296</f>
        <v>0</v>
      </c>
      <c r="T15">
        <f>K15/180.156</f>
        <v>5.9297674597550573E-2</v>
      </c>
      <c r="U15">
        <f>L15/88.06</f>
        <v>0</v>
      </c>
      <c r="V15">
        <f>M15/118.09</f>
        <v>1.922491056593834</v>
      </c>
      <c r="W15">
        <f>N15/90.08</f>
        <v>0.1817683088609007</v>
      </c>
      <c r="X15">
        <f>O15/46.025</f>
        <v>1.0061227162816411</v>
      </c>
      <c r="Y15">
        <f>P15/60.052</f>
        <v>5.9593611811646214</v>
      </c>
      <c r="Z15">
        <f>Q15/88.11</f>
        <v>15.277351908836245</v>
      </c>
    </row>
    <row r="16" spans="1:26" ht="15" thickBot="1" x14ac:dyDescent="0.4">
      <c r="A16" s="5">
        <v>112</v>
      </c>
      <c r="B16" s="8">
        <v>189598220.272136</v>
      </c>
      <c r="C16" s="8">
        <v>604404947.74206305</v>
      </c>
      <c r="D16" s="8">
        <v>610555535.56169069</v>
      </c>
      <c r="F16" s="7">
        <f t="shared" si="1"/>
        <v>1.89598220272136</v>
      </c>
      <c r="G16" s="7">
        <f t="shared" si="2"/>
        <v>6.0440494774206304</v>
      </c>
      <c r="H16" s="7">
        <f t="shared" si="3"/>
        <v>6.1055553556169073</v>
      </c>
      <c r="I16" s="7"/>
      <c r="J16">
        <v>20.346924398695144</v>
      </c>
      <c r="K16">
        <v>11.027617028581261</v>
      </c>
      <c r="L16">
        <v>0</v>
      </c>
      <c r="M16">
        <v>196.44035804169238</v>
      </c>
      <c r="N16">
        <v>16.723658126844441</v>
      </c>
      <c r="O16">
        <v>42.643285423970468</v>
      </c>
      <c r="P16">
        <v>284.28167397418923</v>
      </c>
      <c r="Q16">
        <v>1367.470082370616</v>
      </c>
      <c r="S16">
        <f>J16/342.296</f>
        <v>5.9442483694507518E-2</v>
      </c>
      <c r="T16">
        <f>K16/180.156</f>
        <v>6.1211489090461937E-2</v>
      </c>
      <c r="U16">
        <f>L16/88.06</f>
        <v>0</v>
      </c>
      <c r="V16">
        <f>M16/118.09</f>
        <v>1.6634800410000201</v>
      </c>
      <c r="W16">
        <f>N16/90.08</f>
        <v>0.18565339838859282</v>
      </c>
      <c r="X16">
        <f>O16/46.025</f>
        <v>0.92652439813080867</v>
      </c>
      <c r="Y16">
        <f>P16/60.052</f>
        <v>4.7339251644273173</v>
      </c>
      <c r="Z16">
        <f>Q16/88.11</f>
        <v>15.520032713319894</v>
      </c>
    </row>
    <row r="17" spans="1:26" x14ac:dyDescent="0.35">
      <c r="A17">
        <v>120</v>
      </c>
      <c r="B17" s="7">
        <v>89315368.466772899</v>
      </c>
      <c r="C17" s="7">
        <v>445281634.57362098</v>
      </c>
      <c r="D17" s="7">
        <v>582888464.60112894</v>
      </c>
      <c r="F17" s="7">
        <f t="shared" si="1"/>
        <v>0.89315368466772904</v>
      </c>
      <c r="G17" s="7">
        <f t="shared" si="2"/>
        <v>4.4528163457362098</v>
      </c>
      <c r="H17" s="7">
        <f t="shared" si="3"/>
        <v>5.8288846460112893</v>
      </c>
      <c r="I17" s="7"/>
      <c r="J17">
        <v>47.012639632099273</v>
      </c>
      <c r="K17">
        <v>13.160939267285976</v>
      </c>
      <c r="L17">
        <v>0</v>
      </c>
      <c r="M17">
        <v>202.01409581414123</v>
      </c>
      <c r="N17">
        <v>19.759097274379869</v>
      </c>
      <c r="O17">
        <v>52.296233473854429</v>
      </c>
      <c r="P17">
        <v>232.9205760763659</v>
      </c>
      <c r="Q17">
        <v>1417.9308268144848</v>
      </c>
      <c r="S17">
        <f>J17/342.296</f>
        <v>0.13734498688883093</v>
      </c>
      <c r="T17">
        <f>K17/180.156</f>
        <v>7.3053016648271366E-2</v>
      </c>
      <c r="U17">
        <f>L17/88.06</f>
        <v>0</v>
      </c>
      <c r="V17">
        <f>M17/118.09</f>
        <v>1.7106791075801611</v>
      </c>
      <c r="W17">
        <f>N17/90.08</f>
        <v>0.21935054700688131</v>
      </c>
      <c r="X17">
        <f>O17/46.025</f>
        <v>1.1362571096980865</v>
      </c>
      <c r="Y17">
        <f>P17/60.052</f>
        <v>3.8786481062473506</v>
      </c>
      <c r="Z17">
        <f>Q17/88.11</f>
        <v>16.092734386726647</v>
      </c>
    </row>
    <row r="18" spans="1:26" x14ac:dyDescent="0.35">
      <c r="A18">
        <v>128</v>
      </c>
      <c r="B18" s="7">
        <v>70415910.387387797</v>
      </c>
      <c r="C18" s="7">
        <v>332502930.04200602</v>
      </c>
      <c r="D18" s="7">
        <v>559026863.03998291</v>
      </c>
      <c r="F18" s="7">
        <f t="shared" si="1"/>
        <v>0.70415910387387792</v>
      </c>
      <c r="G18" s="7">
        <f t="shared" si="2"/>
        <v>3.3250293004200602</v>
      </c>
      <c r="H18" s="7">
        <f t="shared" si="3"/>
        <v>5.5902686303998292</v>
      </c>
      <c r="I18" s="7"/>
      <c r="J18">
        <v>75.387342863170971</v>
      </c>
      <c r="K18">
        <v>13.875505046491952</v>
      </c>
      <c r="L18">
        <v>0</v>
      </c>
      <c r="M18">
        <v>184.20167743007741</v>
      </c>
      <c r="N18">
        <v>15.669767444517188</v>
      </c>
      <c r="O18">
        <v>47.136938828572482</v>
      </c>
      <c r="P18">
        <v>237.26233316787997</v>
      </c>
      <c r="Q18">
        <v>1244.9731745065533</v>
      </c>
      <c r="S18">
        <f>J18/342.296</f>
        <v>0.22024020982766662</v>
      </c>
      <c r="T18">
        <f>K18/180.156</f>
        <v>7.701938901003548E-2</v>
      </c>
      <c r="U18">
        <f>L18/88.06</f>
        <v>0</v>
      </c>
      <c r="V18">
        <f>M18/118.09</f>
        <v>1.5598414550772919</v>
      </c>
      <c r="W18">
        <f>N18/90.08</f>
        <v>0.17395390147110554</v>
      </c>
      <c r="X18">
        <f>O18/46.025</f>
        <v>1.0241594530922864</v>
      </c>
      <c r="Y18">
        <f>P18/60.052</f>
        <v>3.9509480644754542</v>
      </c>
      <c r="Z18">
        <f>Q18/88.11</f>
        <v>14.129760237277871</v>
      </c>
    </row>
    <row r="19" spans="1:26" x14ac:dyDescent="0.35">
      <c r="A19">
        <v>136</v>
      </c>
      <c r="B19" s="7">
        <v>54495031.624075897</v>
      </c>
      <c r="C19" s="7">
        <v>538168712.305318</v>
      </c>
      <c r="D19" s="7">
        <v>684770439.04660606</v>
      </c>
      <c r="F19" s="7">
        <f t="shared" si="1"/>
        <v>0.54495031624075896</v>
      </c>
      <c r="G19" s="7">
        <f t="shared" si="2"/>
        <v>5.3816871230531804</v>
      </c>
      <c r="H19" s="7">
        <f t="shared" si="3"/>
        <v>6.8477043904660606</v>
      </c>
      <c r="I19" s="7"/>
      <c r="J19">
        <v>93.468989675687212</v>
      </c>
      <c r="K19">
        <v>13.110297619178095</v>
      </c>
      <c r="L19">
        <v>0</v>
      </c>
      <c r="M19">
        <v>192.20271024265159</v>
      </c>
      <c r="N19">
        <v>18.535185069407518</v>
      </c>
      <c r="O19">
        <v>44.194974377530613</v>
      </c>
      <c r="P19">
        <v>281.84678101330979</v>
      </c>
      <c r="Q19">
        <v>1212.8894310469875</v>
      </c>
      <c r="S19">
        <f>J19/342.296</f>
        <v>0.27306480261436655</v>
      </c>
      <c r="T19">
        <f>K19/180.156</f>
        <v>7.2771917777804201E-2</v>
      </c>
      <c r="U19">
        <f>L19/88.06</f>
        <v>0</v>
      </c>
      <c r="V19">
        <f>M19/118.09</f>
        <v>1.6275951413553356</v>
      </c>
      <c r="W19">
        <f>N19/90.08</f>
        <v>0.20576359979360034</v>
      </c>
      <c r="X19">
        <f>O19/46.025</f>
        <v>0.96023844383553747</v>
      </c>
      <c r="Y19">
        <f>P19/60.052</f>
        <v>4.6933787553005697</v>
      </c>
      <c r="Z19">
        <f>Q19/88.11</f>
        <v>13.76562740945395</v>
      </c>
    </row>
    <row r="20" spans="1:26" ht="15" thickBot="1" x14ac:dyDescent="0.4">
      <c r="A20" s="5">
        <v>144</v>
      </c>
      <c r="B20" s="8">
        <v>22424060.848864902</v>
      </c>
      <c r="C20" s="8">
        <v>998271137.43250299</v>
      </c>
      <c r="D20" s="8">
        <v>672288026.66976309</v>
      </c>
      <c r="F20" s="7">
        <f t="shared" si="1"/>
        <v>0.22424060848864902</v>
      </c>
      <c r="G20" s="7">
        <f t="shared" si="2"/>
        <v>9.9827113743250298</v>
      </c>
      <c r="H20" s="7">
        <f t="shared" si="3"/>
        <v>6.7228802666976311</v>
      </c>
      <c r="I20" s="7"/>
      <c r="J20">
        <v>98.357475273120158</v>
      </c>
      <c r="K20">
        <v>9.4383260349445877</v>
      </c>
      <c r="L20">
        <v>0</v>
      </c>
      <c r="M20">
        <v>254.82214774561945</v>
      </c>
      <c r="N20">
        <v>33.546013637239781</v>
      </c>
      <c r="O20">
        <v>50.757781060203925</v>
      </c>
      <c r="P20">
        <v>349.83897023678207</v>
      </c>
      <c r="Q20">
        <v>1338.3594842770553</v>
      </c>
      <c r="S20">
        <f>J20/342.296</f>
        <v>0.28734625959146515</v>
      </c>
      <c r="T20">
        <f>K20/180.156</f>
        <v>5.2389740197076907E-2</v>
      </c>
      <c r="U20">
        <f>L20/88.06</f>
        <v>0</v>
      </c>
      <c r="V20">
        <f>M20/118.09</f>
        <v>2.1578638982608132</v>
      </c>
      <c r="W20">
        <f>N20/90.08</f>
        <v>0.37240246044893188</v>
      </c>
      <c r="X20">
        <f>O20/46.025</f>
        <v>1.1028306585595637</v>
      </c>
      <c r="Y20">
        <f>P20/60.052</f>
        <v>5.8256006500496582</v>
      </c>
      <c r="Z20">
        <f>Q20/88.11</f>
        <v>15.189643448837309</v>
      </c>
    </row>
    <row r="21" spans="1:26" x14ac:dyDescent="0.35">
      <c r="A21" s="6">
        <v>152</v>
      </c>
      <c r="B21" s="9">
        <v>24616866.005445398</v>
      </c>
      <c r="C21" s="9">
        <v>1009970592.18203</v>
      </c>
      <c r="D21" s="9">
        <v>682835079.16828704</v>
      </c>
      <c r="F21" s="7">
        <f t="shared" si="1"/>
        <v>0.24616866005445398</v>
      </c>
      <c r="G21" s="7">
        <f t="shared" si="2"/>
        <v>10.0997059218203</v>
      </c>
      <c r="H21" s="7">
        <f t="shared" si="3"/>
        <v>6.8283507916828707</v>
      </c>
      <c r="I21" s="7"/>
      <c r="J21">
        <v>95.902263036966275</v>
      </c>
      <c r="K21">
        <v>4.4288708837306672</v>
      </c>
      <c r="L21">
        <v>0</v>
      </c>
      <c r="M21">
        <v>239.06598722636403</v>
      </c>
      <c r="N21">
        <v>34.00490688059979</v>
      </c>
      <c r="O21">
        <v>52.68162172254592</v>
      </c>
      <c r="P21">
        <v>332.8216631278035</v>
      </c>
      <c r="Q21">
        <v>1248.2934971247992</v>
      </c>
      <c r="S21">
        <f>J21/342.296</f>
        <v>0.28017348446071899</v>
      </c>
      <c r="T21">
        <f>K21/180.156</f>
        <v>2.4583532514768684E-2</v>
      </c>
      <c r="U21">
        <f>L21/88.06</f>
        <v>0</v>
      </c>
      <c r="V21">
        <f>M21/118.09</f>
        <v>2.0244388790444918</v>
      </c>
      <c r="W21">
        <f>N21/90.08</f>
        <v>0.37749674601021083</v>
      </c>
      <c r="X21">
        <f>O21/46.025</f>
        <v>1.1446305643138712</v>
      </c>
      <c r="Y21">
        <f>P21/60.052</f>
        <v>5.5422244576001383</v>
      </c>
      <c r="Z21">
        <f>Q21/88.11</f>
        <v>14.167444071329012</v>
      </c>
    </row>
    <row r="22" spans="1:26" ht="15" thickBot="1" x14ac:dyDescent="0.4">
      <c r="A22" s="5">
        <v>160</v>
      </c>
      <c r="B22" s="8">
        <v>610356957.54213798</v>
      </c>
      <c r="C22" s="8">
        <v>758822163.43076599</v>
      </c>
      <c r="D22" s="8">
        <v>441860731.8113929</v>
      </c>
      <c r="F22" s="7">
        <f t="shared" si="1"/>
        <v>6.1035695754213801</v>
      </c>
      <c r="G22" s="7">
        <f t="shared" si="2"/>
        <v>7.5882216343076596</v>
      </c>
      <c r="H22" s="7">
        <f t="shared" si="3"/>
        <v>4.4186073181139287</v>
      </c>
      <c r="I22" s="7"/>
      <c r="J22">
        <v>0</v>
      </c>
      <c r="K22">
        <v>4.5943578641759899</v>
      </c>
      <c r="L22">
        <v>0</v>
      </c>
      <c r="M22">
        <v>237.95135467614796</v>
      </c>
      <c r="N22">
        <v>41.926492232572514</v>
      </c>
      <c r="O22">
        <v>50.738410866827962</v>
      </c>
      <c r="P22">
        <v>445.8974752279579</v>
      </c>
      <c r="Q22">
        <v>1254.9403752007461</v>
      </c>
      <c r="S22">
        <f>J22/342.296</f>
        <v>0</v>
      </c>
      <c r="T22">
        <f>K22/180.156</f>
        <v>2.5502108529141355E-2</v>
      </c>
      <c r="U22">
        <f>L22/88.06</f>
        <v>0</v>
      </c>
      <c r="V22">
        <f>M22/118.09</f>
        <v>2.0150000395981706</v>
      </c>
      <c r="W22">
        <f>N22/90.08</f>
        <v>0.46543619263513003</v>
      </c>
      <c r="X22">
        <f>O22/46.025</f>
        <v>1.1024097961287989</v>
      </c>
      <c r="Y22">
        <f>P22/60.052</f>
        <v>7.4251894229660609</v>
      </c>
      <c r="Z22">
        <f>Q22/88.11</f>
        <v>14.24288247872825</v>
      </c>
    </row>
    <row r="23" spans="1:26" x14ac:dyDescent="0.35">
      <c r="A23">
        <v>168</v>
      </c>
      <c r="B23" s="7">
        <v>755606483.27950096</v>
      </c>
      <c r="C23" s="7">
        <v>1169732474.84851</v>
      </c>
      <c r="D23" s="7">
        <v>46496618.087608196</v>
      </c>
      <c r="F23" s="7">
        <f t="shared" si="1"/>
        <v>7.55606483279501</v>
      </c>
      <c r="G23" s="7">
        <f t="shared" si="2"/>
        <v>11.6973247484851</v>
      </c>
      <c r="H23" s="7">
        <f t="shared" si="3"/>
        <v>0.46496618087608194</v>
      </c>
      <c r="I23" s="7"/>
      <c r="J23">
        <v>0</v>
      </c>
      <c r="K23">
        <v>14.902709194599831</v>
      </c>
      <c r="L23">
        <v>0</v>
      </c>
      <c r="M23">
        <v>655.62600906975638</v>
      </c>
      <c r="N23">
        <v>157.83430928136548</v>
      </c>
      <c r="O23">
        <v>48.651440096965729</v>
      </c>
      <c r="P23">
        <v>1074.6724253621589</v>
      </c>
      <c r="Q23">
        <v>569.36535124073976</v>
      </c>
      <c r="S23">
        <f>J23/342.296</f>
        <v>0</v>
      </c>
      <c r="T23">
        <f>K23/180.156</f>
        <v>8.272113720664219E-2</v>
      </c>
      <c r="U23">
        <f>L23/88.06</f>
        <v>0</v>
      </c>
      <c r="V23">
        <f>M23/118.09</f>
        <v>5.5519181054260001</v>
      </c>
      <c r="W23">
        <f>N23/90.08</f>
        <v>1.7521570746155137</v>
      </c>
      <c r="X23">
        <f>O23/46.025</f>
        <v>1.05706550998296</v>
      </c>
      <c r="Y23">
        <f>P23/60.052</f>
        <v>17.895697484882419</v>
      </c>
      <c r="Z23">
        <f>Q23/88.11</f>
        <v>6.461983330390872</v>
      </c>
    </row>
    <row r="24" spans="1:26" x14ac:dyDescent="0.35">
      <c r="A24">
        <v>176</v>
      </c>
      <c r="B24" s="7">
        <v>629889982.71189797</v>
      </c>
      <c r="C24" s="7">
        <v>1538206795.2053399</v>
      </c>
      <c r="D24" s="7">
        <v>163269029.26121259</v>
      </c>
      <c r="F24" s="7">
        <f t="shared" si="1"/>
        <v>6.29889982711898</v>
      </c>
      <c r="G24" s="7">
        <f t="shared" si="2"/>
        <v>15.382067952053399</v>
      </c>
      <c r="H24" s="7">
        <f t="shared" si="3"/>
        <v>1.6326902926121258</v>
      </c>
      <c r="I24" s="7"/>
      <c r="J24">
        <v>0</v>
      </c>
      <c r="K24">
        <v>10.682610097806265</v>
      </c>
      <c r="L24">
        <v>0</v>
      </c>
      <c r="M24">
        <v>441.42772983047627</v>
      </c>
      <c r="N24">
        <v>132.99461788477387</v>
      </c>
      <c r="O24">
        <v>44.93875219114161</v>
      </c>
      <c r="P24">
        <v>1062.6361543128171</v>
      </c>
      <c r="Q24">
        <v>711.61469395948814</v>
      </c>
      <c r="S24">
        <f>J24/342.296</f>
        <v>0</v>
      </c>
      <c r="T24">
        <f>K24/180.156</f>
        <v>5.9296443625559317E-2</v>
      </c>
      <c r="U24">
        <f>L24/88.06</f>
        <v>0</v>
      </c>
      <c r="V24">
        <f>M24/118.09</f>
        <v>3.7380619005036517</v>
      </c>
      <c r="W24">
        <f>N24/90.08</f>
        <v>1.4764056159499763</v>
      </c>
      <c r="X24">
        <f>O24/46.025</f>
        <v>0.97639874396831317</v>
      </c>
      <c r="Y24">
        <f>P24/60.052</f>
        <v>17.695266674096068</v>
      </c>
      <c r="Z24">
        <f>Q24/88.11</f>
        <v>8.0764350693393272</v>
      </c>
    </row>
    <row r="25" spans="1:26" x14ac:dyDescent="0.35">
      <c r="A25">
        <v>184</v>
      </c>
      <c r="B25" s="7">
        <v>1299657654.05446</v>
      </c>
      <c r="C25" s="7">
        <v>1315687068.7085299</v>
      </c>
      <c r="D25" s="7">
        <v>190690834.84068102</v>
      </c>
      <c r="F25" s="7">
        <f t="shared" si="1"/>
        <v>12.9965765405446</v>
      </c>
      <c r="G25" s="7">
        <f t="shared" si="2"/>
        <v>13.1568706870853</v>
      </c>
      <c r="H25" s="7">
        <f t="shared" si="3"/>
        <v>1.9069083484068101</v>
      </c>
      <c r="I25" s="7"/>
      <c r="J25">
        <v>0</v>
      </c>
      <c r="K25">
        <v>4.6715862919161877</v>
      </c>
      <c r="L25">
        <v>0</v>
      </c>
      <c r="M25">
        <v>348.44903752552352</v>
      </c>
      <c r="N25">
        <v>108.15781362162019</v>
      </c>
      <c r="O25">
        <v>39.313919516436648</v>
      </c>
      <c r="P25">
        <v>1111.3445841605999</v>
      </c>
      <c r="Q25">
        <v>870.73236673055999</v>
      </c>
      <c r="S25">
        <f>J25/342.296</f>
        <v>0</v>
      </c>
      <c r="T25">
        <f>K25/180.156</f>
        <v>2.5930783831325004E-2</v>
      </c>
      <c r="U25">
        <f>L25/88.06</f>
        <v>0</v>
      </c>
      <c r="V25">
        <f>M25/118.09</f>
        <v>2.9507074055849225</v>
      </c>
      <c r="W25">
        <f>N25/90.08</f>
        <v>1.2006862080552863</v>
      </c>
      <c r="X25">
        <f>O25/46.025</f>
        <v>0.85418619264392504</v>
      </c>
      <c r="Y25">
        <f>P25/60.052</f>
        <v>18.506370881246252</v>
      </c>
      <c r="Z25">
        <f>Q25/88.11</f>
        <v>9.8823330692379976</v>
      </c>
    </row>
    <row r="26" spans="1:26" x14ac:dyDescent="0.35">
      <c r="A26">
        <v>192</v>
      </c>
      <c r="B26" s="7">
        <v>1675591363.0817001</v>
      </c>
      <c r="C26" s="7">
        <v>1099615367.0232</v>
      </c>
      <c r="D26" s="7">
        <v>167456716.2982012</v>
      </c>
      <c r="F26" s="7">
        <f t="shared" si="1"/>
        <v>16.755913630817002</v>
      </c>
      <c r="G26" s="7">
        <f t="shared" si="2"/>
        <v>10.996153670232001</v>
      </c>
      <c r="H26" s="7">
        <f t="shared" si="3"/>
        <v>1.674567162982012</v>
      </c>
      <c r="I26" s="7"/>
      <c r="J26">
        <v>0</v>
      </c>
      <c r="K26">
        <v>4.8642414411299235</v>
      </c>
      <c r="L26">
        <v>0</v>
      </c>
      <c r="M26">
        <v>322.71612641863334</v>
      </c>
      <c r="N26">
        <v>88.871938807726053</v>
      </c>
      <c r="O26">
        <v>55.551684517269898</v>
      </c>
      <c r="P26">
        <v>1353.93836403412</v>
      </c>
      <c r="Q26">
        <v>1109.5666800497331</v>
      </c>
      <c r="S26">
        <f>J26/342.296</f>
        <v>0</v>
      </c>
      <c r="T26">
        <f>K26/180.156</f>
        <v>2.7000163420202065E-2</v>
      </c>
      <c r="U26">
        <f>L26/88.06</f>
        <v>0</v>
      </c>
      <c r="V26">
        <f>M26/118.09</f>
        <v>2.7327980897504727</v>
      </c>
      <c r="W26">
        <f>N26/90.08</f>
        <v>0.98658901873585758</v>
      </c>
      <c r="X26">
        <f>O26/46.025</f>
        <v>1.2069893431237348</v>
      </c>
      <c r="Y26">
        <f>P26/60.052</f>
        <v>22.546099447713981</v>
      </c>
      <c r="Z26">
        <f>Q26/88.11</f>
        <v>12.592971059468088</v>
      </c>
    </row>
    <row r="27" spans="1:26" x14ac:dyDescent="0.35">
      <c r="A27">
        <v>200</v>
      </c>
      <c r="B27" s="7">
        <v>1047789673.96842</v>
      </c>
      <c r="C27" s="7">
        <v>596693764.64594996</v>
      </c>
      <c r="D27" s="7">
        <v>134187763.627101</v>
      </c>
      <c r="F27" s="7">
        <f t="shared" si="1"/>
        <v>10.4778967396842</v>
      </c>
      <c r="G27" s="7">
        <f t="shared" si="2"/>
        <v>5.9669376464594999</v>
      </c>
      <c r="H27" s="7">
        <f t="shared" si="3"/>
        <v>1.3418776362710101</v>
      </c>
      <c r="I27" s="7"/>
      <c r="J27">
        <v>0</v>
      </c>
      <c r="K27">
        <v>4.1970700076774188</v>
      </c>
      <c r="L27">
        <v>0</v>
      </c>
      <c r="M27">
        <v>253.14636853601786</v>
      </c>
      <c r="N27">
        <v>80.263664864873846</v>
      </c>
      <c r="O27">
        <v>49.533326376715877</v>
      </c>
      <c r="P27">
        <v>1222.8447404220897</v>
      </c>
      <c r="Q27">
        <v>1074.1285357198362</v>
      </c>
      <c r="S27">
        <f>J27/342.296</f>
        <v>0</v>
      </c>
      <c r="T27">
        <f>K27/180.156</f>
        <v>2.3296864981890243E-2</v>
      </c>
      <c r="U27">
        <f>L27/88.06</f>
        <v>0</v>
      </c>
      <c r="V27">
        <f>M27/118.09</f>
        <v>2.1436732029470562</v>
      </c>
      <c r="W27">
        <f>N27/90.08</f>
        <v>0.89102647496529586</v>
      </c>
      <c r="X27">
        <f>O27/46.025</f>
        <v>1.0762265372453206</v>
      </c>
      <c r="Y27">
        <f>P27/60.052</f>
        <v>20.363097655733192</v>
      </c>
      <c r="Z27">
        <f>Q27/88.11</f>
        <v>12.190767628190175</v>
      </c>
    </row>
    <row r="28" spans="1:26" x14ac:dyDescent="0.35">
      <c r="A28">
        <v>208</v>
      </c>
      <c r="B28" s="7">
        <v>882206093.68407297</v>
      </c>
      <c r="C28" s="7">
        <v>455594012.12698799</v>
      </c>
      <c r="D28" s="7">
        <v>118229924.63371721</v>
      </c>
      <c r="F28" s="7">
        <f t="shared" si="1"/>
        <v>8.8220609368407299</v>
      </c>
      <c r="G28" s="7">
        <f t="shared" si="2"/>
        <v>4.55594012126988</v>
      </c>
      <c r="H28" s="7">
        <f t="shared" si="3"/>
        <v>1.182299246337172</v>
      </c>
      <c r="I28" s="7"/>
      <c r="J28">
        <v>0</v>
      </c>
      <c r="K28">
        <v>4.4679344112225126</v>
      </c>
      <c r="L28">
        <v>0</v>
      </c>
      <c r="M28">
        <v>219.29539849351821</v>
      </c>
      <c r="N28">
        <v>66.261820630500097</v>
      </c>
      <c r="O28">
        <v>45.309881624345742</v>
      </c>
      <c r="P28">
        <v>1212.5343545481285</v>
      </c>
      <c r="Q28">
        <v>1120.3482781173911</v>
      </c>
      <c r="S28">
        <f>J28/342.296</f>
        <v>0</v>
      </c>
      <c r="T28">
        <f>K28/180.156</f>
        <v>2.4800364191159399E-2</v>
      </c>
      <c r="U28">
        <f>L28/88.06</f>
        <v>0</v>
      </c>
      <c r="V28">
        <f>M28/118.09</f>
        <v>1.8570192098697451</v>
      </c>
      <c r="W28">
        <f>N28/90.08</f>
        <v>0.73558859492118223</v>
      </c>
      <c r="X28">
        <f>O28/46.025</f>
        <v>0.98446239270713187</v>
      </c>
      <c r="Y28">
        <f>P28/60.052</f>
        <v>20.191406690004136</v>
      </c>
      <c r="Z28">
        <f>Q28/88.11</f>
        <v>12.715336262823643</v>
      </c>
    </row>
    <row r="29" spans="1:26" x14ac:dyDescent="0.35">
      <c r="A29">
        <v>216</v>
      </c>
      <c r="B29" s="7">
        <v>1003354913.7875299</v>
      </c>
      <c r="C29" s="7">
        <v>973877264.52298796</v>
      </c>
      <c r="D29" s="7">
        <v>262506281.50209171</v>
      </c>
      <c r="F29" s="7">
        <f t="shared" si="1"/>
        <v>10.033549137875299</v>
      </c>
      <c r="G29" s="7">
        <f t="shared" si="2"/>
        <v>9.7387726452298793</v>
      </c>
      <c r="H29" s="7">
        <f t="shared" si="3"/>
        <v>2.6250628150209172</v>
      </c>
      <c r="I29" s="7"/>
      <c r="J29">
        <v>0</v>
      </c>
      <c r="K29">
        <v>4.8500419319422283</v>
      </c>
      <c r="L29">
        <v>0</v>
      </c>
      <c r="M29">
        <v>214.63724313238995</v>
      </c>
      <c r="N29">
        <v>60.066598275529735</v>
      </c>
      <c r="O29">
        <v>56.346330184981724</v>
      </c>
      <c r="P29">
        <v>1255.7785728730053</v>
      </c>
      <c r="Q29">
        <v>1217.4542979070611</v>
      </c>
      <c r="S29">
        <f>J29/342.296</f>
        <v>0</v>
      </c>
      <c r="T29">
        <f>K29/180.156</f>
        <v>2.6921345566854438E-2</v>
      </c>
      <c r="U29">
        <f>L29/88.06</f>
        <v>0</v>
      </c>
      <c r="V29">
        <f>M29/118.09</f>
        <v>1.8175734027639086</v>
      </c>
      <c r="W29">
        <f>N29/90.08</f>
        <v>0.6668139240178701</v>
      </c>
      <c r="X29">
        <f>O29/46.025</f>
        <v>1.2242548655074792</v>
      </c>
      <c r="Y29">
        <f>P29/60.052</f>
        <v>20.911519564261063</v>
      </c>
      <c r="Z29">
        <f>Q29/88.11</f>
        <v>13.817436135592567</v>
      </c>
    </row>
    <row r="30" spans="1:26" x14ac:dyDescent="0.35">
      <c r="A30">
        <v>224</v>
      </c>
      <c r="B30" s="7">
        <v>501699956.38797301</v>
      </c>
      <c r="C30" s="7">
        <v>1073607469.86805</v>
      </c>
      <c r="D30" s="7">
        <v>498881733.96134669</v>
      </c>
      <c r="F30" s="7">
        <f t="shared" si="1"/>
        <v>5.0169995638797298</v>
      </c>
      <c r="G30" s="7">
        <f t="shared" si="2"/>
        <v>10.7360746986805</v>
      </c>
      <c r="H30" s="7">
        <f t="shared" si="3"/>
        <v>4.9888173396134672</v>
      </c>
      <c r="I30" s="7"/>
      <c r="J30">
        <v>0</v>
      </c>
      <c r="K30">
        <v>7.5322147805935016</v>
      </c>
      <c r="L30">
        <v>0</v>
      </c>
      <c r="M30">
        <v>197.38113009877011</v>
      </c>
      <c r="N30">
        <v>60.375043826270172</v>
      </c>
      <c r="O30">
        <v>58.330952845706591</v>
      </c>
      <c r="P30">
        <v>1004.9817541731009</v>
      </c>
      <c r="Q30">
        <v>1244.1980359270581</v>
      </c>
      <c r="S30">
        <f>J30/342.296</f>
        <v>0</v>
      </c>
      <c r="T30">
        <f>K30/180.156</f>
        <v>4.1809402854156963E-2</v>
      </c>
      <c r="U30">
        <f>L30/88.06</f>
        <v>0</v>
      </c>
      <c r="V30">
        <f>M30/118.09</f>
        <v>1.6714466093553231</v>
      </c>
      <c r="W30">
        <f>N30/90.08</f>
        <v>0.67023805313354989</v>
      </c>
      <c r="X30">
        <f>O30/46.025</f>
        <v>1.2673754013189917</v>
      </c>
      <c r="Y30">
        <f>P30/60.052</f>
        <v>16.73519206975789</v>
      </c>
      <c r="Z30">
        <f>Q30/88.11</f>
        <v>14.120962841074316</v>
      </c>
    </row>
    <row r="31" spans="1:26" x14ac:dyDescent="0.35">
      <c r="A31">
        <v>232</v>
      </c>
      <c r="B31" s="7">
        <v>270505434.663387</v>
      </c>
      <c r="C31" s="7">
        <v>1191298768.5506799</v>
      </c>
      <c r="D31" s="7">
        <v>710188730.16136801</v>
      </c>
      <c r="F31" s="7">
        <f t="shared" si="1"/>
        <v>2.7050543466338701</v>
      </c>
      <c r="G31" s="7">
        <f t="shared" si="2"/>
        <v>11.912987685506799</v>
      </c>
      <c r="H31" s="7">
        <f t="shared" si="3"/>
        <v>7.1018873016136803</v>
      </c>
      <c r="I31" s="7"/>
      <c r="J31">
        <v>26.439852777687616</v>
      </c>
      <c r="K31">
        <v>20.124647090800689</v>
      </c>
      <c r="L31">
        <v>0</v>
      </c>
      <c r="M31">
        <v>228.48346090151477</v>
      </c>
      <c r="N31">
        <v>62.784439763180281</v>
      </c>
      <c r="O31">
        <v>62.412455598521127</v>
      </c>
      <c r="P31">
        <v>732.46096909699236</v>
      </c>
      <c r="Q31">
        <v>1311.3253930736155</v>
      </c>
      <c r="S31">
        <f>J31/342.296</f>
        <v>7.7242657751442081E-2</v>
      </c>
      <c r="T31">
        <f>K31/180.156</f>
        <v>0.11170678240414246</v>
      </c>
      <c r="U31">
        <f>L31/88.06</f>
        <v>0</v>
      </c>
      <c r="V31">
        <f>M31/118.09</f>
        <v>1.9348248022822827</v>
      </c>
      <c r="W31">
        <f>N31/90.08</f>
        <v>0.69698534372979881</v>
      </c>
      <c r="X31">
        <f>O31/46.025</f>
        <v>1.3560555263122462</v>
      </c>
      <c r="Y31">
        <f>P31/60.052</f>
        <v>12.197111987893699</v>
      </c>
      <c r="Z31">
        <f>Q31/88.11</f>
        <v>14.8828213945479</v>
      </c>
    </row>
    <row r="32" spans="1:26" x14ac:dyDescent="0.35">
      <c r="A32">
        <v>240</v>
      </c>
      <c r="B32" s="7">
        <v>463277843.82130802</v>
      </c>
      <c r="C32" s="7">
        <v>1181498580.2567599</v>
      </c>
      <c r="D32" s="7">
        <v>735284846.13090503</v>
      </c>
      <c r="F32" s="7">
        <f t="shared" si="1"/>
        <v>4.6327784382130801</v>
      </c>
      <c r="G32" s="7">
        <f t="shared" si="2"/>
        <v>11.814985802567598</v>
      </c>
      <c r="H32" s="7">
        <f t="shared" si="3"/>
        <v>7.3528484613090503</v>
      </c>
      <c r="I32" s="7"/>
      <c r="J32">
        <v>0</v>
      </c>
      <c r="K32">
        <v>2.8401888930734445</v>
      </c>
      <c r="L32">
        <v>0</v>
      </c>
      <c r="M32">
        <v>252.36867995868749</v>
      </c>
      <c r="N32">
        <v>56.647370299165182</v>
      </c>
      <c r="O32">
        <v>66.087073383184375</v>
      </c>
      <c r="P32">
        <v>708.51085098168983</v>
      </c>
      <c r="Q32">
        <v>1411.435236750764</v>
      </c>
      <c r="S32">
        <f>J32/342.296</f>
        <v>0</v>
      </c>
      <c r="T32">
        <f>K32/180.156</f>
        <v>1.5765164041571994E-2</v>
      </c>
      <c r="U32">
        <f>L32/88.06</f>
        <v>0</v>
      </c>
      <c r="V32">
        <f>M32/118.09</f>
        <v>2.1370876446666736</v>
      </c>
      <c r="W32">
        <f>N32/90.08</f>
        <v>0.62885624221986214</v>
      </c>
      <c r="X32">
        <f>O32/46.025</f>
        <v>1.4358951305417573</v>
      </c>
      <c r="Y32">
        <f>P32/60.052</f>
        <v>11.798288999228832</v>
      </c>
      <c r="Z32">
        <f>Q32/88.11</f>
        <v>16.019013014989945</v>
      </c>
    </row>
    <row r="33" spans="1:26" x14ac:dyDescent="0.35">
      <c r="A33">
        <v>248</v>
      </c>
      <c r="B33" s="7">
        <v>828935479.26477301</v>
      </c>
      <c r="C33" s="7">
        <v>874810274.95062995</v>
      </c>
      <c r="D33" s="7">
        <v>668864333.8903234</v>
      </c>
      <c r="F33" s="7">
        <f t="shared" si="1"/>
        <v>8.28935479264773</v>
      </c>
      <c r="G33" s="7">
        <f t="shared" si="2"/>
        <v>8.7481027495063</v>
      </c>
      <c r="H33" s="7">
        <f t="shared" si="3"/>
        <v>6.6886433389032343</v>
      </c>
      <c r="I33" s="7"/>
      <c r="J33">
        <v>0</v>
      </c>
      <c r="K33">
        <v>2.4831855668768412</v>
      </c>
      <c r="L33">
        <v>0</v>
      </c>
      <c r="M33">
        <v>226.13366390260697</v>
      </c>
      <c r="N33">
        <v>56.148077958418632</v>
      </c>
      <c r="O33">
        <v>56.812637332115344</v>
      </c>
      <c r="P33">
        <v>750.86483840723577</v>
      </c>
      <c r="Q33">
        <v>1367.2432717712272</v>
      </c>
      <c r="S33">
        <f>J33/342.296</f>
        <v>0</v>
      </c>
      <c r="T33">
        <f>K33/180.156</f>
        <v>1.3783529645844941E-2</v>
      </c>
      <c r="U33">
        <f>L33/88.06</f>
        <v>0</v>
      </c>
      <c r="V33">
        <f>M33/118.09</f>
        <v>1.9149264451063339</v>
      </c>
      <c r="W33">
        <f>N33/90.08</f>
        <v>0.62331347644780899</v>
      </c>
      <c r="X33">
        <f>O33/46.025</f>
        <v>1.234386471094304</v>
      </c>
      <c r="Y33">
        <f>P33/60.052</f>
        <v>12.503577539586288</v>
      </c>
      <c r="Z33">
        <f>Q33/88.11</f>
        <v>15.517458537864343</v>
      </c>
    </row>
    <row r="34" spans="1:26" x14ac:dyDescent="0.35">
      <c r="A34">
        <v>256</v>
      </c>
      <c r="B34" s="7">
        <v>1048347105.00491</v>
      </c>
      <c r="C34" s="7">
        <v>1043945647.69382</v>
      </c>
      <c r="D34" s="7">
        <v>311288251.91727561</v>
      </c>
      <c r="F34" s="7">
        <f t="shared" si="1"/>
        <v>10.483471050049101</v>
      </c>
      <c r="G34" s="7">
        <f t="shared" si="2"/>
        <v>10.439456476938201</v>
      </c>
      <c r="H34" s="7">
        <f t="shared" si="3"/>
        <v>3.1128825191727563</v>
      </c>
      <c r="I34" s="7"/>
      <c r="J34">
        <v>0</v>
      </c>
      <c r="K34">
        <v>2.6429498458625234</v>
      </c>
      <c r="L34">
        <v>0</v>
      </c>
      <c r="M34">
        <v>202.79324976850754</v>
      </c>
      <c r="N34">
        <v>59.102586497686971</v>
      </c>
      <c r="O34">
        <v>44.774161001073963</v>
      </c>
      <c r="P34">
        <v>874.39402713434811</v>
      </c>
      <c r="Q34">
        <v>1339.1345419105839</v>
      </c>
      <c r="S34">
        <f>J34/342.296</f>
        <v>0</v>
      </c>
      <c r="T34">
        <f>K34/180.156</f>
        <v>1.4670340404219251E-2</v>
      </c>
      <c r="U34">
        <f>L34/88.06</f>
        <v>0</v>
      </c>
      <c r="V34">
        <f>M34/118.09</f>
        <v>1.7172770748455206</v>
      </c>
      <c r="W34">
        <f>N34/90.08</f>
        <v>0.65611219469013071</v>
      </c>
      <c r="X34">
        <f>O34/46.025</f>
        <v>0.9728226181656483</v>
      </c>
      <c r="Y34">
        <f>P34/60.052</f>
        <v>14.560614586264373</v>
      </c>
      <c r="Z34">
        <f>Q34/88.11</f>
        <v>15.1984399263487</v>
      </c>
    </row>
    <row r="35" spans="1:26" x14ac:dyDescent="0.35">
      <c r="A35">
        <v>264</v>
      </c>
      <c r="B35" s="7">
        <v>1326630295.5664999</v>
      </c>
      <c r="C35" s="7">
        <v>868332741.79983199</v>
      </c>
      <c r="D35" s="7">
        <v>355242978.79370368</v>
      </c>
      <c r="F35" s="7">
        <f t="shared" si="1"/>
        <v>13.266302955664999</v>
      </c>
      <c r="G35" s="7">
        <f t="shared" si="2"/>
        <v>8.6833274179983206</v>
      </c>
      <c r="H35" s="7">
        <f t="shared" si="3"/>
        <v>3.5524297879370366</v>
      </c>
      <c r="I35" s="7"/>
      <c r="J35">
        <v>0</v>
      </c>
      <c r="K35">
        <v>4.3494911449382743</v>
      </c>
      <c r="L35">
        <v>0</v>
      </c>
      <c r="M35">
        <v>207.45585690797284</v>
      </c>
      <c r="N35">
        <v>56.191229179406058</v>
      </c>
      <c r="O35">
        <v>65.712433494222793</v>
      </c>
      <c r="P35">
        <v>1135.6967883667917</v>
      </c>
      <c r="Q35">
        <v>1473.9727956794281</v>
      </c>
      <c r="S35">
        <f>J35/342.296</f>
        <v>0</v>
      </c>
      <c r="T35">
        <f>K35/180.156</f>
        <v>2.4142915833712305E-2</v>
      </c>
      <c r="U35">
        <f>L35/88.06</f>
        <v>0</v>
      </c>
      <c r="V35">
        <f>M35/118.09</f>
        <v>1.7567605801335662</v>
      </c>
      <c r="W35">
        <f>N35/90.08</f>
        <v>0.62379250865237634</v>
      </c>
      <c r="X35">
        <f>O35/46.025</f>
        <v>1.4277552089999521</v>
      </c>
      <c r="Y35">
        <f>P35/60.052</f>
        <v>18.911889501878235</v>
      </c>
      <c r="Z35">
        <f>Q35/88.11</f>
        <v>16.728779885137079</v>
      </c>
    </row>
    <row r="36" spans="1:26" x14ac:dyDescent="0.35">
      <c r="A36">
        <v>272</v>
      </c>
      <c r="B36" s="7">
        <v>1272903649.8821399</v>
      </c>
      <c r="C36" s="7">
        <v>903051586.82852399</v>
      </c>
      <c r="D36" s="7">
        <v>271601246.63807547</v>
      </c>
      <c r="F36" s="7">
        <f t="shared" si="1"/>
        <v>12.729036498821399</v>
      </c>
      <c r="G36" s="7">
        <f t="shared" si="2"/>
        <v>9.0305158682852404</v>
      </c>
      <c r="H36" s="7">
        <f t="shared" si="3"/>
        <v>2.7160124663807546</v>
      </c>
      <c r="I36" s="7"/>
      <c r="J36">
        <v>0</v>
      </c>
      <c r="K36">
        <v>3.4612509877621611</v>
      </c>
      <c r="L36">
        <v>0</v>
      </c>
      <c r="M36">
        <v>194.50554098010352</v>
      </c>
      <c r="N36">
        <v>56.076003476191744</v>
      </c>
      <c r="O36">
        <v>55.284354631641314</v>
      </c>
      <c r="P36">
        <v>1080.917484741525</v>
      </c>
      <c r="Q36">
        <v>1272.0590711288401</v>
      </c>
      <c r="S36">
        <f>J36/342.296</f>
        <v>0</v>
      </c>
      <c r="T36">
        <f>K36/180.156</f>
        <v>1.9212521302438782E-2</v>
      </c>
      <c r="U36">
        <f>L36/88.06</f>
        <v>0</v>
      </c>
      <c r="V36">
        <f>M36/118.09</f>
        <v>1.6470957827089805</v>
      </c>
      <c r="W36">
        <f>N36/90.08</f>
        <v>0.6225133600820576</v>
      </c>
      <c r="X36">
        <f>O36/46.025</f>
        <v>1.201180980589708</v>
      </c>
      <c r="Y36">
        <f>P36/60.052</f>
        <v>17.999691679569789</v>
      </c>
      <c r="Z36">
        <f>Q36/88.11</f>
        <v>14.437170254554989</v>
      </c>
    </row>
    <row r="37" spans="1:26" x14ac:dyDescent="0.35">
      <c r="A37">
        <v>280</v>
      </c>
      <c r="B37" s="7">
        <v>1287811256.8141601</v>
      </c>
      <c r="C37" s="7">
        <v>806758356.25768006</v>
      </c>
      <c r="D37" s="7">
        <v>208877188.12342</v>
      </c>
      <c r="F37" s="7">
        <f t="shared" si="1"/>
        <v>12.878112568141601</v>
      </c>
      <c r="G37" s="7">
        <f t="shared" si="2"/>
        <v>8.0675835625768002</v>
      </c>
      <c r="H37" s="7">
        <f t="shared" si="3"/>
        <v>2.0887718812342002</v>
      </c>
      <c r="I37" s="7"/>
      <c r="J37">
        <v>0</v>
      </c>
      <c r="K37">
        <v>5.6007082090296532</v>
      </c>
      <c r="L37">
        <v>0</v>
      </c>
      <c r="M37">
        <v>212.40239475996012</v>
      </c>
      <c r="N37">
        <v>64.969890729269139</v>
      </c>
      <c r="O37">
        <v>48.676760705732768</v>
      </c>
      <c r="P37">
        <v>1154.5382472975953</v>
      </c>
      <c r="Q37">
        <v>1200.3451536030668</v>
      </c>
      <c r="S37">
        <f>J37/342.296</f>
        <v>0</v>
      </c>
      <c r="T37">
        <f>K37/180.156</f>
        <v>3.1088102583481277E-2</v>
      </c>
      <c r="U37">
        <f>L37/88.06</f>
        <v>0</v>
      </c>
      <c r="V37">
        <f>M37/118.09</f>
        <v>1.7986484440677459</v>
      </c>
      <c r="W37">
        <f>N37/90.08</f>
        <v>0.72124656671035903</v>
      </c>
      <c r="X37">
        <f>O37/46.025</f>
        <v>1.0576156590056007</v>
      </c>
      <c r="Y37">
        <f>P37/60.052</f>
        <v>19.225641898647758</v>
      </c>
      <c r="Z37">
        <f>Q37/88.11</f>
        <v>13.623256765441685</v>
      </c>
    </row>
    <row r="38" spans="1:26" x14ac:dyDescent="0.35">
      <c r="A38">
        <v>288</v>
      </c>
      <c r="B38" s="7">
        <v>1223018241.08722</v>
      </c>
      <c r="C38" s="7">
        <v>1023351306.79715</v>
      </c>
      <c r="D38" s="7">
        <v>237891110.03741908</v>
      </c>
      <c r="F38" s="7">
        <f t="shared" si="1"/>
        <v>12.230182410872199</v>
      </c>
      <c r="G38" s="7">
        <f t="shared" si="2"/>
        <v>10.233513067971501</v>
      </c>
      <c r="H38" s="7">
        <f t="shared" si="3"/>
        <v>2.3789111003741907</v>
      </c>
      <c r="I38" s="7"/>
      <c r="J38">
        <v>0</v>
      </c>
      <c r="K38">
        <v>6.0923283794069807</v>
      </c>
      <c r="L38">
        <v>0</v>
      </c>
      <c r="M38">
        <v>253.21034430053658</v>
      </c>
      <c r="N38">
        <v>71.898216499282171</v>
      </c>
      <c r="O38">
        <v>64.972764071141114</v>
      </c>
      <c r="P38">
        <v>1368.2817900213249</v>
      </c>
      <c r="Q38">
        <v>1240.0553832305859</v>
      </c>
      <c r="S38">
        <f>J38/342.296</f>
        <v>0</v>
      </c>
      <c r="T38">
        <f>K38/180.156</f>
        <v>3.3816960741840298E-2</v>
      </c>
      <c r="U38">
        <f>L38/88.06</f>
        <v>0</v>
      </c>
      <c r="V38">
        <f>M38/118.09</f>
        <v>2.1442149572405502</v>
      </c>
      <c r="W38">
        <f>N38/90.08</f>
        <v>0.79815959701689798</v>
      </c>
      <c r="X38">
        <f>O38/46.025</f>
        <v>1.4116841731915506</v>
      </c>
      <c r="Y38">
        <f>P38/60.052</f>
        <v>22.784949544083876</v>
      </c>
      <c r="Z38">
        <f>Q38/88.11</f>
        <v>14.073946013285505</v>
      </c>
    </row>
    <row r="39" spans="1:26" x14ac:dyDescent="0.35">
      <c r="A39">
        <v>296</v>
      </c>
      <c r="B39" s="7">
        <v>1266449576.3305099</v>
      </c>
      <c r="C39" s="7">
        <v>949569857.799052</v>
      </c>
      <c r="D39" s="7">
        <v>243794328.0732986</v>
      </c>
      <c r="F39" s="7">
        <f t="shared" si="1"/>
        <v>12.6644957633051</v>
      </c>
      <c r="G39" s="7">
        <f t="shared" si="2"/>
        <v>9.4956985779905203</v>
      </c>
      <c r="H39" s="7">
        <f t="shared" si="3"/>
        <v>2.4379432807329859</v>
      </c>
      <c r="I39" s="7"/>
      <c r="J39">
        <v>0</v>
      </c>
      <c r="K39">
        <v>6.277994871582699</v>
      </c>
      <c r="L39">
        <v>0</v>
      </c>
      <c r="M39">
        <v>272.0618633956978</v>
      </c>
      <c r="N39">
        <v>81.369977010940374</v>
      </c>
      <c r="O39">
        <v>55.817071114889885</v>
      </c>
      <c r="P39">
        <v>1346.5883291050811</v>
      </c>
      <c r="Q39">
        <v>1123.6353319432212</v>
      </c>
      <c r="S39">
        <f>J39/342.296</f>
        <v>0</v>
      </c>
      <c r="T39">
        <f>K39/180.156</f>
        <v>3.4847548078236076E-2</v>
      </c>
      <c r="U39">
        <f>L39/88.06</f>
        <v>0</v>
      </c>
      <c r="V39">
        <f>M39/118.09</f>
        <v>2.3038518366982621</v>
      </c>
      <c r="W39">
        <f>N39/90.08</f>
        <v>0.90330791530795262</v>
      </c>
      <c r="X39">
        <f>O39/46.025</f>
        <v>1.2127554832132512</v>
      </c>
      <c r="Y39">
        <f>P39/60.052</f>
        <v>22.423704940802658</v>
      </c>
      <c r="Z39">
        <f>Q39/88.11</f>
        <v>12.752642514393612</v>
      </c>
    </row>
    <row r="40" spans="1:26" x14ac:dyDescent="0.35">
      <c r="A40">
        <v>308</v>
      </c>
      <c r="B40" s="7">
        <v>1068821774.7493401</v>
      </c>
      <c r="C40" s="7">
        <v>1130471812.7265401</v>
      </c>
      <c r="D40" s="7">
        <v>142585578.7558361</v>
      </c>
      <c r="F40" s="7">
        <f t="shared" si="1"/>
        <v>10.6882177474934</v>
      </c>
      <c r="G40" s="7">
        <f t="shared" si="2"/>
        <v>11.304718127265401</v>
      </c>
      <c r="H40" s="7">
        <f t="shared" si="3"/>
        <v>1.4258557875583611</v>
      </c>
      <c r="I40" s="7"/>
      <c r="J40">
        <v>0</v>
      </c>
      <c r="K40">
        <v>6.4459880758886294</v>
      </c>
      <c r="L40">
        <v>0</v>
      </c>
      <c r="M40">
        <v>314.90900565079062</v>
      </c>
      <c r="N40">
        <v>85.186954352550984</v>
      </c>
      <c r="O40">
        <v>49.546712400318484</v>
      </c>
      <c r="P40">
        <v>1452.5038605779837</v>
      </c>
      <c r="Q40">
        <v>1079.9788245350464</v>
      </c>
      <c r="S40">
        <f>J40/342.296</f>
        <v>0</v>
      </c>
      <c r="T40">
        <f>K40/180.156</f>
        <v>3.578003550194625E-2</v>
      </c>
      <c r="U40">
        <f>L40/88.06</f>
        <v>0</v>
      </c>
      <c r="V40">
        <f>M40/118.09</f>
        <v>2.6666864734591464</v>
      </c>
      <c r="W40">
        <f>N40/90.08</f>
        <v>0.94568110959759089</v>
      </c>
      <c r="X40">
        <f>O40/46.025</f>
        <v>1.0765173796918737</v>
      </c>
      <c r="Y40">
        <f>P40/60.052</f>
        <v>24.187435232431621</v>
      </c>
      <c r="Z40">
        <f>Q40/88.11</f>
        <v>12.257165185961258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0BFC-3D98-4D45-A366-545383A9D474}">
  <dimension ref="A1:Z40"/>
  <sheetViews>
    <sheetView topLeftCell="C1" workbookViewId="0">
      <selection activeCell="S2" sqref="S2:Z40"/>
    </sheetView>
  </sheetViews>
  <sheetFormatPr defaultRowHeight="14.5" x14ac:dyDescent="0.35"/>
  <sheetData>
    <row r="1" spans="1:26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S1" t="s">
        <v>3</v>
      </c>
      <c r="T1" s="10" t="s">
        <v>8</v>
      </c>
      <c r="U1" s="10" t="s">
        <v>9</v>
      </c>
      <c r="V1" s="10" t="s">
        <v>10</v>
      </c>
      <c r="W1" s="10" t="s">
        <v>11</v>
      </c>
      <c r="X1" s="10" t="s">
        <v>12</v>
      </c>
      <c r="Y1" s="10" t="s">
        <v>13</v>
      </c>
      <c r="Z1" s="10" t="s">
        <v>14</v>
      </c>
    </row>
    <row r="2" spans="1:26" x14ac:dyDescent="0.35">
      <c r="A2">
        <v>0</v>
      </c>
      <c r="B2" s="7">
        <f>133560979.122288/10</f>
        <v>13356097.9122288</v>
      </c>
      <c r="C2" s="7">
        <f>54311324.0173503/10</f>
        <v>5431132.4017350301</v>
      </c>
      <c r="D2" s="7">
        <f>7416648.35740143/10</f>
        <v>741664.83574014297</v>
      </c>
      <c r="F2" s="7">
        <f>B2/100000000</f>
        <v>0.13356097912228801</v>
      </c>
      <c r="G2" s="7">
        <f t="shared" ref="G2:H2" si="0">C2/100000000</f>
        <v>5.4311324017350303E-2</v>
      </c>
      <c r="H2" s="7">
        <f t="shared" si="0"/>
        <v>7.4166483574014293E-3</v>
      </c>
      <c r="I2" s="7"/>
      <c r="J2" s="1">
        <v>232.82587488871167</v>
      </c>
      <c r="K2" s="1">
        <v>1781.3400904850419</v>
      </c>
      <c r="L2" s="1">
        <v>879.84291399991594</v>
      </c>
      <c r="M2" s="1">
        <v>73.082642256576761</v>
      </c>
      <c r="N2" s="1">
        <v>68.254815073910621</v>
      </c>
      <c r="O2" s="1">
        <v>42.912476622679236</v>
      </c>
      <c r="P2" s="1">
        <v>145.46129310978748</v>
      </c>
      <c r="Q2" s="1">
        <v>18.726074142863155</v>
      </c>
      <c r="R2" s="7"/>
      <c r="S2">
        <f>J2/342.296</f>
        <v>0.68018871061511577</v>
      </c>
      <c r="T2">
        <f>K2/180.156</f>
        <v>9.8877644401798541</v>
      </c>
      <c r="U2">
        <f>L2/88.06</f>
        <v>9.991402611854598</v>
      </c>
      <c r="V2">
        <f>M2/118.09</f>
        <v>0.61887240457766757</v>
      </c>
      <c r="W2">
        <f>N2/90.08</f>
        <v>0.75771331121126362</v>
      </c>
      <c r="X2">
        <f>O2/46.025</f>
        <v>0.93237320201367169</v>
      </c>
      <c r="Y2">
        <f>P2/60.052</f>
        <v>2.4222555969790762</v>
      </c>
      <c r="Z2">
        <f>Q2/88.11</f>
        <v>0.21253063378575821</v>
      </c>
    </row>
    <row r="3" spans="1:26" x14ac:dyDescent="0.35">
      <c r="A3">
        <v>8</v>
      </c>
      <c r="B3" s="7">
        <f>2143093430.40492/10</f>
        <v>214309343.040492</v>
      </c>
      <c r="C3" s="7">
        <f>1165702369.22393/10</f>
        <v>116570236.92239299</v>
      </c>
      <c r="D3" s="7">
        <f>75405556.0535288/10</f>
        <v>7540555.6053528804</v>
      </c>
      <c r="F3" s="7">
        <f t="shared" ref="F3:F40" si="1">B3/100000000</f>
        <v>2.1430934304049201</v>
      </c>
      <c r="G3" s="7">
        <f t="shared" ref="G3:G40" si="2">C3/100000000</f>
        <v>1.1657023692239299</v>
      </c>
      <c r="H3" s="7">
        <f t="shared" ref="H3:H40" si="3">D3/100000000</f>
        <v>7.5405556053528805E-2</v>
      </c>
      <c r="I3" s="7"/>
      <c r="J3" s="1">
        <v>164.67270212746226</v>
      </c>
      <c r="K3" s="1">
        <v>1458.422145161856</v>
      </c>
      <c r="L3" s="1">
        <v>707.19838236454257</v>
      </c>
      <c r="M3" s="1">
        <v>142.97584502172467</v>
      </c>
      <c r="N3" s="1">
        <v>76.758066941615937</v>
      </c>
      <c r="O3" s="1">
        <v>40.439013353619394</v>
      </c>
      <c r="P3" s="1">
        <v>418.56995459224942</v>
      </c>
      <c r="Q3" s="1">
        <v>31.007139333102366</v>
      </c>
      <c r="R3" s="7"/>
      <c r="S3">
        <f>J3/342.296</f>
        <v>0.4810827533113512</v>
      </c>
      <c r="T3">
        <f>K3/180.156</f>
        <v>8.0953292988402055</v>
      </c>
      <c r="U3">
        <f>L3/88.06</f>
        <v>8.0308696611917156</v>
      </c>
      <c r="V3">
        <f>M3/118.09</f>
        <v>1.2107362606632623</v>
      </c>
      <c r="W3">
        <f>N3/90.08</f>
        <v>0.85210997936962629</v>
      </c>
      <c r="X3">
        <f>O3/46.025</f>
        <v>0.87863146884561427</v>
      </c>
      <c r="Y3">
        <f>P3/60.052</f>
        <v>6.9701251347540367</v>
      </c>
      <c r="Z3">
        <f>Q3/88.11</f>
        <v>0.3519139636034771</v>
      </c>
    </row>
    <row r="4" spans="1:26" x14ac:dyDescent="0.35">
      <c r="A4">
        <v>16</v>
      </c>
      <c r="B4" s="7">
        <f>3218052734.41778/10</f>
        <v>321805273.441778</v>
      </c>
      <c r="C4" s="7">
        <f>9888702349.68224/10</f>
        <v>988870234.96822393</v>
      </c>
      <c r="D4" s="7">
        <f>669830301.367526/10</f>
        <v>66983030.136752605</v>
      </c>
      <c r="F4" s="7">
        <f t="shared" si="1"/>
        <v>3.2180527344177801</v>
      </c>
      <c r="G4" s="7">
        <f t="shared" si="2"/>
        <v>9.888702349682239</v>
      </c>
      <c r="H4" s="7">
        <f t="shared" si="3"/>
        <v>0.66983030136752608</v>
      </c>
      <c r="I4" s="7"/>
      <c r="J4" s="1">
        <v>47.19578721435991</v>
      </c>
      <c r="K4" s="1">
        <v>44.917004688650792</v>
      </c>
      <c r="L4" s="1">
        <v>6.3350354017054959</v>
      </c>
      <c r="M4" s="1">
        <v>565.71077092929386</v>
      </c>
      <c r="N4" s="1">
        <v>66.708479905551272</v>
      </c>
      <c r="O4" s="1">
        <v>29.653371908484345</v>
      </c>
      <c r="P4" s="1">
        <v>888.15572376645332</v>
      </c>
      <c r="Q4" s="1">
        <v>222.2510344894576</v>
      </c>
      <c r="R4" s="7"/>
      <c r="S4">
        <f>J4/342.296</f>
        <v>0.13788004304566781</v>
      </c>
      <c r="T4">
        <f>K4/180.156</f>
        <v>0.24932283514648854</v>
      </c>
      <c r="U4">
        <f>L4/88.06</f>
        <v>7.1939988663473717E-2</v>
      </c>
      <c r="V4">
        <f>M4/118.09</f>
        <v>4.7905053004428302</v>
      </c>
      <c r="W4">
        <f>N4/90.08</f>
        <v>0.74054706822326011</v>
      </c>
      <c r="X4">
        <f>O4/46.025</f>
        <v>0.64428836303062131</v>
      </c>
      <c r="Y4">
        <f>P4/60.052</f>
        <v>14.789777588863874</v>
      </c>
      <c r="Z4">
        <f>Q4/88.11</f>
        <v>2.522426903750512</v>
      </c>
    </row>
    <row r="5" spans="1:26" x14ac:dyDescent="0.35">
      <c r="A5">
        <v>24</v>
      </c>
      <c r="B5" s="7">
        <v>214676207.540831</v>
      </c>
      <c r="C5" s="7">
        <v>921518910.54620004</v>
      </c>
      <c r="D5" s="7">
        <v>283438687.28007877</v>
      </c>
      <c r="F5" s="7">
        <f t="shared" si="1"/>
        <v>2.1467620754083101</v>
      </c>
      <c r="G5" s="7">
        <f t="shared" si="2"/>
        <v>9.2151891054620005</v>
      </c>
      <c r="H5" s="7">
        <f t="shared" si="3"/>
        <v>2.8343868728007875</v>
      </c>
      <c r="I5" s="7"/>
      <c r="J5" s="1">
        <v>67.08987635400824</v>
      </c>
      <c r="K5" s="1">
        <v>13.087774997917617</v>
      </c>
      <c r="L5" s="1">
        <v>0</v>
      </c>
      <c r="M5" s="1">
        <v>411.018782052804</v>
      </c>
      <c r="N5" s="1">
        <v>79.982859981921152</v>
      </c>
      <c r="O5" s="1">
        <v>0</v>
      </c>
      <c r="P5" s="1">
        <v>604.70760717699829</v>
      </c>
      <c r="Q5" s="1">
        <v>629.36379707817434</v>
      </c>
      <c r="R5" s="7"/>
      <c r="S5">
        <f>J5/342.296</f>
        <v>0.19599959203148223</v>
      </c>
      <c r="T5">
        <f>K5/180.156</f>
        <v>7.2646900452483495E-2</v>
      </c>
      <c r="U5">
        <f>L5/88.06</f>
        <v>0</v>
      </c>
      <c r="V5">
        <f>M5/118.09</f>
        <v>3.4805553565314926</v>
      </c>
      <c r="W5">
        <f>N5/90.08</f>
        <v>0.88790919162878723</v>
      </c>
      <c r="X5">
        <f>O5/46.025</f>
        <v>0</v>
      </c>
      <c r="Y5">
        <f>P5/60.052</f>
        <v>10.069733017667993</v>
      </c>
      <c r="Z5">
        <f>Q5/88.11</f>
        <v>7.1429326646030455</v>
      </c>
    </row>
    <row r="6" spans="1:26" x14ac:dyDescent="0.35">
      <c r="A6">
        <v>32</v>
      </c>
      <c r="B6" s="7">
        <v>206955389.19085199</v>
      </c>
      <c r="C6" s="7">
        <v>961162465.388165</v>
      </c>
      <c r="D6" s="7">
        <v>425191570.095375</v>
      </c>
      <c r="F6" s="7">
        <f t="shared" si="1"/>
        <v>2.0695538919085199</v>
      </c>
      <c r="G6" s="7">
        <f t="shared" si="2"/>
        <v>9.6116246538816501</v>
      </c>
      <c r="H6" s="7">
        <f t="shared" si="3"/>
        <v>4.2519157009537496</v>
      </c>
      <c r="I6" s="7"/>
      <c r="J6" s="1">
        <v>84.169739654820646</v>
      </c>
      <c r="K6" s="1">
        <v>11.744819180614982</v>
      </c>
      <c r="L6" s="1">
        <v>0</v>
      </c>
      <c r="M6" s="1">
        <v>342.68698952941736</v>
      </c>
      <c r="N6" s="1">
        <v>73.74466295728871</v>
      </c>
      <c r="O6" s="1">
        <v>33.417086796211485</v>
      </c>
      <c r="P6" s="1">
        <v>346.28100526693134</v>
      </c>
      <c r="Q6" s="1">
        <v>919.57880575558204</v>
      </c>
      <c r="R6" s="7"/>
      <c r="S6">
        <f>J6/342.296</f>
        <v>0.24589752627790173</v>
      </c>
      <c r="T6">
        <f>K6/180.156</f>
        <v>6.5192495285280427E-2</v>
      </c>
      <c r="U6">
        <f>L6/88.06</f>
        <v>0</v>
      </c>
      <c r="V6">
        <f>M6/118.09</f>
        <v>2.9019137058973441</v>
      </c>
      <c r="W6">
        <f>N6/90.08</f>
        <v>0.81865744846013222</v>
      </c>
      <c r="X6">
        <f>O6/46.025</f>
        <v>0.72606380871725118</v>
      </c>
      <c r="Y6">
        <f>P6/60.052</f>
        <v>5.7663525822109394</v>
      </c>
      <c r="Z6">
        <f>Q6/88.11</f>
        <v>10.436713264732516</v>
      </c>
    </row>
    <row r="7" spans="1:26" x14ac:dyDescent="0.35">
      <c r="A7">
        <v>40</v>
      </c>
      <c r="B7" s="7">
        <v>131633096.73092601</v>
      </c>
      <c r="C7" s="7">
        <v>1076151193.8894501</v>
      </c>
      <c r="D7" s="7">
        <v>432739117.71457404</v>
      </c>
      <c r="F7" s="7">
        <f t="shared" si="1"/>
        <v>1.31633096730926</v>
      </c>
      <c r="G7" s="7">
        <f t="shared" si="2"/>
        <v>10.7615119388945</v>
      </c>
      <c r="H7" s="7">
        <f t="shared" si="3"/>
        <v>4.3273911771457403</v>
      </c>
      <c r="I7" s="7"/>
      <c r="J7" s="1">
        <v>91.001670484475284</v>
      </c>
      <c r="K7" s="1">
        <v>11.03679852446691</v>
      </c>
      <c r="L7" s="1">
        <v>0</v>
      </c>
      <c r="M7" s="1">
        <v>306.1299503775108</v>
      </c>
      <c r="N7" s="1">
        <v>82.653588229136204</v>
      </c>
      <c r="O7" s="1">
        <v>48.415521075078999</v>
      </c>
      <c r="P7" s="1">
        <v>265.9388730329436</v>
      </c>
      <c r="Q7" s="1">
        <v>1004.4977626534735</v>
      </c>
      <c r="R7" s="7"/>
      <c r="S7">
        <f>J7/342.296</f>
        <v>0.2658566576427282</v>
      </c>
      <c r="T7">
        <f>K7/180.156</f>
        <v>6.1262453232015082E-2</v>
      </c>
      <c r="U7">
        <f>L7/88.06</f>
        <v>0</v>
      </c>
      <c r="V7">
        <f>M7/118.09</f>
        <v>2.5923444015370545</v>
      </c>
      <c r="W7">
        <f>N7/90.08</f>
        <v>0.91755759579414087</v>
      </c>
      <c r="X7">
        <f>O7/46.025</f>
        <v>1.0519396214031287</v>
      </c>
      <c r="Y7">
        <f>P7/60.052</f>
        <v>4.4284765375498498</v>
      </c>
      <c r="Z7">
        <f>Q7/88.11</f>
        <v>11.400496682027846</v>
      </c>
    </row>
    <row r="8" spans="1:26" x14ac:dyDescent="0.35">
      <c r="A8">
        <v>48</v>
      </c>
      <c r="B8" s="7">
        <v>441160986.33027101</v>
      </c>
      <c r="C8" s="7">
        <v>1172702836.7983799</v>
      </c>
      <c r="D8" s="7">
        <v>779844320.396173</v>
      </c>
      <c r="F8" s="7">
        <f t="shared" si="1"/>
        <v>4.4116098633027097</v>
      </c>
      <c r="G8" s="7">
        <f t="shared" si="2"/>
        <v>11.727028367983799</v>
      </c>
      <c r="H8" s="7">
        <f t="shared" si="3"/>
        <v>7.79844320396173</v>
      </c>
      <c r="I8" s="7"/>
      <c r="J8" s="1">
        <v>0</v>
      </c>
      <c r="K8" s="1">
        <v>11.587729377279661</v>
      </c>
      <c r="L8" s="1">
        <v>0</v>
      </c>
      <c r="M8" s="1">
        <v>323.06010049147631</v>
      </c>
      <c r="N8" s="1">
        <v>75.343376749727483</v>
      </c>
      <c r="O8" s="1">
        <v>40.511797445931265</v>
      </c>
      <c r="P8" s="1">
        <v>361.9421981855283</v>
      </c>
      <c r="Q8" s="1">
        <v>1148.3464357871833</v>
      </c>
      <c r="R8" s="7"/>
      <c r="S8">
        <f>J8/342.296</f>
        <v>0</v>
      </c>
      <c r="T8">
        <f>K8/180.156</f>
        <v>6.4320529859009198E-2</v>
      </c>
      <c r="U8">
        <f>L8/88.06</f>
        <v>0</v>
      </c>
      <c r="V8">
        <f>M8/118.09</f>
        <v>2.7357109026291497</v>
      </c>
      <c r="W8">
        <f>N8/90.08</f>
        <v>0.83640515929981663</v>
      </c>
      <c r="X8">
        <f>O8/46.025</f>
        <v>0.88021287226357992</v>
      </c>
      <c r="Y8">
        <f>P8/60.052</f>
        <v>6.0271464428416754</v>
      </c>
      <c r="Z8">
        <f>Q8/88.11</f>
        <v>13.033099940837399</v>
      </c>
    </row>
    <row r="9" spans="1:26" x14ac:dyDescent="0.35">
      <c r="A9">
        <v>56</v>
      </c>
      <c r="B9" s="7">
        <v>436917622.63592303</v>
      </c>
      <c r="C9" s="7">
        <v>1082513593.6784101</v>
      </c>
      <c r="D9" s="7">
        <v>487884227.03594357</v>
      </c>
      <c r="F9" s="7">
        <f t="shared" si="1"/>
        <v>4.3691762263592304</v>
      </c>
      <c r="G9" s="7">
        <f t="shared" si="2"/>
        <v>10.8251359367841</v>
      </c>
      <c r="H9" s="7">
        <f t="shared" si="3"/>
        <v>4.8788422703594359</v>
      </c>
      <c r="I9" s="7"/>
      <c r="J9" s="1">
        <v>0</v>
      </c>
      <c r="K9" s="1">
        <v>10.955149741181653</v>
      </c>
      <c r="L9" s="1">
        <v>0</v>
      </c>
      <c r="M9" s="1">
        <v>275.66600458829953</v>
      </c>
      <c r="N9" s="1">
        <v>51.594798507165073</v>
      </c>
      <c r="O9" s="1">
        <v>63.000032597089174</v>
      </c>
      <c r="P9" s="1">
        <v>407.43905227406424</v>
      </c>
      <c r="Q9" s="1">
        <v>1141.5494029425479</v>
      </c>
      <c r="R9" s="7"/>
      <c r="S9">
        <f>J9/342.296</f>
        <v>0</v>
      </c>
      <c r="T9">
        <f>K9/180.156</f>
        <v>6.0809241663789454E-2</v>
      </c>
      <c r="U9">
        <f>L9/88.06</f>
        <v>0</v>
      </c>
      <c r="V9">
        <f>M9/118.09</f>
        <v>2.3343721279388561</v>
      </c>
      <c r="W9">
        <f>N9/90.08</f>
        <v>0.5727664132678183</v>
      </c>
      <c r="X9">
        <f>O9/46.025</f>
        <v>1.3688220010231218</v>
      </c>
      <c r="Y9">
        <f>P9/60.052</f>
        <v>6.7847707365960206</v>
      </c>
      <c r="Z9">
        <f>Q9/88.11</f>
        <v>12.955957359465984</v>
      </c>
    </row>
    <row r="10" spans="1:26" x14ac:dyDescent="0.35">
      <c r="A10">
        <v>64</v>
      </c>
      <c r="B10" s="7">
        <v>289846241.37306601</v>
      </c>
      <c r="C10" s="7">
        <v>660985397.89532995</v>
      </c>
      <c r="D10" s="7">
        <v>343230942.27248061</v>
      </c>
      <c r="F10" s="7">
        <f t="shared" si="1"/>
        <v>2.8984624137306603</v>
      </c>
      <c r="G10" s="7">
        <f t="shared" si="2"/>
        <v>6.6098539789533</v>
      </c>
      <c r="H10" s="7">
        <f t="shared" si="3"/>
        <v>3.4323094227248059</v>
      </c>
      <c r="I10" s="7"/>
      <c r="J10" s="1">
        <v>0</v>
      </c>
      <c r="K10" s="1">
        <v>13.243275613864729</v>
      </c>
      <c r="L10" s="1">
        <v>0</v>
      </c>
      <c r="M10" s="1">
        <v>258.00962103494942</v>
      </c>
      <c r="N10" s="1">
        <v>40.405510353800551</v>
      </c>
      <c r="O10" s="1">
        <v>67.180985404219328</v>
      </c>
      <c r="P10" s="1">
        <v>461.28653186815205</v>
      </c>
      <c r="Q10" s="1">
        <v>1220.4650022017304</v>
      </c>
      <c r="R10" s="7"/>
      <c r="S10">
        <f>J10/342.296</f>
        <v>0</v>
      </c>
      <c r="T10">
        <f>K10/180.156</f>
        <v>7.3510044704948652E-2</v>
      </c>
      <c r="U10">
        <f>L10/88.06</f>
        <v>0</v>
      </c>
      <c r="V10">
        <f>M10/118.09</f>
        <v>2.18485579672241</v>
      </c>
      <c r="W10">
        <f>N10/90.08</f>
        <v>0.44855140268428678</v>
      </c>
      <c r="X10">
        <f>O10/46.025</f>
        <v>1.459662909380105</v>
      </c>
      <c r="Y10">
        <f>P10/60.052</f>
        <v>7.6814516064103122</v>
      </c>
      <c r="Z10">
        <f>Q10/88.11</f>
        <v>13.851605972099993</v>
      </c>
    </row>
    <row r="11" spans="1:26" x14ac:dyDescent="0.35">
      <c r="A11">
        <v>72</v>
      </c>
      <c r="B11" s="7">
        <v>342334204.8524</v>
      </c>
      <c r="C11" s="7">
        <v>1046436227.56747</v>
      </c>
      <c r="D11" s="7">
        <v>572172535.52736032</v>
      </c>
      <c r="F11" s="7">
        <f t="shared" si="1"/>
        <v>3.4233420485240003</v>
      </c>
      <c r="G11" s="7">
        <f t="shared" si="2"/>
        <v>10.4643622756747</v>
      </c>
      <c r="H11" s="7">
        <f t="shared" si="3"/>
        <v>5.7217253552736036</v>
      </c>
      <c r="I11" s="7"/>
      <c r="J11" s="1">
        <v>0</v>
      </c>
      <c r="K11" s="1">
        <v>11.237575568600288</v>
      </c>
      <c r="L11" s="1">
        <v>0</v>
      </c>
      <c r="M11" s="1">
        <v>273.19762334393846</v>
      </c>
      <c r="N11" s="1">
        <v>37.468425872537424</v>
      </c>
      <c r="O11" s="1">
        <v>57.393940837633316</v>
      </c>
      <c r="P11" s="1">
        <v>542.09925821751597</v>
      </c>
      <c r="Q11" s="1">
        <v>1349.487854867119</v>
      </c>
      <c r="R11" s="7"/>
      <c r="S11">
        <f>J11/342.296</f>
        <v>0</v>
      </c>
      <c r="T11">
        <f>K11/180.156</f>
        <v>6.2376915387776635E-2</v>
      </c>
      <c r="U11">
        <f>L11/88.06</f>
        <v>0</v>
      </c>
      <c r="V11">
        <f>M11/118.09</f>
        <v>2.3134695854343166</v>
      </c>
      <c r="W11">
        <f>N11/90.08</f>
        <v>0.4159461131498382</v>
      </c>
      <c r="X11">
        <f>O11/46.025</f>
        <v>1.2470166396009412</v>
      </c>
      <c r="Y11">
        <f>P11/60.052</f>
        <v>9.0271640947431546</v>
      </c>
      <c r="Z11">
        <f>Q11/88.11</f>
        <v>15.315944329441823</v>
      </c>
    </row>
    <row r="12" spans="1:26" x14ac:dyDescent="0.35">
      <c r="A12">
        <v>80</v>
      </c>
      <c r="B12" s="7">
        <v>98125602.624005899</v>
      </c>
      <c r="C12" s="7">
        <v>966242552.83596897</v>
      </c>
      <c r="D12" s="7">
        <v>588668214.87142992</v>
      </c>
      <c r="F12" s="7">
        <f t="shared" si="1"/>
        <v>0.98125602624005903</v>
      </c>
      <c r="G12" s="7">
        <f t="shared" si="2"/>
        <v>9.6624255283596892</v>
      </c>
      <c r="H12" s="7">
        <f t="shared" si="3"/>
        <v>5.8866821487142991</v>
      </c>
      <c r="I12" s="7"/>
      <c r="J12" s="1">
        <v>25.921590330781431</v>
      </c>
      <c r="K12" s="1">
        <v>11.119452537274665</v>
      </c>
      <c r="L12" s="1">
        <v>0</v>
      </c>
      <c r="M12" s="1">
        <v>239.35815372880953</v>
      </c>
      <c r="N12" s="1">
        <v>27.402993355023529</v>
      </c>
      <c r="O12" s="1">
        <v>69.144540508344846</v>
      </c>
      <c r="P12" s="1">
        <v>382.33512689352153</v>
      </c>
      <c r="Q12" s="1">
        <v>1331.7271764751592</v>
      </c>
      <c r="R12" s="7"/>
      <c r="S12">
        <f>J12/342.296</f>
        <v>7.572858090886668E-2</v>
      </c>
      <c r="T12">
        <f>K12/180.156</f>
        <v>6.1721244572896072E-2</v>
      </c>
      <c r="U12">
        <f>L12/88.06</f>
        <v>0</v>
      </c>
      <c r="V12">
        <f>M12/118.09</f>
        <v>2.0269129793277121</v>
      </c>
      <c r="W12">
        <f>N12/90.08</f>
        <v>0.30420729745807651</v>
      </c>
      <c r="X12">
        <f>O12/46.025</f>
        <v>1.5023257036033644</v>
      </c>
      <c r="Y12">
        <f>P12/60.052</f>
        <v>6.3667342785173107</v>
      </c>
      <c r="Z12">
        <f>Q12/88.11</f>
        <v>15.114370406028366</v>
      </c>
    </row>
    <row r="13" spans="1:26" ht="15" thickBot="1" x14ac:dyDescent="0.4">
      <c r="A13" s="5">
        <v>88</v>
      </c>
      <c r="B13" s="8">
        <v>41506712.190579697</v>
      </c>
      <c r="C13" s="8">
        <v>632068329.60629797</v>
      </c>
      <c r="D13" s="8">
        <v>405767179.0458315</v>
      </c>
      <c r="F13" s="7">
        <f t="shared" si="1"/>
        <v>0.41506712190579698</v>
      </c>
      <c r="G13" s="7">
        <f t="shared" si="2"/>
        <v>6.3206832960629793</v>
      </c>
      <c r="H13" s="7">
        <f t="shared" si="3"/>
        <v>4.0576717904583148</v>
      </c>
      <c r="I13" s="7"/>
      <c r="J13" s="1">
        <v>67.450636082464669</v>
      </c>
      <c r="K13" s="1">
        <v>11.120110132055991</v>
      </c>
      <c r="L13" s="1">
        <v>0</v>
      </c>
      <c r="M13" s="1">
        <v>231.5256392753692</v>
      </c>
      <c r="N13" s="1">
        <v>25.180591235078296</v>
      </c>
      <c r="O13" s="1">
        <v>70.063942372975504</v>
      </c>
      <c r="P13" s="1">
        <v>287.72138001875135</v>
      </c>
      <c r="Q13" s="1">
        <v>1323.6565397865618</v>
      </c>
      <c r="R13" s="7"/>
      <c r="S13">
        <f>J13/342.296</f>
        <v>0.19705353285596289</v>
      </c>
      <c r="T13">
        <f>K13/180.156</f>
        <v>6.1724894713781342E-2</v>
      </c>
      <c r="U13">
        <f>L13/88.06</f>
        <v>0</v>
      </c>
      <c r="V13">
        <f>M13/118.09</f>
        <v>1.9605863263220358</v>
      </c>
      <c r="W13">
        <f>N13/90.08</f>
        <v>0.27953587072689051</v>
      </c>
      <c r="X13">
        <f>O13/46.025</f>
        <v>1.5223018440624771</v>
      </c>
      <c r="Y13">
        <f>P13/60.052</f>
        <v>4.7912039568832236</v>
      </c>
      <c r="Z13">
        <f>Q13/88.11</f>
        <v>15.022773122081055</v>
      </c>
    </row>
    <row r="14" spans="1:26" x14ac:dyDescent="0.35">
      <c r="A14">
        <v>96</v>
      </c>
      <c r="B14" s="7">
        <v>80586534.990917206</v>
      </c>
      <c r="C14" s="7">
        <v>1185589102.78637</v>
      </c>
      <c r="D14" s="7">
        <v>749395081.68590701</v>
      </c>
      <c r="F14" s="7">
        <f t="shared" si="1"/>
        <v>0.80586534990917202</v>
      </c>
      <c r="G14" s="7">
        <f t="shared" si="2"/>
        <v>11.8558910278637</v>
      </c>
      <c r="H14" s="7">
        <f t="shared" si="3"/>
        <v>7.4939508168590701</v>
      </c>
      <c r="I14" s="7"/>
      <c r="J14" s="1">
        <v>94.069512035371147</v>
      </c>
      <c r="K14" s="1">
        <v>11.262267910141865</v>
      </c>
      <c r="L14" s="1">
        <v>0</v>
      </c>
      <c r="M14" s="1">
        <v>268.13574733486871</v>
      </c>
      <c r="N14" s="1">
        <v>20.366773954483822</v>
      </c>
      <c r="O14" s="1">
        <v>64.96501985143442</v>
      </c>
      <c r="P14" s="1">
        <v>279.24137919148467</v>
      </c>
      <c r="Q14" s="1">
        <v>1379.6867714862974</v>
      </c>
      <c r="R14" s="7"/>
      <c r="S14">
        <f>J14/342.296</f>
        <v>0.27481919752311201</v>
      </c>
      <c r="T14">
        <f>K14/180.156</f>
        <v>6.2513976276903707E-2</v>
      </c>
      <c r="U14">
        <f>L14/88.06</f>
        <v>0</v>
      </c>
      <c r="V14">
        <f>M14/118.09</f>
        <v>2.2706050244294071</v>
      </c>
      <c r="W14">
        <f>N14/90.08</f>
        <v>0.22609651370430531</v>
      </c>
      <c r="X14">
        <f>O14/46.025</f>
        <v>1.4115159120355116</v>
      </c>
      <c r="Y14">
        <f>P14/60.052</f>
        <v>4.6499929925978263</v>
      </c>
      <c r="Z14">
        <f>Q14/88.11</f>
        <v>15.658685410127084</v>
      </c>
    </row>
    <row r="15" spans="1:26" x14ac:dyDescent="0.35">
      <c r="A15">
        <v>104</v>
      </c>
      <c r="B15" s="7">
        <v>34237672.183171503</v>
      </c>
      <c r="C15" s="7">
        <v>1155692624.5429499</v>
      </c>
      <c r="D15" s="7">
        <v>668490549.376423</v>
      </c>
      <c r="F15" s="7">
        <f t="shared" si="1"/>
        <v>0.34237672183171503</v>
      </c>
      <c r="G15" s="7">
        <f t="shared" si="2"/>
        <v>11.5569262454295</v>
      </c>
      <c r="H15" s="7">
        <f t="shared" si="3"/>
        <v>6.68490549376423</v>
      </c>
      <c r="I15" s="7"/>
      <c r="J15" s="1">
        <v>110.77979078949809</v>
      </c>
      <c r="K15" s="1">
        <v>11.422631131249343</v>
      </c>
      <c r="L15" s="1">
        <v>0</v>
      </c>
      <c r="M15" s="1">
        <v>233.82822887482786</v>
      </c>
      <c r="N15" s="1">
        <v>20.962154354046472</v>
      </c>
      <c r="O15" s="1">
        <v>56.159745603829251</v>
      </c>
      <c r="P15" s="1">
        <v>217.77218798257223</v>
      </c>
      <c r="Q15" s="1">
        <v>1236.7298800704555</v>
      </c>
      <c r="R15" s="7"/>
      <c r="S15">
        <f>J15/342.296</f>
        <v>0.32363740969657284</v>
      </c>
      <c r="T15">
        <f>K15/180.156</f>
        <v>6.3404111610211936E-2</v>
      </c>
      <c r="U15">
        <f>L15/88.06</f>
        <v>0</v>
      </c>
      <c r="V15">
        <f>M15/118.09</f>
        <v>1.9800849256908108</v>
      </c>
      <c r="W15">
        <f>N15/90.08</f>
        <v>0.23270597639927257</v>
      </c>
      <c r="X15">
        <f>O15/46.025</f>
        <v>1.220200882212477</v>
      </c>
      <c r="Y15">
        <f>P15/60.052</f>
        <v>3.6263935919298649</v>
      </c>
      <c r="Z15">
        <f>Q15/88.11</f>
        <v>14.036203382935597</v>
      </c>
    </row>
    <row r="16" spans="1:26" ht="15" thickBot="1" x14ac:dyDescent="0.4">
      <c r="A16" s="5">
        <v>112</v>
      </c>
      <c r="B16" s="8">
        <v>28196555.617357198</v>
      </c>
      <c r="C16" s="8">
        <v>804066248.95190799</v>
      </c>
      <c r="D16" s="8">
        <v>495678861.54395312</v>
      </c>
      <c r="F16" s="7">
        <f t="shared" si="1"/>
        <v>0.281965556173572</v>
      </c>
      <c r="G16" s="7">
        <f t="shared" si="2"/>
        <v>8.0406624895190806</v>
      </c>
      <c r="H16" s="7">
        <f t="shared" si="3"/>
        <v>4.9567886154395309</v>
      </c>
      <c r="I16" s="7"/>
      <c r="J16" s="1">
        <v>123.95416485050265</v>
      </c>
      <c r="K16" s="1">
        <v>10.683214605508891</v>
      </c>
      <c r="L16" s="1">
        <v>0</v>
      </c>
      <c r="M16" s="1">
        <v>188.44633677999906</v>
      </c>
      <c r="N16" s="1">
        <v>20.411029919426131</v>
      </c>
      <c r="O16" s="1">
        <v>51.492040138011056</v>
      </c>
      <c r="P16" s="1">
        <v>204.46284538385174</v>
      </c>
      <c r="Q16" s="1">
        <v>1170.4416897632493</v>
      </c>
      <c r="R16" s="7"/>
      <c r="S16">
        <f>J16/342.296</f>
        <v>0.36212565981052264</v>
      </c>
      <c r="T16">
        <f>K16/180.156</f>
        <v>5.9299799093612701E-2</v>
      </c>
      <c r="U16">
        <f>L16/88.06</f>
        <v>0</v>
      </c>
      <c r="V16">
        <f>M16/118.09</f>
        <v>1.5957857293589555</v>
      </c>
      <c r="W16">
        <f>N16/90.08</f>
        <v>0.22658780994034339</v>
      </c>
      <c r="X16">
        <f>O16/46.025</f>
        <v>1.1187841420534721</v>
      </c>
      <c r="Y16">
        <f>P16/60.052</f>
        <v>3.4047632948753037</v>
      </c>
      <c r="Z16">
        <f>Q16/88.11</f>
        <v>13.283868911170687</v>
      </c>
    </row>
    <row r="17" spans="1:26" x14ac:dyDescent="0.35">
      <c r="A17">
        <v>120</v>
      </c>
      <c r="B17" s="7">
        <v>25294463.6678201</v>
      </c>
      <c r="C17" s="7">
        <v>325214532.87197202</v>
      </c>
      <c r="D17" s="7">
        <v>342077508.65051901</v>
      </c>
      <c r="F17" s="7">
        <f t="shared" si="1"/>
        <v>0.252944636678201</v>
      </c>
      <c r="G17" s="7">
        <f t="shared" si="2"/>
        <v>3.2521453287197204</v>
      </c>
      <c r="H17" s="7">
        <f t="shared" si="3"/>
        <v>3.42077508650519</v>
      </c>
      <c r="I17" s="7"/>
      <c r="J17" s="1">
        <v>145.57037596913602</v>
      </c>
      <c r="K17" s="1">
        <v>36.190235594290321</v>
      </c>
      <c r="L17" s="1">
        <v>64.771499935792136</v>
      </c>
      <c r="M17" s="1">
        <v>168.00451261930766</v>
      </c>
      <c r="N17" s="1">
        <v>26.344734325565629</v>
      </c>
      <c r="O17" s="1">
        <v>40.821706073782835</v>
      </c>
      <c r="P17" s="1">
        <v>237.14818185160672</v>
      </c>
      <c r="Q17" s="1">
        <v>1065.4499948194582</v>
      </c>
      <c r="R17" s="7"/>
      <c r="S17">
        <f>J17/342.296</f>
        <v>0.42527629878565926</v>
      </c>
      <c r="T17">
        <f>K17/180.156</f>
        <v>0.20088276601551056</v>
      </c>
      <c r="U17">
        <f>L17/88.06</f>
        <v>0.73553826863266103</v>
      </c>
      <c r="V17">
        <f>M17/118.09</f>
        <v>1.4226819596858977</v>
      </c>
      <c r="W17">
        <f>N17/90.08</f>
        <v>0.29245930645610158</v>
      </c>
      <c r="X17">
        <f>O17/46.025</f>
        <v>0.88694635684481993</v>
      </c>
      <c r="Y17">
        <f>P17/60.052</f>
        <v>3.9490471899621449</v>
      </c>
      <c r="Z17">
        <f>Q17/88.11</f>
        <v>12.092270966058997</v>
      </c>
    </row>
    <row r="18" spans="1:26" x14ac:dyDescent="0.35">
      <c r="A18">
        <v>128</v>
      </c>
      <c r="B18" s="7">
        <v>10183895.3671604</v>
      </c>
      <c r="C18" s="7">
        <v>292888830.759534</v>
      </c>
      <c r="D18" s="7">
        <v>341330226.38932705</v>
      </c>
      <c r="F18" s="7">
        <f t="shared" si="1"/>
        <v>0.101838953671604</v>
      </c>
      <c r="G18" s="7">
        <f t="shared" si="2"/>
        <v>2.92888830759534</v>
      </c>
      <c r="H18" s="7">
        <f t="shared" si="3"/>
        <v>3.4133022638932706</v>
      </c>
      <c r="I18" s="7"/>
      <c r="J18" s="1">
        <v>149.14286235949845</v>
      </c>
      <c r="K18" s="1">
        <v>183.47920520902747</v>
      </c>
      <c r="L18" s="1">
        <v>178.26777164969042</v>
      </c>
      <c r="M18" s="1">
        <v>180.16634440737926</v>
      </c>
      <c r="N18" s="1">
        <v>117.56696072501529</v>
      </c>
      <c r="O18" s="1">
        <v>36.552719426630702</v>
      </c>
      <c r="P18" s="1">
        <v>247.04668656702697</v>
      </c>
      <c r="Q18" s="1">
        <v>799.12497409729053</v>
      </c>
      <c r="R18" s="7"/>
      <c r="S18">
        <f>J18/342.296</f>
        <v>0.43571313237519121</v>
      </c>
      <c r="T18">
        <f>K18/180.156</f>
        <v>1.0184462643987848</v>
      </c>
      <c r="U18">
        <f>L18/88.06</f>
        <v>2.0243898665647331</v>
      </c>
      <c r="V18">
        <f>M18/118.09</f>
        <v>1.5256697807382442</v>
      </c>
      <c r="W18">
        <f>N18/90.08</f>
        <v>1.3051394396649123</v>
      </c>
      <c r="X18">
        <f>O18/46.025</f>
        <v>0.79419270888931459</v>
      </c>
      <c r="Y18">
        <f>P18/60.052</f>
        <v>4.1138794139583519</v>
      </c>
      <c r="Z18">
        <f>Q18/88.11</f>
        <v>9.0696285790181648</v>
      </c>
    </row>
    <row r="19" spans="1:26" x14ac:dyDescent="0.35">
      <c r="A19">
        <v>136</v>
      </c>
      <c r="B19" s="7">
        <v>11200192.930012399</v>
      </c>
      <c r="C19" s="7">
        <v>270128289.48475301</v>
      </c>
      <c r="D19" s="7">
        <v>221741193.361862</v>
      </c>
      <c r="F19" s="7">
        <f t="shared" si="1"/>
        <v>0.112001929300124</v>
      </c>
      <c r="G19" s="7">
        <f t="shared" si="2"/>
        <v>2.7012828948475303</v>
      </c>
      <c r="H19" s="7">
        <f t="shared" si="3"/>
        <v>2.21741193361862</v>
      </c>
      <c r="I19" s="7"/>
      <c r="J19" s="1">
        <v>153.34117181993545</v>
      </c>
      <c r="K19" s="1">
        <v>418.15016396029881</v>
      </c>
      <c r="L19" s="1">
        <v>304.36612049794013</v>
      </c>
      <c r="M19" s="1">
        <v>190.17401630538012</v>
      </c>
      <c r="N19" s="1">
        <v>165.05361759896843</v>
      </c>
      <c r="O19" s="1">
        <v>37.219915779922971</v>
      </c>
      <c r="P19" s="1">
        <v>240.99023250790498</v>
      </c>
      <c r="Q19" s="1">
        <v>603.21120745479982</v>
      </c>
      <c r="R19" s="7"/>
      <c r="S19">
        <f>J19/342.296</f>
        <v>0.44797827558585396</v>
      </c>
      <c r="T19">
        <f>K19/180.156</f>
        <v>2.3210448942044604</v>
      </c>
      <c r="U19">
        <f>L19/88.06</f>
        <v>3.4563493129450387</v>
      </c>
      <c r="V19">
        <f>M19/118.09</f>
        <v>1.6104159226469652</v>
      </c>
      <c r="W19">
        <f>N19/90.08</f>
        <v>1.8323003729903244</v>
      </c>
      <c r="X19">
        <f>O19/46.025</f>
        <v>0.80868909896627861</v>
      </c>
      <c r="Y19">
        <f>P19/60.052</f>
        <v>4.0130259193349929</v>
      </c>
      <c r="Z19">
        <f>Q19/88.11</f>
        <v>6.846115168026329</v>
      </c>
    </row>
    <row r="20" spans="1:26" ht="15" thickBot="1" x14ac:dyDescent="0.4">
      <c r="A20" s="5">
        <v>144</v>
      </c>
      <c r="B20" s="8">
        <v>4981660.0939261597</v>
      </c>
      <c r="C20" s="8">
        <v>234457602.60923401</v>
      </c>
      <c r="D20" s="8">
        <v>159679438.1678915</v>
      </c>
      <c r="F20" s="7">
        <f t="shared" si="1"/>
        <v>4.9816600939261595E-2</v>
      </c>
      <c r="G20" s="7">
        <f t="shared" si="2"/>
        <v>2.3445760260923398</v>
      </c>
      <c r="H20" s="7">
        <f t="shared" si="3"/>
        <v>1.596794381678915</v>
      </c>
      <c r="I20" s="7"/>
      <c r="J20" s="1">
        <v>172.67653693845756</v>
      </c>
      <c r="K20" s="1">
        <v>679.75884903377403</v>
      </c>
      <c r="L20" s="1">
        <v>449.84906610578338</v>
      </c>
      <c r="M20" s="1">
        <v>220.24307080701837</v>
      </c>
      <c r="N20" s="1">
        <v>219.30040394943239</v>
      </c>
      <c r="O20" s="1">
        <v>44.267073738087596</v>
      </c>
      <c r="P20" s="1">
        <v>265.22733748805058</v>
      </c>
      <c r="Q20" s="1">
        <v>492.7364755478423</v>
      </c>
      <c r="R20" s="7"/>
      <c r="S20">
        <f>J20/342.296</f>
        <v>0.50446554133982746</v>
      </c>
      <c r="T20">
        <f>K20/180.156</f>
        <v>3.7731679712791912</v>
      </c>
      <c r="U20">
        <f>L20/88.06</f>
        <v>5.1084381797159137</v>
      </c>
      <c r="V20">
        <f>M20/118.09</f>
        <v>1.865044210407472</v>
      </c>
      <c r="W20">
        <f>N20/90.08</f>
        <v>2.434507148639347</v>
      </c>
      <c r="X20">
        <f>O20/46.025</f>
        <v>0.96180496986610753</v>
      </c>
      <c r="Y20">
        <f>P20/60.052</f>
        <v>4.4166278806376233</v>
      </c>
      <c r="Z20">
        <f>Q20/88.11</f>
        <v>5.5922877715110921</v>
      </c>
    </row>
    <row r="21" spans="1:26" x14ac:dyDescent="0.35">
      <c r="A21" s="6">
        <v>152</v>
      </c>
      <c r="B21" s="9">
        <v>7700409.8198637497</v>
      </c>
      <c r="C21" s="9">
        <v>263251343.70840901</v>
      </c>
      <c r="D21" s="9">
        <v>157316520.6161797</v>
      </c>
      <c r="F21" s="7">
        <f t="shared" si="1"/>
        <v>7.7004098198637502E-2</v>
      </c>
      <c r="G21" s="7">
        <f t="shared" si="2"/>
        <v>2.6325134370840901</v>
      </c>
      <c r="H21" s="7">
        <f t="shared" si="3"/>
        <v>1.5731652061617971</v>
      </c>
      <c r="I21" s="7"/>
      <c r="J21" s="1">
        <v>165.46958756074488</v>
      </c>
      <c r="K21" s="1">
        <v>574.48055492231617</v>
      </c>
      <c r="L21" s="1">
        <v>381.84170585244425</v>
      </c>
      <c r="M21" s="1">
        <v>243.46998314259935</v>
      </c>
      <c r="N21" s="1">
        <v>253.91206580836413</v>
      </c>
      <c r="O21" s="1">
        <v>40.260129593682102</v>
      </c>
      <c r="P21" s="1">
        <v>276.87657410471354</v>
      </c>
      <c r="Q21" s="1">
        <v>477.94109076309383</v>
      </c>
      <c r="R21" s="7"/>
      <c r="S21">
        <f>J21/342.296</f>
        <v>0.48341081274903852</v>
      </c>
      <c r="T21">
        <f>K21/180.156</f>
        <v>3.1887950161100167</v>
      </c>
      <c r="U21">
        <f>L21/88.06</f>
        <v>4.3361538252605527</v>
      </c>
      <c r="V21">
        <f>M21/118.09</f>
        <v>2.0617324340977166</v>
      </c>
      <c r="W21">
        <f>N21/90.08</f>
        <v>2.8187396293113247</v>
      </c>
      <c r="X21">
        <f>O21/46.025</f>
        <v>0.87474480377364705</v>
      </c>
      <c r="Y21">
        <f>P21/60.052</f>
        <v>4.6106137032024499</v>
      </c>
      <c r="Z21">
        <f>Q21/88.11</f>
        <v>5.4243682982986474</v>
      </c>
    </row>
    <row r="22" spans="1:26" ht="15" thickBot="1" x14ac:dyDescent="0.4">
      <c r="A22" s="5">
        <v>160</v>
      </c>
      <c r="B22" s="8">
        <v>7581794.8197741304</v>
      </c>
      <c r="C22" s="8">
        <v>214973043.88990301</v>
      </c>
      <c r="D22" s="8">
        <v>146532765.26678839</v>
      </c>
      <c r="F22" s="7">
        <f t="shared" si="1"/>
        <v>7.5817948197741306E-2</v>
      </c>
      <c r="G22" s="7">
        <f t="shared" si="2"/>
        <v>2.1497304388990299</v>
      </c>
      <c r="H22" s="7">
        <f t="shared" si="3"/>
        <v>1.465327652667884</v>
      </c>
      <c r="I22" s="7"/>
      <c r="J22" s="1">
        <v>159.97163886003636</v>
      </c>
      <c r="K22" s="1">
        <v>511.8042647213552</v>
      </c>
      <c r="L22" s="1">
        <v>243.10631398328297</v>
      </c>
      <c r="M22" s="1">
        <v>260.86775547271952</v>
      </c>
      <c r="N22" s="1">
        <v>354.36555346555713</v>
      </c>
      <c r="O22" s="1">
        <v>41.562093983001674</v>
      </c>
      <c r="P22" s="1">
        <v>314.24728495661441</v>
      </c>
      <c r="Q22" s="1">
        <v>476.51708931254211</v>
      </c>
      <c r="R22" s="7"/>
      <c r="S22">
        <f>J22/342.296</f>
        <v>0.46734884094478568</v>
      </c>
      <c r="T22">
        <f>K22/180.156</f>
        <v>2.8408949173014233</v>
      </c>
      <c r="U22">
        <f>L22/88.06</f>
        <v>2.7606894615408013</v>
      </c>
      <c r="V22">
        <f>M22/118.09</f>
        <v>2.209058815079342</v>
      </c>
      <c r="W22">
        <f>N22/90.08</f>
        <v>3.933898240070572</v>
      </c>
      <c r="X22">
        <f>O22/46.025</f>
        <v>0.90303300343295334</v>
      </c>
      <c r="Y22">
        <f>P22/60.052</f>
        <v>5.2329195523315528</v>
      </c>
      <c r="Z22">
        <f>Q22/88.11</f>
        <v>5.4082066656740677</v>
      </c>
    </row>
    <row r="23" spans="1:26" x14ac:dyDescent="0.35">
      <c r="A23">
        <v>168</v>
      </c>
      <c r="B23" s="7">
        <v>2197499.5329139899</v>
      </c>
      <c r="C23" s="7">
        <v>79287473.531792998</v>
      </c>
      <c r="D23" s="7">
        <v>30088839.758360799</v>
      </c>
      <c r="F23" s="7">
        <f t="shared" si="1"/>
        <v>2.19749953291399E-2</v>
      </c>
      <c r="G23" s="7">
        <f t="shared" si="2"/>
        <v>0.79287473531792996</v>
      </c>
      <c r="H23" s="7">
        <f t="shared" si="3"/>
        <v>0.30088839758360797</v>
      </c>
      <c r="I23" s="7"/>
      <c r="J23" s="1">
        <v>178.71404574878511</v>
      </c>
      <c r="K23" s="1">
        <v>1237.0606170869428</v>
      </c>
      <c r="L23" s="1">
        <v>599.42692332042759</v>
      </c>
      <c r="M23" s="1">
        <v>167.308458527233</v>
      </c>
      <c r="N23" s="1">
        <v>292.24935527610137</v>
      </c>
      <c r="O23" s="1">
        <v>54.47450984779281</v>
      </c>
      <c r="P23" s="1">
        <v>259.4222805904846</v>
      </c>
      <c r="Q23" s="1">
        <v>198.62665048826608</v>
      </c>
      <c r="R23" s="7"/>
      <c r="S23">
        <f>J23/342.296</f>
        <v>0.52210381000299477</v>
      </c>
      <c r="T23">
        <f>K23/180.156</f>
        <v>6.8666079236158817</v>
      </c>
      <c r="U23">
        <f>L23/88.06</f>
        <v>6.8070284274406951</v>
      </c>
      <c r="V23">
        <f>M23/118.09</f>
        <v>1.4167876918217714</v>
      </c>
      <c r="W23">
        <f>N23/90.08</f>
        <v>3.2443312086600953</v>
      </c>
      <c r="X23">
        <f>O23/46.025</f>
        <v>1.1835852221139123</v>
      </c>
      <c r="Y23">
        <f>P23/60.052</f>
        <v>4.3199607105589255</v>
      </c>
      <c r="Z23">
        <f>Q23/88.11</f>
        <v>2.2543031493390773</v>
      </c>
    </row>
    <row r="24" spans="1:26" x14ac:dyDescent="0.35">
      <c r="A24">
        <v>176</v>
      </c>
      <c r="B24" s="7">
        <v>962507.43604996998</v>
      </c>
      <c r="C24" s="7">
        <v>71344012.721365497</v>
      </c>
      <c r="D24" s="7">
        <v>19723175.879741922</v>
      </c>
      <c r="F24" s="7">
        <f t="shared" si="1"/>
        <v>9.6250743604997004E-3</v>
      </c>
      <c r="G24" s="7">
        <f t="shared" si="2"/>
        <v>0.71344012721365502</v>
      </c>
      <c r="H24" s="7">
        <f t="shared" si="3"/>
        <v>0.19723175879741922</v>
      </c>
      <c r="I24" s="7"/>
      <c r="J24" s="1">
        <v>169.22945280910338</v>
      </c>
      <c r="K24" s="1">
        <v>1243.4570415249184</v>
      </c>
      <c r="L24" s="1">
        <v>512.31640035401006</v>
      </c>
      <c r="M24" s="1">
        <v>154.2524314129351</v>
      </c>
      <c r="N24" s="1">
        <v>342.32315373009334</v>
      </c>
      <c r="O24" s="1">
        <v>56.453389441474911</v>
      </c>
      <c r="P24" s="1">
        <v>269.89564949628647</v>
      </c>
      <c r="Q24" s="1">
        <v>141.26952214357871</v>
      </c>
      <c r="R24" s="7"/>
      <c r="S24">
        <f>J24/342.296</f>
        <v>0.49439506394787958</v>
      </c>
      <c r="T24">
        <f>K24/180.156</f>
        <v>6.9021128440069628</v>
      </c>
      <c r="U24">
        <f>L24/88.06</f>
        <v>5.8178105877130371</v>
      </c>
      <c r="V24">
        <f>M24/118.09</f>
        <v>1.306227719645483</v>
      </c>
      <c r="W24">
        <f>N24/90.08</f>
        <v>3.8002126302186205</v>
      </c>
      <c r="X24">
        <f>O24/46.025</f>
        <v>1.2265809764579014</v>
      </c>
      <c r="Y24">
        <f>P24/60.052</f>
        <v>4.4943657079911823</v>
      </c>
      <c r="Z24">
        <f>Q24/88.11</f>
        <v>1.6033313147608526</v>
      </c>
    </row>
    <row r="25" spans="1:26" x14ac:dyDescent="0.35">
      <c r="A25">
        <v>184</v>
      </c>
      <c r="B25" s="7">
        <v>668656.14856911905</v>
      </c>
      <c r="C25" s="7">
        <v>541571360.97207201</v>
      </c>
      <c r="D25" s="7">
        <v>6240790.7199784424</v>
      </c>
      <c r="F25" s="7">
        <f t="shared" si="1"/>
        <v>6.6865614856911901E-3</v>
      </c>
      <c r="G25" s="7">
        <f t="shared" si="2"/>
        <v>5.4157136097207204</v>
      </c>
      <c r="H25" s="7">
        <f t="shared" si="3"/>
        <v>6.2407907199784424E-2</v>
      </c>
      <c r="I25" s="7"/>
      <c r="J25" s="1">
        <v>172.167059460437</v>
      </c>
      <c r="K25" s="1">
        <v>725.46502910952904</v>
      </c>
      <c r="L25" s="1">
        <v>302.30643152395578</v>
      </c>
      <c r="M25" s="1">
        <v>489.63366316064389</v>
      </c>
      <c r="N25" s="1">
        <v>405.27535360114854</v>
      </c>
      <c r="O25" s="1">
        <v>87.070509239828155</v>
      </c>
      <c r="P25" s="1">
        <v>457.62274569821307</v>
      </c>
      <c r="Q25" s="1">
        <v>109.58996213347666</v>
      </c>
      <c r="R25" s="7"/>
      <c r="S25">
        <f>J25/342.296</f>
        <v>0.50297712932794136</v>
      </c>
      <c r="T25">
        <f>K25/180.156</f>
        <v>4.0268713176887196</v>
      </c>
      <c r="U25">
        <f>L25/88.06</f>
        <v>3.4329597038832134</v>
      </c>
      <c r="V25">
        <f>M25/118.09</f>
        <v>4.1462754099470223</v>
      </c>
      <c r="W25">
        <f>N25/90.08</f>
        <v>4.4990603197285584</v>
      </c>
      <c r="X25">
        <f>O25/46.025</f>
        <v>1.8918090003221761</v>
      </c>
      <c r="Y25">
        <f>P25/60.052</f>
        <v>7.6204413791083239</v>
      </c>
      <c r="Z25">
        <f>Q25/88.11</f>
        <v>1.2437857466062496</v>
      </c>
    </row>
    <row r="26" spans="1:26" x14ac:dyDescent="0.35">
      <c r="A26">
        <v>192</v>
      </c>
      <c r="B26" s="7">
        <v>265910.685625338</v>
      </c>
      <c r="C26" s="7">
        <v>856668501.23801303</v>
      </c>
      <c r="D26" s="7">
        <v>4511617.966109897</v>
      </c>
      <c r="F26" s="7">
        <f t="shared" si="1"/>
        <v>2.6591068562533799E-3</v>
      </c>
      <c r="G26" s="7">
        <f t="shared" si="2"/>
        <v>8.5666850123801304</v>
      </c>
      <c r="H26" s="7">
        <f t="shared" si="3"/>
        <v>4.5116179661098973E-2</v>
      </c>
      <c r="I26" s="7"/>
      <c r="J26" s="1">
        <v>192.63837720721892</v>
      </c>
      <c r="K26" s="1">
        <v>182.46268697611617</v>
      </c>
      <c r="L26" s="1">
        <v>54.493356261384974</v>
      </c>
      <c r="M26" s="1">
        <v>973.20185253335865</v>
      </c>
      <c r="N26" s="1">
        <v>505.57183520325418</v>
      </c>
      <c r="O26" s="1">
        <v>86.647682559129962</v>
      </c>
      <c r="P26" s="1">
        <v>683.46770672475918</v>
      </c>
      <c r="Q26" s="1">
        <v>95.50076008262964</v>
      </c>
      <c r="R26" s="7"/>
      <c r="S26">
        <f>J26/342.296</f>
        <v>0.56278302173329198</v>
      </c>
      <c r="T26">
        <f>K26/180.156</f>
        <v>1.0128038309915639</v>
      </c>
      <c r="U26">
        <f>L26/88.06</f>
        <v>0.61882076154195975</v>
      </c>
      <c r="V26">
        <f>M26/118.09</f>
        <v>8.2411876749374091</v>
      </c>
      <c r="W26">
        <f>N26/90.08</f>
        <v>5.6124759680645449</v>
      </c>
      <c r="X26">
        <f>O26/46.025</f>
        <v>1.8826221088349802</v>
      </c>
      <c r="Y26">
        <f>P26/60.052</f>
        <v>11.381264682687657</v>
      </c>
      <c r="Z26">
        <f>Q26/88.11</f>
        <v>1.0838810587064991</v>
      </c>
    </row>
    <row r="27" spans="1:26" x14ac:dyDescent="0.35">
      <c r="A27">
        <v>200</v>
      </c>
      <c r="B27" s="7">
        <v>203368.06271920801</v>
      </c>
      <c r="C27" s="7">
        <v>597386905.30224895</v>
      </c>
      <c r="D27" s="7">
        <v>2688977.7181761921</v>
      </c>
      <c r="F27" s="7">
        <f t="shared" si="1"/>
        <v>2.0336806271920803E-3</v>
      </c>
      <c r="G27" s="7">
        <f t="shared" si="2"/>
        <v>5.9738690530224892</v>
      </c>
      <c r="H27" s="7">
        <f t="shared" si="3"/>
        <v>2.6889777181761922E-2</v>
      </c>
      <c r="I27" s="7"/>
      <c r="J27" s="1">
        <v>178.52423245817414</v>
      </c>
      <c r="K27" s="1">
        <v>159.9288318047908</v>
      </c>
      <c r="L27" s="1">
        <v>42.878369749681134</v>
      </c>
      <c r="M27" s="1">
        <v>1002.6239523481646</v>
      </c>
      <c r="N27" s="1">
        <v>433.49361424241619</v>
      </c>
      <c r="O27" s="1">
        <v>68.71218062567894</v>
      </c>
      <c r="P27" s="1">
        <v>646.75590806309287</v>
      </c>
      <c r="Q27" s="1">
        <v>84.466686484937568</v>
      </c>
      <c r="R27" s="7"/>
      <c r="S27">
        <f>J27/342.296</f>
        <v>0.52154928032514003</v>
      </c>
      <c r="T27">
        <f>K27/180.156</f>
        <v>0.88772414909739783</v>
      </c>
      <c r="U27">
        <f>L27/88.06</f>
        <v>0.48692220928550006</v>
      </c>
      <c r="V27">
        <f>M27/118.09</f>
        <v>8.4903374743684026</v>
      </c>
      <c r="W27">
        <f>N27/90.08</f>
        <v>4.812318097717764</v>
      </c>
      <c r="X27">
        <f>O27/46.025</f>
        <v>1.4929316811662996</v>
      </c>
      <c r="Y27">
        <f>P27/60.052</f>
        <v>10.769931194016733</v>
      </c>
      <c r="Z27">
        <f>Q27/88.11</f>
        <v>0.95865039705978405</v>
      </c>
    </row>
    <row r="28" spans="1:26" x14ac:dyDescent="0.35">
      <c r="A28">
        <v>208</v>
      </c>
      <c r="B28" s="7">
        <v>184776.45435921699</v>
      </c>
      <c r="C28" s="7">
        <v>279594491.91364902</v>
      </c>
      <c r="D28" s="7">
        <v>1362726.35089923</v>
      </c>
      <c r="F28" s="7">
        <f t="shared" si="1"/>
        <v>1.84776454359217E-3</v>
      </c>
      <c r="G28" s="7">
        <f t="shared" si="2"/>
        <v>2.79594491913649</v>
      </c>
      <c r="H28" s="7">
        <f t="shared" si="3"/>
        <v>1.36272635089923E-2</v>
      </c>
      <c r="I28" s="7"/>
      <c r="J28" s="1">
        <v>175.65529709351932</v>
      </c>
      <c r="K28" s="1">
        <v>178.00422175849613</v>
      </c>
      <c r="L28" s="1">
        <v>48.174674723988446</v>
      </c>
      <c r="M28" s="1">
        <v>998.50976720167148</v>
      </c>
      <c r="N28" s="1">
        <v>425.22561182303991</v>
      </c>
      <c r="O28" s="1">
        <v>61.715427604372401</v>
      </c>
      <c r="P28" s="1">
        <v>628.64876323626731</v>
      </c>
      <c r="Q28" s="1">
        <v>81.696148874203487</v>
      </c>
      <c r="R28" s="7"/>
      <c r="S28">
        <f>J28/342.296</f>
        <v>0.5131678345453039</v>
      </c>
      <c r="T28">
        <f>K28/180.156</f>
        <v>0.98805602787859481</v>
      </c>
      <c r="U28">
        <f>L28/88.06</f>
        <v>0.54706648562330729</v>
      </c>
      <c r="V28">
        <f>M28/118.09</f>
        <v>8.4554980709769794</v>
      </c>
      <c r="W28">
        <f>N28/90.08</f>
        <v>4.7205329909307272</v>
      </c>
      <c r="X28">
        <f>O28/46.025</f>
        <v>1.3409109745653971</v>
      </c>
      <c r="Y28">
        <f>P28/60.052</f>
        <v>10.468406768072127</v>
      </c>
      <c r="Z28">
        <f>Q28/88.11</f>
        <v>0.92720632021567917</v>
      </c>
    </row>
    <row r="29" spans="1:26" x14ac:dyDescent="0.35">
      <c r="A29">
        <v>216</v>
      </c>
      <c r="B29" s="7">
        <v>0</v>
      </c>
      <c r="C29" s="7">
        <v>370151053.01072699</v>
      </c>
      <c r="D29" s="7">
        <v>2228207.7564610308</v>
      </c>
      <c r="F29" s="7">
        <f t="shared" si="1"/>
        <v>0</v>
      </c>
      <c r="G29" s="7">
        <f t="shared" si="2"/>
        <v>3.7015105301072699</v>
      </c>
      <c r="H29" s="7">
        <f t="shared" si="3"/>
        <v>2.2282077564610307E-2</v>
      </c>
      <c r="I29" s="7"/>
      <c r="J29" s="2">
        <v>183.8234561060207</v>
      </c>
      <c r="K29" s="2">
        <v>264.47700391049699</v>
      </c>
      <c r="L29" s="2">
        <v>53.31312645679651</v>
      </c>
      <c r="M29" s="2">
        <v>1013.8073389049812</v>
      </c>
      <c r="N29" s="2">
        <v>497.48266889107492</v>
      </c>
      <c r="O29" s="2">
        <v>60.345260074622253</v>
      </c>
      <c r="P29" s="2">
        <v>643.02166060004413</v>
      </c>
      <c r="Q29" s="2">
        <v>70.579449680749107</v>
      </c>
      <c r="R29" s="7"/>
      <c r="S29">
        <f>J29/342.296</f>
        <v>0.53703068720061209</v>
      </c>
      <c r="T29">
        <f>K29/180.156</f>
        <v>1.4680443832594916</v>
      </c>
      <c r="U29">
        <f>L29/88.06</f>
        <v>0.60541819732905411</v>
      </c>
      <c r="V29">
        <f>M29/118.09</f>
        <v>8.5850397061985024</v>
      </c>
      <c r="W29">
        <f>N29/90.08</f>
        <v>5.5226761644213473</v>
      </c>
      <c r="X29">
        <f>O29/46.025</f>
        <v>1.3111409033052093</v>
      </c>
      <c r="Y29">
        <f>P29/60.052</f>
        <v>10.70774762872251</v>
      </c>
      <c r="Z29">
        <f>Q29/88.11</f>
        <v>0.80103790353818072</v>
      </c>
    </row>
    <row r="30" spans="1:26" x14ac:dyDescent="0.35">
      <c r="A30">
        <v>224</v>
      </c>
      <c r="B30" s="7">
        <v>89203.885107089503</v>
      </c>
      <c r="C30" s="7">
        <v>186186348.99551699</v>
      </c>
      <c r="D30" s="7">
        <v>1155933.677846035</v>
      </c>
      <c r="F30" s="7">
        <f t="shared" si="1"/>
        <v>8.9203885107089502E-4</v>
      </c>
      <c r="G30" s="7">
        <f t="shared" si="2"/>
        <v>1.8618634899551698</v>
      </c>
      <c r="H30" s="7">
        <f t="shared" si="3"/>
        <v>1.155933677846035E-2</v>
      </c>
      <c r="I30" s="7"/>
      <c r="J30" s="3">
        <v>172.94194805616351</v>
      </c>
      <c r="K30" s="3">
        <v>426.04343851927194</v>
      </c>
      <c r="L30" s="3">
        <v>57.031645808501629</v>
      </c>
      <c r="M30" s="3">
        <v>876.18387625243361</v>
      </c>
      <c r="N30" s="3">
        <v>524.21046247308107</v>
      </c>
      <c r="O30" s="3">
        <v>55.585448543662352</v>
      </c>
      <c r="P30" s="3">
        <v>578.97312072578859</v>
      </c>
      <c r="Q30" s="3">
        <v>57.719118708879449</v>
      </c>
      <c r="R30" s="7"/>
      <c r="S30">
        <f>J30/342.296</f>
        <v>0.5052409261462697</v>
      </c>
      <c r="T30">
        <f>K30/180.156</f>
        <v>2.364858447785652</v>
      </c>
      <c r="U30">
        <f>L30/88.06</f>
        <v>0.64764530784126306</v>
      </c>
      <c r="V30">
        <f>M30/118.09</f>
        <v>7.4196280485429211</v>
      </c>
      <c r="W30">
        <f>N30/90.08</f>
        <v>5.8193879048965487</v>
      </c>
      <c r="X30">
        <f>O30/46.025</f>
        <v>1.2077229450008116</v>
      </c>
      <c r="Y30">
        <f>P30/60.052</f>
        <v>9.6411963086289987</v>
      </c>
      <c r="Z30">
        <f>Q30/88.11</f>
        <v>0.65508022595482296</v>
      </c>
    </row>
    <row r="31" spans="1:26" x14ac:dyDescent="0.35">
      <c r="A31">
        <v>232</v>
      </c>
      <c r="B31" s="7">
        <v>271415.038910273</v>
      </c>
      <c r="C31" s="7">
        <v>215951375.708958</v>
      </c>
      <c r="D31" s="7">
        <v>1283566.954846492</v>
      </c>
      <c r="F31" s="7">
        <f t="shared" si="1"/>
        <v>2.7141503891027299E-3</v>
      </c>
      <c r="G31" s="7">
        <f t="shared" si="2"/>
        <v>2.1595137570895799</v>
      </c>
      <c r="H31" s="7">
        <f t="shared" si="3"/>
        <v>1.283566954846492E-2</v>
      </c>
      <c r="I31" s="7"/>
      <c r="J31" s="4">
        <v>168.54269647030458</v>
      </c>
      <c r="K31" s="4">
        <v>582.64119655946411</v>
      </c>
      <c r="L31" s="4">
        <v>73.238049736734609</v>
      </c>
      <c r="M31" s="4">
        <v>756.22314093736645</v>
      </c>
      <c r="N31" s="4">
        <v>569.1743878446282</v>
      </c>
      <c r="O31" s="4">
        <v>52.662164732186945</v>
      </c>
      <c r="P31" s="4">
        <v>533.11479704390024</v>
      </c>
      <c r="Q31" s="4">
        <v>53.540687895016319</v>
      </c>
      <c r="R31" s="7"/>
      <c r="S31">
        <f>J31/342.296</f>
        <v>0.49238874094440072</v>
      </c>
      <c r="T31">
        <f>K31/180.156</f>
        <v>3.2340926561394796</v>
      </c>
      <c r="U31">
        <f>L31/88.06</f>
        <v>0.83168350825272097</v>
      </c>
      <c r="V31">
        <f>M31/118.09</f>
        <v>6.4037864420134341</v>
      </c>
      <c r="W31">
        <f>N31/90.08</f>
        <v>6.3185433819341501</v>
      </c>
      <c r="X31">
        <f>O31/46.025</f>
        <v>1.1442078160170983</v>
      </c>
      <c r="Y31">
        <f>P31/60.052</f>
        <v>8.8775527383584265</v>
      </c>
      <c r="Z31">
        <f>Q31/88.11</f>
        <v>0.60765733622762819</v>
      </c>
    </row>
    <row r="32" spans="1:26" x14ac:dyDescent="0.35">
      <c r="A32">
        <v>240</v>
      </c>
      <c r="B32" s="7">
        <v>144981.659271082</v>
      </c>
      <c r="C32" s="7">
        <v>165076117.24605399</v>
      </c>
      <c r="D32" s="7">
        <v>821562.73586946598</v>
      </c>
      <c r="F32" s="7">
        <f t="shared" si="1"/>
        <v>1.4498165927108199E-3</v>
      </c>
      <c r="G32" s="7">
        <f t="shared" si="2"/>
        <v>1.65076117246054</v>
      </c>
      <c r="H32" s="7">
        <f t="shared" si="3"/>
        <v>8.2156273586946604E-3</v>
      </c>
      <c r="I32" s="7"/>
      <c r="J32" s="4">
        <v>177.5410404764996</v>
      </c>
      <c r="K32" s="4">
        <v>804.77501490548173</v>
      </c>
      <c r="L32" s="4">
        <v>139.46376338049862</v>
      </c>
      <c r="M32" s="4">
        <v>674.78868892160119</v>
      </c>
      <c r="N32" s="4">
        <v>618.40188232791854</v>
      </c>
      <c r="O32" s="4">
        <v>57.071596130937685</v>
      </c>
      <c r="P32" s="4">
        <v>517.55580603353189</v>
      </c>
      <c r="Q32" s="4">
        <v>51.827006124371856</v>
      </c>
      <c r="R32" s="7"/>
      <c r="S32">
        <f>J32/342.296</f>
        <v>0.51867693597500297</v>
      </c>
      <c r="T32">
        <f>K32/180.156</f>
        <v>4.4671008176551528</v>
      </c>
      <c r="U32">
        <f>L32/88.06</f>
        <v>1.5837356731830412</v>
      </c>
      <c r="V32">
        <f>M32/118.09</f>
        <v>5.7141899307443573</v>
      </c>
      <c r="W32">
        <f>N32/90.08</f>
        <v>6.8650297771749393</v>
      </c>
      <c r="X32">
        <f>O32/46.025</f>
        <v>1.2400129523289014</v>
      </c>
      <c r="Y32">
        <f>P32/60.052</f>
        <v>8.6184607678933567</v>
      </c>
      <c r="Z32">
        <f>Q32/88.11</f>
        <v>0.58820799142403646</v>
      </c>
    </row>
    <row r="33" spans="1:26" x14ac:dyDescent="0.35">
      <c r="A33">
        <v>248</v>
      </c>
      <c r="B33" s="7">
        <v>0</v>
      </c>
      <c r="C33" s="7">
        <v>454272458.48202401</v>
      </c>
      <c r="D33" s="7">
        <v>707363.33777185995</v>
      </c>
      <c r="F33" s="7">
        <f t="shared" si="1"/>
        <v>0</v>
      </c>
      <c r="G33" s="7">
        <f t="shared" si="2"/>
        <v>4.54272458482024</v>
      </c>
      <c r="H33" s="7">
        <f t="shared" si="3"/>
        <v>7.0736333777185996E-3</v>
      </c>
      <c r="I33" s="7"/>
      <c r="J33" s="4">
        <v>165.67602165022072</v>
      </c>
      <c r="K33" s="4">
        <v>704.00979377827662</v>
      </c>
      <c r="L33" s="4">
        <v>165.64223278774372</v>
      </c>
      <c r="M33" s="4">
        <v>636.19139975782321</v>
      </c>
      <c r="N33" s="4">
        <v>547.32900692579699</v>
      </c>
      <c r="O33" s="4">
        <v>61.330936257838729</v>
      </c>
      <c r="P33" s="4">
        <v>489.47601845723949</v>
      </c>
      <c r="Q33" s="4">
        <v>41.536831022056155</v>
      </c>
      <c r="R33" s="7"/>
      <c r="S33">
        <f>J33/342.296</f>
        <v>0.48401389922821397</v>
      </c>
      <c r="T33">
        <f>K33/180.156</f>
        <v>3.9077787793816281</v>
      </c>
      <c r="U33">
        <f>L33/88.06</f>
        <v>1.8810155892317024</v>
      </c>
      <c r="V33">
        <f>M33/118.09</f>
        <v>5.3873435494777135</v>
      </c>
      <c r="W33">
        <f>N33/90.08</f>
        <v>6.076032492515508</v>
      </c>
      <c r="X33">
        <f>O33/46.025</f>
        <v>1.3325570072316943</v>
      </c>
      <c r="Y33">
        <f>P33/60.052</f>
        <v>8.1508695540071852</v>
      </c>
      <c r="Z33">
        <f>Q33/88.11</f>
        <v>0.47142016822217858</v>
      </c>
    </row>
    <row r="34" spans="1:26" x14ac:dyDescent="0.35">
      <c r="A34">
        <v>256</v>
      </c>
      <c r="B34" s="7">
        <v>0</v>
      </c>
      <c r="C34" s="7">
        <v>721356992.28512394</v>
      </c>
      <c r="D34" s="7">
        <v>552573.43619834096</v>
      </c>
      <c r="F34" s="7">
        <f t="shared" si="1"/>
        <v>0</v>
      </c>
      <c r="G34" s="7">
        <f t="shared" si="2"/>
        <v>7.2135699228512395</v>
      </c>
      <c r="H34" s="7">
        <f t="shared" si="3"/>
        <v>5.5257343619834094E-3</v>
      </c>
      <c r="I34" s="7"/>
      <c r="J34" s="4">
        <v>167.28890571094706</v>
      </c>
      <c r="K34" s="4">
        <v>235.15712679304178</v>
      </c>
      <c r="L34" s="4">
        <v>86.645280197647367</v>
      </c>
      <c r="M34" s="4">
        <v>951.37708343226177</v>
      </c>
      <c r="N34" s="4">
        <v>537.45064871188151</v>
      </c>
      <c r="O34" s="4">
        <v>64.689024733668276</v>
      </c>
      <c r="P34" s="4">
        <v>599.03945143025214</v>
      </c>
      <c r="Q34" s="4">
        <v>35.410784593068435</v>
      </c>
      <c r="R34" s="7"/>
      <c r="S34">
        <f>J34/342.296</f>
        <v>0.48872585630842041</v>
      </c>
      <c r="T34">
        <f>K34/180.156</f>
        <v>1.3052972245889216</v>
      </c>
      <c r="U34">
        <f>L34/88.06</f>
        <v>0.98393459229669955</v>
      </c>
      <c r="V34">
        <f>M34/118.09</f>
        <v>8.0563729649611453</v>
      </c>
      <c r="W34">
        <f>N34/90.08</f>
        <v>5.9663704341905142</v>
      </c>
      <c r="X34">
        <f>O34/46.025</f>
        <v>1.4055192772116953</v>
      </c>
      <c r="Y34">
        <f>P34/60.052</f>
        <v>9.9753455576875396</v>
      </c>
      <c r="Z34">
        <f>Q34/88.11</f>
        <v>0.40189291332503047</v>
      </c>
    </row>
    <row r="35" spans="1:26" x14ac:dyDescent="0.35">
      <c r="A35">
        <v>264</v>
      </c>
      <c r="B35" s="7">
        <v>0</v>
      </c>
      <c r="C35" s="7">
        <v>646665333.42532897</v>
      </c>
      <c r="D35" s="7">
        <v>77162.176147928403</v>
      </c>
      <c r="F35" s="7">
        <f t="shared" si="1"/>
        <v>0</v>
      </c>
      <c r="G35" s="7">
        <f t="shared" si="2"/>
        <v>6.4666533342532899</v>
      </c>
      <c r="H35" s="7">
        <f t="shared" si="3"/>
        <v>7.7162176147928404E-4</v>
      </c>
      <c r="I35" s="7"/>
      <c r="J35" s="4">
        <v>181.79653012204622</v>
      </c>
      <c r="K35" s="4">
        <v>154.92195993932592</v>
      </c>
      <c r="L35" s="4">
        <v>57.389870560626321</v>
      </c>
      <c r="M35" s="4">
        <v>1227.2072658958166</v>
      </c>
      <c r="N35" s="4">
        <v>540.48629297051548</v>
      </c>
      <c r="O35" s="4">
        <v>69.836158157219032</v>
      </c>
      <c r="P35" s="4">
        <v>708.58800509228615</v>
      </c>
      <c r="Q35" s="4">
        <v>29.489533990020981</v>
      </c>
      <c r="R35" s="7"/>
      <c r="S35">
        <f>J35/342.296</f>
        <v>0.53110912812900601</v>
      </c>
      <c r="T35">
        <f>K35/180.156</f>
        <v>0.85993228057531201</v>
      </c>
      <c r="U35">
        <f>L35/88.06</f>
        <v>0.6517132700502648</v>
      </c>
      <c r="V35">
        <f>M35/118.09</f>
        <v>10.392135370444716</v>
      </c>
      <c r="W35">
        <f>N35/90.08</f>
        <v>6.0000698597970192</v>
      </c>
      <c r="X35">
        <f>O35/46.025</f>
        <v>1.5173527030357206</v>
      </c>
      <c r="Y35">
        <f>P35/60.052</f>
        <v>11.799573787588859</v>
      </c>
      <c r="Z35">
        <f>Q35/88.11</f>
        <v>0.33468997832278946</v>
      </c>
    </row>
    <row r="36" spans="1:26" x14ac:dyDescent="0.35">
      <c r="A36">
        <v>272</v>
      </c>
      <c r="B36" s="7">
        <v>0</v>
      </c>
      <c r="C36" s="7">
        <v>518903380.186459</v>
      </c>
      <c r="D36" s="7">
        <v>232978.35914372801</v>
      </c>
      <c r="F36" s="7">
        <f t="shared" si="1"/>
        <v>0</v>
      </c>
      <c r="G36" s="7">
        <f t="shared" si="2"/>
        <v>5.1890338018645901</v>
      </c>
      <c r="H36" s="7">
        <f t="shared" si="3"/>
        <v>2.32978359143728E-3</v>
      </c>
      <c r="I36" s="7"/>
      <c r="J36" s="4">
        <v>140.48886015227956</v>
      </c>
      <c r="K36" s="4">
        <v>100.84195421825133</v>
      </c>
      <c r="L36" s="4">
        <v>44.930386320893781</v>
      </c>
      <c r="M36" s="4">
        <v>985.91568628614846</v>
      </c>
      <c r="N36" s="4">
        <v>368.76993991439133</v>
      </c>
      <c r="O36" s="4">
        <v>57.316493818511752</v>
      </c>
      <c r="P36" s="4">
        <v>552.7573833553937</v>
      </c>
      <c r="Q36" s="4">
        <v>21.975608248232138</v>
      </c>
      <c r="R36" s="7"/>
      <c r="S36">
        <f>J36/342.296</f>
        <v>0.41043091404012771</v>
      </c>
      <c r="T36">
        <f>K36/180.156</f>
        <v>0.55974796408807548</v>
      </c>
      <c r="U36">
        <f>L36/88.06</f>
        <v>0.51022469135695869</v>
      </c>
      <c r="V36">
        <f>M36/118.09</f>
        <v>8.3488499135079035</v>
      </c>
      <c r="W36">
        <f>N36/90.08</f>
        <v>4.0938048391917334</v>
      </c>
      <c r="X36">
        <f>O36/46.025</f>
        <v>1.2453339232702174</v>
      </c>
      <c r="Y36">
        <f>P36/60.052</f>
        <v>9.2046456963197514</v>
      </c>
      <c r="Z36">
        <f>Q36/88.11</f>
        <v>0.24941105718116149</v>
      </c>
    </row>
    <row r="37" spans="1:26" x14ac:dyDescent="0.35">
      <c r="A37">
        <v>280</v>
      </c>
      <c r="B37" s="7">
        <v>0</v>
      </c>
      <c r="C37" s="7">
        <v>495171862.49284798</v>
      </c>
      <c r="D37" s="7">
        <v>64301.830573858097</v>
      </c>
      <c r="F37" s="7">
        <f t="shared" si="1"/>
        <v>0</v>
      </c>
      <c r="G37" s="7">
        <f t="shared" si="2"/>
        <v>4.9517186249284801</v>
      </c>
      <c r="H37" s="7">
        <f t="shared" si="3"/>
        <v>6.4301830573858102E-4</v>
      </c>
      <c r="I37" s="7"/>
      <c r="J37" s="4">
        <v>164.78725087639575</v>
      </c>
      <c r="K37" s="4">
        <v>114.7393020288991</v>
      </c>
      <c r="L37" s="4">
        <v>71.754648892841942</v>
      </c>
      <c r="M37" s="4">
        <v>1196.0707120471056</v>
      </c>
      <c r="N37" s="4">
        <v>417.68225912583415</v>
      </c>
      <c r="O37" s="4">
        <v>73.914598905355021</v>
      </c>
      <c r="P37" s="4">
        <v>664.49744696301195</v>
      </c>
      <c r="Q37" s="4">
        <v>27.179583990344764</v>
      </c>
      <c r="R37" s="7"/>
      <c r="S37">
        <f>J37/342.296</f>
        <v>0.48141740153666929</v>
      </c>
      <c r="T37">
        <f>K37/180.156</f>
        <v>0.63688859671006848</v>
      </c>
      <c r="U37">
        <f>L37/88.06</f>
        <v>0.81483816594187986</v>
      </c>
      <c r="V37">
        <f>M37/118.09</f>
        <v>10.128467372742024</v>
      </c>
      <c r="W37">
        <f>N37/90.08</f>
        <v>4.6367923970452285</v>
      </c>
      <c r="X37">
        <f>O37/46.025</f>
        <v>1.6059662988670294</v>
      </c>
      <c r="Y37">
        <f>P37/60.052</f>
        <v>11.065367464247851</v>
      </c>
      <c r="Z37">
        <f>Q37/88.11</f>
        <v>0.30847331733452232</v>
      </c>
    </row>
    <row r="38" spans="1:26" x14ac:dyDescent="0.35">
      <c r="A38">
        <v>288</v>
      </c>
      <c r="B38" s="7">
        <v>0</v>
      </c>
      <c r="C38" s="7">
        <v>689281298.30817199</v>
      </c>
      <c r="D38" s="7">
        <v>147845.13166502101</v>
      </c>
      <c r="F38" s="7">
        <f t="shared" si="1"/>
        <v>0</v>
      </c>
      <c r="G38" s="7">
        <f t="shared" si="2"/>
        <v>6.8928129830817202</v>
      </c>
      <c r="H38" s="7">
        <f t="shared" si="3"/>
        <v>1.4784513166502102E-3</v>
      </c>
      <c r="I38" s="7"/>
      <c r="J38" s="4">
        <v>173.38595668564753</v>
      </c>
      <c r="K38" s="4">
        <v>103.02035338047557</v>
      </c>
      <c r="L38" s="4">
        <v>85.337282216425947</v>
      </c>
      <c r="M38" s="4">
        <v>1263.1403141174794</v>
      </c>
      <c r="N38" s="4">
        <v>442.85432397043576</v>
      </c>
      <c r="O38" s="4">
        <v>78.00095746716373</v>
      </c>
      <c r="P38" s="4">
        <v>715.84945354437821</v>
      </c>
      <c r="Q38" s="4">
        <v>21.098017370195048</v>
      </c>
      <c r="R38" s="7"/>
      <c r="S38">
        <f>J38/342.296</f>
        <v>0.50653807431476716</v>
      </c>
      <c r="T38">
        <f>K38/180.156</f>
        <v>0.57183970214966784</v>
      </c>
      <c r="U38">
        <f>L38/88.06</f>
        <v>0.96908110625057853</v>
      </c>
      <c r="V38">
        <f>M38/118.09</f>
        <v>10.696420646265386</v>
      </c>
      <c r="W38">
        <f>N38/90.08</f>
        <v>4.9162336142366314</v>
      </c>
      <c r="X38">
        <f>O38/46.025</f>
        <v>1.6947519275863929</v>
      </c>
      <c r="Y38">
        <f>P38/60.052</f>
        <v>11.920493131692171</v>
      </c>
      <c r="Z38">
        <f>Q38/88.11</f>
        <v>0.23945088378385029</v>
      </c>
    </row>
    <row r="39" spans="1:26" x14ac:dyDescent="0.35">
      <c r="A39">
        <v>296</v>
      </c>
      <c r="B39" s="7">
        <v>0</v>
      </c>
      <c r="C39" s="7">
        <v>548375410.056319</v>
      </c>
      <c r="D39" s="7">
        <v>165255.80196631001</v>
      </c>
      <c r="F39" s="7">
        <f t="shared" si="1"/>
        <v>0</v>
      </c>
      <c r="G39" s="7">
        <f t="shared" si="2"/>
        <v>5.48375410056319</v>
      </c>
      <c r="H39" s="7">
        <f t="shared" si="3"/>
        <v>1.6525580196631001E-3</v>
      </c>
      <c r="I39" s="7"/>
      <c r="J39" s="4">
        <v>168.62898841210077</v>
      </c>
      <c r="K39" s="4">
        <v>108.02073834742048</v>
      </c>
      <c r="L39" s="4">
        <v>104.06380374361166</v>
      </c>
      <c r="M39" s="4">
        <v>1223.6497756303718</v>
      </c>
      <c r="N39" s="4">
        <v>417.63452795576001</v>
      </c>
      <c r="O39" s="4">
        <v>77.131550664749156</v>
      </c>
      <c r="P39" s="4">
        <v>698.39717074784903</v>
      </c>
      <c r="Q39" s="4">
        <v>19.178109306600657</v>
      </c>
      <c r="R39" s="7"/>
      <c r="S39">
        <f>J39/342.296</f>
        <v>0.4926408383740995</v>
      </c>
      <c r="T39">
        <f>K39/180.156</f>
        <v>0.59959556355281241</v>
      </c>
      <c r="U39">
        <f>L39/88.06</f>
        <v>1.1817374942495078</v>
      </c>
      <c r="V39">
        <f>M39/118.09</f>
        <v>10.36201012473852</v>
      </c>
      <c r="W39">
        <f>N39/90.08</f>
        <v>4.6362625217113678</v>
      </c>
      <c r="X39">
        <f>O39/46.025</f>
        <v>1.6758620459478362</v>
      </c>
      <c r="Y39">
        <f>P39/60.052</f>
        <v>11.629873621991758</v>
      </c>
      <c r="Z39">
        <f>Q39/88.11</f>
        <v>0.21766098407218995</v>
      </c>
    </row>
    <row r="40" spans="1:26" x14ac:dyDescent="0.35">
      <c r="A40">
        <v>308</v>
      </c>
      <c r="B40" s="7">
        <v>0</v>
      </c>
      <c r="C40" s="7">
        <v>836030278.27473998</v>
      </c>
      <c r="D40" s="7">
        <v>127749.660509129</v>
      </c>
      <c r="F40" s="7">
        <f t="shared" si="1"/>
        <v>0</v>
      </c>
      <c r="G40" s="7">
        <f t="shared" si="2"/>
        <v>8.3603027827474001</v>
      </c>
      <c r="H40" s="7">
        <f t="shared" si="3"/>
        <v>1.2774966050912899E-3</v>
      </c>
      <c r="I40" s="7"/>
      <c r="J40" s="4">
        <v>164.81684082520312</v>
      </c>
      <c r="K40" s="4">
        <v>54.481070038228175</v>
      </c>
      <c r="L40" s="4">
        <v>60.662074774501178</v>
      </c>
      <c r="M40" s="4">
        <v>1243.1658524858731</v>
      </c>
      <c r="N40" s="4">
        <v>417.50134594422144</v>
      </c>
      <c r="O40" s="4">
        <v>75.011645261887708</v>
      </c>
      <c r="P40" s="4">
        <v>732.27431704537094</v>
      </c>
      <c r="Q40" s="4">
        <v>18.343123832354426</v>
      </c>
      <c r="R40" s="7"/>
      <c r="S40">
        <f>J40/342.296</f>
        <v>0.48150384703649218</v>
      </c>
      <c r="T40">
        <f>K40/180.156</f>
        <v>0.30241052220424619</v>
      </c>
      <c r="U40">
        <f>L40/88.06</f>
        <v>0.68887207329662936</v>
      </c>
      <c r="V40">
        <f>M40/118.09</f>
        <v>10.527274557421229</v>
      </c>
      <c r="W40">
        <f>N40/90.08</f>
        <v>4.6347840357928671</v>
      </c>
      <c r="X40">
        <f>O40/46.025</f>
        <v>1.6298021784223293</v>
      </c>
      <c r="Y40">
        <f>P40/60.052</f>
        <v>12.194003814117281</v>
      </c>
      <c r="Z40">
        <f>Q40/88.11</f>
        <v>0.20818435855583278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969E-15B0-47F7-95BE-CF267CCE3E25}">
  <dimension ref="A1:Z40"/>
  <sheetViews>
    <sheetView workbookViewId="0">
      <selection activeCell="S2" sqref="S2:Z40"/>
    </sheetView>
  </sheetViews>
  <sheetFormatPr defaultRowHeight="14.5" x14ac:dyDescent="0.35"/>
  <sheetData>
    <row r="1" spans="1:26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S1" t="s">
        <v>3</v>
      </c>
      <c r="T1" s="10" t="s">
        <v>8</v>
      </c>
      <c r="U1" s="10" t="s">
        <v>9</v>
      </c>
      <c r="V1" s="10" t="s">
        <v>10</v>
      </c>
      <c r="W1" s="10" t="s">
        <v>11</v>
      </c>
      <c r="X1" s="10" t="s">
        <v>12</v>
      </c>
      <c r="Y1" s="10" t="s">
        <v>13</v>
      </c>
      <c r="Z1" s="10" t="s">
        <v>14</v>
      </c>
    </row>
    <row r="2" spans="1:26" x14ac:dyDescent="0.35">
      <c r="A2">
        <v>0</v>
      </c>
      <c r="B2" s="7">
        <f>104958568.688053/10</f>
        <v>10495856.8688053</v>
      </c>
      <c r="C2" s="7">
        <f>51608847.7980272/10</f>
        <v>5160884.7798027201</v>
      </c>
      <c r="D2" s="7">
        <f>7758166.85810824/10</f>
        <v>775816.68581082404</v>
      </c>
      <c r="F2" s="7">
        <f>B2/100000000</f>
        <v>0.10495856868805301</v>
      </c>
      <c r="G2" s="7">
        <f t="shared" ref="G2:H2" si="0">C2/100000000</f>
        <v>5.1608847798027199E-2</v>
      </c>
      <c r="H2" s="7">
        <f t="shared" si="0"/>
        <v>7.7581668581082402E-3</v>
      </c>
      <c r="I2" s="7"/>
      <c r="J2">
        <v>244.5115716696962</v>
      </c>
      <c r="K2">
        <v>1850.4684266825659</v>
      </c>
      <c r="L2">
        <v>925.62121640210114</v>
      </c>
      <c r="M2">
        <v>78.01306559843772</v>
      </c>
      <c r="N2">
        <v>74.094213810717036</v>
      </c>
      <c r="O2">
        <v>45.811838221225059</v>
      </c>
      <c r="P2">
        <v>153.46768374512831</v>
      </c>
      <c r="Q2">
        <v>22.185225418328756</v>
      </c>
      <c r="S2">
        <f>J2/342.296</f>
        <v>0.71432786731278253</v>
      </c>
      <c r="T2">
        <f>K2/180.156</f>
        <v>10.271478200462743</v>
      </c>
      <c r="U2">
        <f>L2/88.06</f>
        <v>10.511256148104714</v>
      </c>
      <c r="V2">
        <f>M2/118.09</f>
        <v>0.66062380894603878</v>
      </c>
      <c r="W2">
        <f>N2/90.08</f>
        <v>0.82253789754348394</v>
      </c>
      <c r="X2">
        <f>O2/46.025</f>
        <v>0.99536856537153851</v>
      </c>
      <c r="Y2">
        <f>P2/60.052</f>
        <v>2.5555798931780509</v>
      </c>
      <c r="Z2">
        <f>Q2/88.11</f>
        <v>0.25179009667834246</v>
      </c>
    </row>
    <row r="3" spans="1:26" x14ac:dyDescent="0.35">
      <c r="A3">
        <v>8</v>
      </c>
      <c r="B3" s="7">
        <f>2918401591.84339/10</f>
        <v>291840159.18433899</v>
      </c>
      <c r="C3" s="7">
        <f>2207798485.54543/10</f>
        <v>220779848.55454302</v>
      </c>
      <c r="D3" s="7">
        <f>103501758.352097/10</f>
        <v>10350175.835209701</v>
      </c>
      <c r="F3" s="7">
        <f t="shared" ref="F3:F40" si="1">B3/100000000</f>
        <v>2.9184015918433897</v>
      </c>
      <c r="G3" s="7">
        <f t="shared" ref="G3:G40" si="2">C3/100000000</f>
        <v>2.20779848554543</v>
      </c>
      <c r="H3" s="7">
        <f t="shared" ref="H3:H40" si="3">D3/100000000</f>
        <v>0.10350175835209702</v>
      </c>
      <c r="I3" s="7"/>
      <c r="J3">
        <v>165.6873533544163</v>
      </c>
      <c r="K3">
        <v>1496.7008469820785</v>
      </c>
      <c r="L3">
        <v>722.63436770274882</v>
      </c>
      <c r="M3">
        <v>153.24502179887457</v>
      </c>
      <c r="N3">
        <v>79.779104174421079</v>
      </c>
      <c r="O3">
        <v>40.449995582997971</v>
      </c>
      <c r="P3">
        <v>447.41367127178466</v>
      </c>
      <c r="Q3">
        <v>33.663118164113094</v>
      </c>
      <c r="S3">
        <f>J3/342.296</f>
        <v>0.48404700421394437</v>
      </c>
      <c r="T3">
        <f>K3/180.156</f>
        <v>8.3078046081289454</v>
      </c>
      <c r="U3">
        <f>L3/88.06</f>
        <v>8.2061590699835207</v>
      </c>
      <c r="V3">
        <f>M3/118.09</f>
        <v>1.2976968566252398</v>
      </c>
      <c r="W3">
        <f>N3/90.08</f>
        <v>0.88564724882794277</v>
      </c>
      <c r="X3">
        <f>O3/46.025</f>
        <v>0.87887008328078153</v>
      </c>
      <c r="Y3">
        <f>P3/60.052</f>
        <v>7.4504374753844109</v>
      </c>
      <c r="Z3">
        <f>Q3/88.11</f>
        <v>0.38205786135640785</v>
      </c>
    </row>
    <row r="4" spans="1:26" x14ac:dyDescent="0.35">
      <c r="A4">
        <v>16</v>
      </c>
      <c r="B4" s="7">
        <f>1379180280.01192/10</f>
        <v>137918028.001192</v>
      </c>
      <c r="C4" s="7">
        <f>4649327981.99451/10</f>
        <v>464932798.19945097</v>
      </c>
      <c r="D4" s="7">
        <f>295288725.603768/10</f>
        <v>29528872.560376801</v>
      </c>
      <c r="F4" s="7">
        <f t="shared" si="1"/>
        <v>1.3791802800119199</v>
      </c>
      <c r="G4" s="7">
        <f t="shared" si="2"/>
        <v>4.6493279819945101</v>
      </c>
      <c r="H4" s="7">
        <f t="shared" si="3"/>
        <v>0.29528872560376801</v>
      </c>
      <c r="I4" s="7"/>
      <c r="J4">
        <v>44.315375238806247</v>
      </c>
      <c r="K4">
        <v>44.733107623057904</v>
      </c>
      <c r="L4">
        <v>6.8229831039966777</v>
      </c>
      <c r="M4">
        <v>578.50878039080681</v>
      </c>
      <c r="N4">
        <v>70.281099827519739</v>
      </c>
      <c r="O4">
        <v>30.822864813506072</v>
      </c>
      <c r="P4">
        <v>915.86709041105962</v>
      </c>
      <c r="Q4">
        <v>223.3781058967518</v>
      </c>
      <c r="S4">
        <f>J4/342.296</f>
        <v>0.12946506894268775</v>
      </c>
      <c r="T4">
        <f>K4/180.156</f>
        <v>0.24830206944569097</v>
      </c>
      <c r="U4">
        <f>L4/88.06</f>
        <v>7.7481070906162589E-2</v>
      </c>
      <c r="V4">
        <f>M4/118.09</f>
        <v>4.8988803488085937</v>
      </c>
      <c r="W4">
        <f>N4/90.08</f>
        <v>0.78020759133569872</v>
      </c>
      <c r="X4">
        <f>O4/46.025</f>
        <v>0.66969831208052299</v>
      </c>
      <c r="Y4">
        <f>P4/60.052</f>
        <v>15.251233770916199</v>
      </c>
      <c r="Z4">
        <f>Q4/88.11</f>
        <v>2.5352185438287571</v>
      </c>
    </row>
    <row r="5" spans="1:26" x14ac:dyDescent="0.35">
      <c r="A5">
        <v>24</v>
      </c>
      <c r="B5" s="7">
        <v>240454581.09744999</v>
      </c>
      <c r="C5" s="7">
        <v>933739434.59713101</v>
      </c>
      <c r="D5" s="7">
        <v>280250245.19126689</v>
      </c>
      <c r="F5" s="7">
        <f t="shared" si="1"/>
        <v>2.4045458109744997</v>
      </c>
      <c r="G5" s="7">
        <f t="shared" si="2"/>
        <v>9.33739434597131</v>
      </c>
      <c r="H5" s="7">
        <f t="shared" si="3"/>
        <v>2.8025024519126691</v>
      </c>
      <c r="I5" s="7"/>
      <c r="J5">
        <v>69.7985376595133</v>
      </c>
      <c r="K5">
        <v>14.57270963847631</v>
      </c>
      <c r="L5">
        <v>0</v>
      </c>
      <c r="M5">
        <v>439.99529595422382</v>
      </c>
      <c r="N5">
        <v>83.718213491678412</v>
      </c>
      <c r="O5">
        <v>35.090807485834731</v>
      </c>
      <c r="P5">
        <v>659.38430675049631</v>
      </c>
      <c r="Q5">
        <v>669.58572663575615</v>
      </c>
      <c r="S5">
        <f>J5/342.296</f>
        <v>0.20391280546519183</v>
      </c>
      <c r="T5">
        <f>K5/180.156</f>
        <v>8.0889393850198207E-2</v>
      </c>
      <c r="U5">
        <f>L5/88.06</f>
        <v>0</v>
      </c>
      <c r="V5">
        <f>M5/118.09</f>
        <v>3.7259318820748906</v>
      </c>
      <c r="W5">
        <f>N5/90.08</f>
        <v>0.92937625989873907</v>
      </c>
      <c r="X5">
        <f>O5/46.025</f>
        <v>0.76242927725876652</v>
      </c>
      <c r="Y5">
        <f>P5/60.052</f>
        <v>10.980222253222147</v>
      </c>
      <c r="Z5">
        <f>Q5/88.11</f>
        <v>7.5994294249887204</v>
      </c>
    </row>
    <row r="6" spans="1:26" x14ac:dyDescent="0.35">
      <c r="A6">
        <v>32</v>
      </c>
      <c r="B6" s="7">
        <v>96336551.123068601</v>
      </c>
      <c r="C6" s="7">
        <v>739158244.58359802</v>
      </c>
      <c r="D6" s="7">
        <v>276378861.11084753</v>
      </c>
      <c r="F6" s="7">
        <f t="shared" si="1"/>
        <v>0.96336551123068603</v>
      </c>
      <c r="G6" s="7">
        <f t="shared" si="2"/>
        <v>7.3915824458359802</v>
      </c>
      <c r="H6" s="7">
        <f t="shared" si="3"/>
        <v>2.7637886111084753</v>
      </c>
      <c r="I6" s="7"/>
      <c r="J6">
        <v>88.093175589828249</v>
      </c>
      <c r="K6">
        <v>12.423564881589099</v>
      </c>
      <c r="L6">
        <v>0</v>
      </c>
      <c r="M6">
        <v>351.83902963103662</v>
      </c>
      <c r="N6">
        <v>77.803847946521145</v>
      </c>
      <c r="O6">
        <v>36.12066574443265</v>
      </c>
      <c r="P6">
        <v>373.24832018898445</v>
      </c>
      <c r="Q6">
        <v>898.07251463503087</v>
      </c>
      <c r="S6">
        <f>J6/342.296</f>
        <v>0.25735964074902495</v>
      </c>
      <c r="T6">
        <f>K6/180.156</f>
        <v>6.8960039530124445E-2</v>
      </c>
      <c r="U6">
        <f>L6/88.06</f>
        <v>0</v>
      </c>
      <c r="V6">
        <f>M6/118.09</f>
        <v>2.9794142571855078</v>
      </c>
      <c r="W6">
        <f>N6/90.08</f>
        <v>0.86371944878464857</v>
      </c>
      <c r="X6">
        <f>O6/46.025</f>
        <v>0.78480533936844432</v>
      </c>
      <c r="Y6">
        <f>P6/60.052</f>
        <v>6.2154186403281235</v>
      </c>
      <c r="Z6">
        <f>Q6/88.11</f>
        <v>10.192628698615717</v>
      </c>
    </row>
    <row r="7" spans="1:26" x14ac:dyDescent="0.35">
      <c r="A7">
        <v>40</v>
      </c>
      <c r="B7" s="7">
        <v>144174053.69016001</v>
      </c>
      <c r="C7" s="7">
        <v>990444309.02660894</v>
      </c>
      <c r="D7" s="7">
        <v>549523223.33305633</v>
      </c>
      <c r="F7" s="7">
        <f t="shared" si="1"/>
        <v>1.4417405369016001</v>
      </c>
      <c r="G7" s="7">
        <f t="shared" si="2"/>
        <v>9.9044430902660903</v>
      </c>
      <c r="H7" s="7">
        <f t="shared" si="3"/>
        <v>5.4952322333305634</v>
      </c>
      <c r="I7" s="7"/>
      <c r="J7">
        <v>97.835666234651484</v>
      </c>
      <c r="K7">
        <v>11.545227177077123</v>
      </c>
      <c r="L7">
        <v>0</v>
      </c>
      <c r="M7">
        <v>309.22438149959635</v>
      </c>
      <c r="N7">
        <v>78.081204885943691</v>
      </c>
      <c r="O7">
        <v>64.692404993951214</v>
      </c>
      <c r="P7">
        <v>277.80937477020365</v>
      </c>
      <c r="Q7">
        <v>1021.1593567062115</v>
      </c>
      <c r="S7">
        <f>J7/342.296</f>
        <v>0.28582182156569602</v>
      </c>
      <c r="T7">
        <f>K7/180.156</f>
        <v>6.4084610987572566E-2</v>
      </c>
      <c r="U7">
        <f>L7/88.06</f>
        <v>0</v>
      </c>
      <c r="V7">
        <f>M7/118.09</f>
        <v>2.6185484079904846</v>
      </c>
      <c r="W7">
        <f>N7/90.08</f>
        <v>0.86679845566100899</v>
      </c>
      <c r="X7">
        <f>O7/46.025</f>
        <v>1.40559272121567</v>
      </c>
      <c r="Y7">
        <f>P7/60.052</f>
        <v>4.6261469188403987</v>
      </c>
      <c r="Z7">
        <f>Q7/88.11</f>
        <v>11.589596603180246</v>
      </c>
    </row>
    <row r="8" spans="1:26" x14ac:dyDescent="0.35">
      <c r="A8">
        <v>48</v>
      </c>
      <c r="B8" s="7">
        <v>381623742.15226799</v>
      </c>
      <c r="C8" s="7">
        <v>1501458291.6261401</v>
      </c>
      <c r="D8" s="7">
        <v>753068601.70365703</v>
      </c>
      <c r="F8" s="7">
        <f t="shared" si="1"/>
        <v>3.81623742152268</v>
      </c>
      <c r="G8" s="7">
        <f t="shared" si="2"/>
        <v>15.014582916261402</v>
      </c>
      <c r="H8" s="7">
        <f t="shared" si="3"/>
        <v>7.5306860170365706</v>
      </c>
      <c r="I8" s="7"/>
      <c r="J8">
        <v>0</v>
      </c>
      <c r="K8">
        <v>13.388847233608354</v>
      </c>
      <c r="L8">
        <v>0</v>
      </c>
      <c r="M8">
        <v>333.3144380075027</v>
      </c>
      <c r="N8">
        <v>75.958445218408528</v>
      </c>
      <c r="O8">
        <v>42.083628121605273</v>
      </c>
      <c r="P8">
        <v>372.94498906169571</v>
      </c>
      <c r="Q8">
        <v>1202.2609827487954</v>
      </c>
      <c r="S8">
        <f>J8/342.296</f>
        <v>0</v>
      </c>
      <c r="T8">
        <f>K8/180.156</f>
        <v>7.4318075632276215E-2</v>
      </c>
      <c r="U8">
        <f>L8/88.06</f>
        <v>0</v>
      </c>
      <c r="V8">
        <f>M8/118.09</f>
        <v>2.822545837983764</v>
      </c>
      <c r="W8">
        <f>N8/90.08</f>
        <v>0.84323318404094727</v>
      </c>
      <c r="X8">
        <f>O8/46.025</f>
        <v>0.91436454365247744</v>
      </c>
      <c r="Y8">
        <f>P8/60.052</f>
        <v>6.2103674991956259</v>
      </c>
      <c r="Z8">
        <f>Q8/88.11</f>
        <v>13.645000371680801</v>
      </c>
    </row>
    <row r="9" spans="1:26" x14ac:dyDescent="0.35">
      <c r="A9">
        <v>56</v>
      </c>
      <c r="B9" s="7">
        <v>400729817.23796499</v>
      </c>
      <c r="C9" s="7">
        <v>1192893880.2815001</v>
      </c>
      <c r="D9" s="7">
        <v>510028355.32007849</v>
      </c>
      <c r="F9" s="7">
        <f t="shared" si="1"/>
        <v>4.0072981723796497</v>
      </c>
      <c r="G9" s="7">
        <f t="shared" si="2"/>
        <v>11.928938802815001</v>
      </c>
      <c r="H9" s="7">
        <f t="shared" si="3"/>
        <v>5.1002835532007849</v>
      </c>
      <c r="I9" s="7"/>
      <c r="J9">
        <v>0</v>
      </c>
      <c r="K9">
        <v>11.606598408785029</v>
      </c>
      <c r="L9">
        <v>0</v>
      </c>
      <c r="M9">
        <v>292.31478376228688</v>
      </c>
      <c r="N9">
        <v>56.402228783931086</v>
      </c>
      <c r="O9">
        <v>64.54769031299378</v>
      </c>
      <c r="P9">
        <v>434.25366754908447</v>
      </c>
      <c r="Q9">
        <v>1208.3979012329689</v>
      </c>
      <c r="S9">
        <f>J9/342.296</f>
        <v>0</v>
      </c>
      <c r="T9">
        <f>K9/180.156</f>
        <v>6.4425267039593628E-2</v>
      </c>
      <c r="U9">
        <f>L9/88.06</f>
        <v>0</v>
      </c>
      <c r="V9">
        <f>M9/118.09</f>
        <v>2.4753559468395872</v>
      </c>
      <c r="W9">
        <f>N9/90.08</f>
        <v>0.62613486660669504</v>
      </c>
      <c r="X9">
        <f>O9/46.025</f>
        <v>1.4024484587288166</v>
      </c>
      <c r="Y9">
        <f>P9/60.052</f>
        <v>7.2312940043476397</v>
      </c>
      <c r="Z9">
        <f>Q9/88.11</f>
        <v>13.714651018419804</v>
      </c>
    </row>
    <row r="10" spans="1:26" x14ac:dyDescent="0.35">
      <c r="A10">
        <v>64</v>
      </c>
      <c r="B10" s="7">
        <v>429735264.48362702</v>
      </c>
      <c r="C10" s="7">
        <v>1017364760.70529</v>
      </c>
      <c r="D10" s="7">
        <v>550086838.7909317</v>
      </c>
      <c r="F10" s="7">
        <f t="shared" si="1"/>
        <v>4.2973526448362698</v>
      </c>
      <c r="G10" s="7">
        <f t="shared" si="2"/>
        <v>10.173647607052899</v>
      </c>
      <c r="H10" s="7">
        <f t="shared" si="3"/>
        <v>5.5008683879093168</v>
      </c>
      <c r="I10" s="7"/>
      <c r="J10">
        <v>0</v>
      </c>
      <c r="K10">
        <v>10.996292227174886</v>
      </c>
      <c r="L10">
        <v>0</v>
      </c>
      <c r="M10">
        <v>259.87727189087798</v>
      </c>
      <c r="N10">
        <v>42.107493689847928</v>
      </c>
      <c r="O10">
        <v>66.230977958967017</v>
      </c>
      <c r="P10">
        <v>469.0921092543569</v>
      </c>
      <c r="Q10">
        <v>1230.8578977361033</v>
      </c>
      <c r="S10">
        <f>J10/342.296</f>
        <v>0</v>
      </c>
      <c r="T10">
        <f>K10/180.156</f>
        <v>6.1037613108499776E-2</v>
      </c>
      <c r="U10">
        <f>L10/88.06</f>
        <v>0</v>
      </c>
      <c r="V10">
        <f>M10/118.09</f>
        <v>2.2006712836893723</v>
      </c>
      <c r="W10">
        <f>N10/90.08</f>
        <v>0.46744553385710402</v>
      </c>
      <c r="X10">
        <f>O10/46.025</f>
        <v>1.4390217916125372</v>
      </c>
      <c r="Y10">
        <f>P10/60.052</f>
        <v>7.8114319132477998</v>
      </c>
      <c r="Z10">
        <f>Q10/88.11</f>
        <v>13.969559615663412</v>
      </c>
    </row>
    <row r="11" spans="1:26" x14ac:dyDescent="0.35">
      <c r="A11">
        <v>72</v>
      </c>
      <c r="B11" s="7">
        <v>379916660.43240798</v>
      </c>
      <c r="C11" s="7">
        <v>860384873.19518197</v>
      </c>
      <c r="D11" s="7">
        <v>693613750.28054202</v>
      </c>
      <c r="F11" s="7">
        <f t="shared" si="1"/>
        <v>3.7991666043240797</v>
      </c>
      <c r="G11" s="7">
        <f t="shared" si="2"/>
        <v>8.6038487319518193</v>
      </c>
      <c r="H11" s="7">
        <f t="shared" si="3"/>
        <v>6.93613750280542</v>
      </c>
      <c r="I11" s="7"/>
      <c r="J11">
        <v>0</v>
      </c>
      <c r="K11">
        <v>11.388043186989268</v>
      </c>
      <c r="L11">
        <v>0</v>
      </c>
      <c r="M11">
        <v>288.63449861104516</v>
      </c>
      <c r="N11">
        <v>37.940363143228403</v>
      </c>
      <c r="O11">
        <v>64.519452361186552</v>
      </c>
      <c r="P11">
        <v>584.08792696154126</v>
      </c>
      <c r="Q11">
        <v>1411.8522703724809</v>
      </c>
      <c r="S11">
        <f>J11/342.296</f>
        <v>0</v>
      </c>
      <c r="T11">
        <f>K11/180.156</f>
        <v>6.3212122754664118E-2</v>
      </c>
      <c r="U11">
        <f>L11/88.06</f>
        <v>0</v>
      </c>
      <c r="V11">
        <f>M11/118.09</f>
        <v>2.4441908596074615</v>
      </c>
      <c r="W11">
        <f>N11/90.08</f>
        <v>0.42118520363264211</v>
      </c>
      <c r="X11">
        <f>O11/46.025</f>
        <v>1.4018349236542433</v>
      </c>
      <c r="Y11">
        <f>P11/60.052</f>
        <v>9.7263692626647114</v>
      </c>
      <c r="Z11">
        <f>Q11/88.11</f>
        <v>16.023746117040982</v>
      </c>
    </row>
    <row r="12" spans="1:26" x14ac:dyDescent="0.35">
      <c r="A12">
        <v>80</v>
      </c>
      <c r="B12" s="7">
        <v>75056631.435567603</v>
      </c>
      <c r="C12" s="7">
        <v>553192944.07561302</v>
      </c>
      <c r="D12" s="7">
        <v>334596145.5479365</v>
      </c>
      <c r="F12" s="7">
        <f t="shared" si="1"/>
        <v>0.750566314355676</v>
      </c>
      <c r="G12" s="7">
        <f t="shared" si="2"/>
        <v>5.5319294407561301</v>
      </c>
      <c r="H12" s="7">
        <f t="shared" si="3"/>
        <v>3.3459614554793649</v>
      </c>
      <c r="I12" s="7"/>
      <c r="J12">
        <v>0</v>
      </c>
      <c r="K12">
        <v>10.988701631163856</v>
      </c>
      <c r="L12">
        <v>0</v>
      </c>
      <c r="M12">
        <v>250.30210880739827</v>
      </c>
      <c r="N12">
        <v>29.777188073272541</v>
      </c>
      <c r="O12">
        <v>66.078422617210649</v>
      </c>
      <c r="P12">
        <v>447.81383281858956</v>
      </c>
      <c r="Q12">
        <v>1351.5724563539345</v>
      </c>
      <c r="S12">
        <f>J12/342.296</f>
        <v>0</v>
      </c>
      <c r="T12">
        <f>K12/180.156</f>
        <v>6.0995479646327934E-2</v>
      </c>
      <c r="U12">
        <f>L12/88.06</f>
        <v>0</v>
      </c>
      <c r="V12">
        <f>M12/118.09</f>
        <v>2.1195876772580089</v>
      </c>
      <c r="W12">
        <f>N12/90.08</f>
        <v>0.33056381076013036</v>
      </c>
      <c r="X12">
        <f>O12/46.025</f>
        <v>1.4357071725629691</v>
      </c>
      <c r="Y12">
        <f>P12/60.052</f>
        <v>7.4571010593916869</v>
      </c>
      <c r="Z12">
        <f>Q12/88.11</f>
        <v>15.339603408851827</v>
      </c>
    </row>
    <row r="13" spans="1:26" ht="15" thickBot="1" x14ac:dyDescent="0.4">
      <c r="A13" s="5">
        <v>88</v>
      </c>
      <c r="B13" s="8">
        <v>86628855.889586598</v>
      </c>
      <c r="C13" s="8">
        <v>1070741998.83366</v>
      </c>
      <c r="D13" s="8">
        <v>682173052.51058602</v>
      </c>
      <c r="F13" s="7">
        <f t="shared" si="1"/>
        <v>0.86628855889586598</v>
      </c>
      <c r="G13" s="7">
        <f t="shared" si="2"/>
        <v>10.7074199883366</v>
      </c>
      <c r="H13" s="7">
        <f t="shared" si="3"/>
        <v>6.8217305251058606</v>
      </c>
      <c r="I13" s="7"/>
      <c r="J13">
        <v>53.443950521895985</v>
      </c>
      <c r="K13">
        <v>11.325034818273682</v>
      </c>
      <c r="L13">
        <v>0</v>
      </c>
      <c r="M13">
        <v>239.57386093831616</v>
      </c>
      <c r="N13">
        <v>26.596969049929545</v>
      </c>
      <c r="O13">
        <v>75.382610745235041</v>
      </c>
      <c r="P13">
        <v>322.9649238914626</v>
      </c>
      <c r="Q13">
        <v>1393.6713205201263</v>
      </c>
      <c r="S13">
        <f>J13/342.296</f>
        <v>0.15613372789017688</v>
      </c>
      <c r="T13">
        <f>K13/180.156</f>
        <v>6.2862379372730759E-2</v>
      </c>
      <c r="U13">
        <f>L13/88.06</f>
        <v>0</v>
      </c>
      <c r="V13">
        <f>M13/118.09</f>
        <v>2.0287396133314943</v>
      </c>
      <c r="W13">
        <f>N13/90.08</f>
        <v>0.29525942550987505</v>
      </c>
      <c r="X13">
        <f>O13/46.025</f>
        <v>1.6378622649698</v>
      </c>
      <c r="Y13">
        <f>P13/60.052</f>
        <v>5.3780877221651666</v>
      </c>
      <c r="Z13">
        <f>Q13/88.11</f>
        <v>15.817402343889755</v>
      </c>
    </row>
    <row r="14" spans="1:26" x14ac:dyDescent="0.35">
      <c r="A14">
        <v>96</v>
      </c>
      <c r="B14" s="7">
        <v>116732269.93865</v>
      </c>
      <c r="C14" s="7">
        <v>1007940197.4875799</v>
      </c>
      <c r="D14" s="7">
        <v>1032103608.92005</v>
      </c>
      <c r="F14" s="7">
        <f t="shared" si="1"/>
        <v>1.1673226993865</v>
      </c>
      <c r="G14" s="7">
        <f t="shared" si="2"/>
        <v>10.079401974875799</v>
      </c>
      <c r="H14" s="7">
        <f t="shared" si="3"/>
        <v>10.321036089200501</v>
      </c>
      <c r="I14" s="7"/>
      <c r="J14">
        <v>86.439369876098979</v>
      </c>
      <c r="K14">
        <v>12.178005461598657</v>
      </c>
      <c r="L14">
        <v>0</v>
      </c>
      <c r="M14">
        <v>287.33866013343464</v>
      </c>
      <c r="N14">
        <v>25.820989626259539</v>
      </c>
      <c r="O14">
        <v>65.002477571659583</v>
      </c>
      <c r="P14">
        <v>301.30670798404293</v>
      </c>
      <c r="Q14">
        <v>1498.3200474019582</v>
      </c>
      <c r="S14">
        <f>J14/342.296</f>
        <v>0.25252813318326528</v>
      </c>
      <c r="T14">
        <f>K14/180.156</f>
        <v>6.7597001829518069E-2</v>
      </c>
      <c r="U14">
        <f>L14/88.06</f>
        <v>0</v>
      </c>
      <c r="V14">
        <f>M14/118.09</f>
        <v>2.4332175470694777</v>
      </c>
      <c r="W14">
        <f>N14/90.08</f>
        <v>0.28664508910146025</v>
      </c>
      <c r="X14">
        <f>O14/46.025</f>
        <v>1.4123297679882583</v>
      </c>
      <c r="Y14">
        <f>P14/60.052</f>
        <v>5.017430027043944</v>
      </c>
      <c r="Z14">
        <f>Q14/88.11</f>
        <v>17.005107790284395</v>
      </c>
    </row>
    <row r="15" spans="1:26" x14ac:dyDescent="0.35">
      <c r="A15">
        <v>104</v>
      </c>
      <c r="B15" s="7">
        <v>40206486.486486502</v>
      </c>
      <c r="C15" s="7">
        <v>791768108.10810804</v>
      </c>
      <c r="D15" s="7">
        <v>406934594.59459502</v>
      </c>
      <c r="F15" s="7">
        <f t="shared" si="1"/>
        <v>0.40206486486486503</v>
      </c>
      <c r="G15" s="7">
        <f t="shared" si="2"/>
        <v>7.9176810810810805</v>
      </c>
      <c r="H15" s="7">
        <f t="shared" si="3"/>
        <v>4.0693459459459502</v>
      </c>
      <c r="I15" s="7"/>
      <c r="J15">
        <v>105.19364462384539</v>
      </c>
      <c r="K15">
        <v>11.470540507290535</v>
      </c>
      <c r="L15">
        <v>0</v>
      </c>
      <c r="M15">
        <v>237.96458016762429</v>
      </c>
      <c r="N15">
        <v>20.022727348257252</v>
      </c>
      <c r="O15">
        <v>63.824411053537922</v>
      </c>
      <c r="P15">
        <v>224.25083530958156</v>
      </c>
      <c r="Q15">
        <v>1313.8134292597006</v>
      </c>
      <c r="S15">
        <f>J15/342.296</f>
        <v>0.3073177735756345</v>
      </c>
      <c r="T15">
        <f>K15/180.156</f>
        <v>6.3670044335412276E-2</v>
      </c>
      <c r="U15">
        <f>L15/88.06</f>
        <v>0</v>
      </c>
      <c r="V15">
        <f>M15/118.09</f>
        <v>2.0151120346144831</v>
      </c>
      <c r="W15">
        <f>N15/90.08</f>
        <v>0.22227716860853966</v>
      </c>
      <c r="X15">
        <f>O15/46.025</f>
        <v>1.3867335372849088</v>
      </c>
      <c r="Y15">
        <f>P15/60.052</f>
        <v>3.7342775479514683</v>
      </c>
      <c r="Z15">
        <f>Q15/88.11</f>
        <v>14.911059235724668</v>
      </c>
    </row>
    <row r="16" spans="1:26" ht="15" thickBot="1" x14ac:dyDescent="0.4">
      <c r="A16" s="5">
        <v>112</v>
      </c>
      <c r="B16" s="8">
        <v>17701306.046523798</v>
      </c>
      <c r="C16" s="8">
        <v>691063636.10164106</v>
      </c>
      <c r="D16" s="8">
        <v>473448608.36834788</v>
      </c>
      <c r="F16" s="7">
        <f t="shared" si="1"/>
        <v>0.17701306046523799</v>
      </c>
      <c r="G16" s="7">
        <f t="shared" si="2"/>
        <v>6.9106363610164108</v>
      </c>
      <c r="H16" s="7">
        <f t="shared" si="3"/>
        <v>4.7344860836834792</v>
      </c>
      <c r="I16" s="7"/>
      <c r="J16">
        <v>119.49910969321512</v>
      </c>
      <c r="K16">
        <v>11.102840562857294</v>
      </c>
      <c r="L16">
        <v>0</v>
      </c>
      <c r="M16">
        <v>189.16522478512749</v>
      </c>
      <c r="N16">
        <v>20.828098673081779</v>
      </c>
      <c r="O16">
        <v>62.438706863828259</v>
      </c>
      <c r="P16">
        <v>204.2851697505331</v>
      </c>
      <c r="Q16">
        <v>1213.8900850904004</v>
      </c>
      <c r="S16">
        <f>J16/342.296</f>
        <v>0.34911044737074087</v>
      </c>
      <c r="T16">
        <f>K16/180.156</f>
        <v>6.1629035740454349E-2</v>
      </c>
      <c r="U16">
        <f>L16/88.06</f>
        <v>0</v>
      </c>
      <c r="V16">
        <f>M16/118.09</f>
        <v>1.6018733574826614</v>
      </c>
      <c r="W16">
        <f>N16/90.08</f>
        <v>0.2312177916638741</v>
      </c>
      <c r="X16">
        <f>O16/46.025</f>
        <v>1.3566258960093049</v>
      </c>
      <c r="Y16">
        <f>P16/60.052</f>
        <v>3.4018045985234981</v>
      </c>
      <c r="Z16">
        <f>Q16/88.11</f>
        <v>13.776984282038365</v>
      </c>
    </row>
    <row r="17" spans="1:26" x14ac:dyDescent="0.35">
      <c r="A17">
        <v>120</v>
      </c>
      <c r="B17" s="7">
        <v>22039158.550215598</v>
      </c>
      <c r="C17" s="7">
        <v>629967307.99936104</v>
      </c>
      <c r="D17" s="7">
        <v>450284497.134848</v>
      </c>
      <c r="F17" s="7">
        <f t="shared" si="1"/>
        <v>0.22039158550215598</v>
      </c>
      <c r="G17" s="7">
        <f t="shared" si="2"/>
        <v>6.2996730799936103</v>
      </c>
      <c r="H17" s="7">
        <f t="shared" si="3"/>
        <v>4.5028449713484804</v>
      </c>
      <c r="I17" s="7"/>
      <c r="J17">
        <v>149.50756355028378</v>
      </c>
      <c r="K17">
        <v>34.10044047890436</v>
      </c>
      <c r="L17">
        <v>66.122945231434826</v>
      </c>
      <c r="M17">
        <v>174.45552896030202</v>
      </c>
      <c r="N17">
        <v>23.105539370530135</v>
      </c>
      <c r="O17">
        <v>44.013578327140529</v>
      </c>
      <c r="P17">
        <v>248.70053059967643</v>
      </c>
      <c r="Q17">
        <v>1156.7332474226805</v>
      </c>
      <c r="S17">
        <f>J17/342.296</f>
        <v>0.43677858797731722</v>
      </c>
      <c r="T17">
        <f>K17/180.156</f>
        <v>0.1892828464159082</v>
      </c>
      <c r="U17">
        <f>L17/88.06</f>
        <v>0.75088513776328436</v>
      </c>
      <c r="V17">
        <f>M17/118.09</f>
        <v>1.4773099242975867</v>
      </c>
      <c r="W17">
        <f>N17/90.08</f>
        <v>0.25650021503696863</v>
      </c>
      <c r="X17">
        <f>O17/46.025</f>
        <v>0.95629719341967478</v>
      </c>
      <c r="Y17">
        <f>P17/60.052</f>
        <v>4.1414196129966765</v>
      </c>
      <c r="Z17">
        <f>Q17/88.11</f>
        <v>13.128285636394059</v>
      </c>
    </row>
    <row r="18" spans="1:26" x14ac:dyDescent="0.35">
      <c r="A18">
        <v>128</v>
      </c>
      <c r="B18" s="7">
        <v>17562280.580148902</v>
      </c>
      <c r="C18" s="7">
        <v>395814040.62241203</v>
      </c>
      <c r="D18" s="7">
        <v>322996848.97170073</v>
      </c>
      <c r="F18" s="7">
        <f t="shared" si="1"/>
        <v>0.17562280580148901</v>
      </c>
      <c r="G18" s="7">
        <f t="shared" si="2"/>
        <v>3.9581404062241203</v>
      </c>
      <c r="H18" s="7">
        <f t="shared" si="3"/>
        <v>3.2299684897170073</v>
      </c>
      <c r="I18" s="7"/>
      <c r="J18">
        <v>149.31346102125607</v>
      </c>
      <c r="K18">
        <v>168.79512744186863</v>
      </c>
      <c r="L18">
        <v>170.0401287357513</v>
      </c>
      <c r="M18">
        <v>176.0256155325514</v>
      </c>
      <c r="N18">
        <v>120.70579404062426</v>
      </c>
      <c r="O18">
        <v>37.398425830627836</v>
      </c>
      <c r="P18">
        <v>252.56469915067282</v>
      </c>
      <c r="Q18">
        <v>844.41772328135528</v>
      </c>
      <c r="S18">
        <f>J18/342.296</f>
        <v>0.43621152751202491</v>
      </c>
      <c r="T18">
        <f>K18/180.156</f>
        <v>0.93693869447516942</v>
      </c>
      <c r="U18">
        <f>L18/88.06</f>
        <v>1.930957628159792</v>
      </c>
      <c r="V18">
        <f>M18/118.09</f>
        <v>1.4906056019354001</v>
      </c>
      <c r="W18">
        <f>N18/90.08</f>
        <v>1.3399843921028447</v>
      </c>
      <c r="X18">
        <f>O18/46.025</f>
        <v>0.81256764433737838</v>
      </c>
      <c r="Y18">
        <f>P18/60.052</f>
        <v>4.2057666547437691</v>
      </c>
      <c r="Z18">
        <f>Q18/88.11</f>
        <v>9.5836763509403617</v>
      </c>
    </row>
    <row r="19" spans="1:26" x14ac:dyDescent="0.35">
      <c r="A19">
        <v>136</v>
      </c>
      <c r="B19" s="7">
        <v>12515309.594012201</v>
      </c>
      <c r="C19" s="7">
        <v>245800680.42640099</v>
      </c>
      <c r="D19" s="7">
        <v>292545361.76003581</v>
      </c>
      <c r="F19" s="7">
        <f t="shared" si="1"/>
        <v>0.125153095940122</v>
      </c>
      <c r="G19" s="7">
        <f t="shared" si="2"/>
        <v>2.4580068042640097</v>
      </c>
      <c r="H19" s="7">
        <f t="shared" si="3"/>
        <v>2.925453617600358</v>
      </c>
      <c r="I19" s="7"/>
      <c r="J19">
        <v>154.54905613569758</v>
      </c>
      <c r="K19">
        <v>419.37627682986709</v>
      </c>
      <c r="L19">
        <v>301.79050466688699</v>
      </c>
      <c r="M19">
        <v>188.29857483736168</v>
      </c>
      <c r="N19">
        <v>173.14101839789436</v>
      </c>
      <c r="O19">
        <v>39.222633200578954</v>
      </c>
      <c r="P19">
        <v>246.13594634715787</v>
      </c>
      <c r="Q19">
        <v>645.68594421851526</v>
      </c>
      <c r="S19">
        <f>J19/342.296</f>
        <v>0.45150704692925886</v>
      </c>
      <c r="T19">
        <f>K19/180.156</f>
        <v>2.3278507339742616</v>
      </c>
      <c r="U19">
        <f>L19/88.06</f>
        <v>3.4271008933328071</v>
      </c>
      <c r="V19">
        <f>M19/118.09</f>
        <v>1.5945344638611372</v>
      </c>
      <c r="W19">
        <f>N19/90.08</f>
        <v>1.9220805772412783</v>
      </c>
      <c r="X19">
        <f>O19/46.025</f>
        <v>0.85220278545527339</v>
      </c>
      <c r="Y19">
        <f>P19/60.052</f>
        <v>4.0987135540391302</v>
      </c>
      <c r="Z19">
        <f>Q19/88.11</f>
        <v>7.3281800501477159</v>
      </c>
    </row>
    <row r="20" spans="1:26" ht="15" thickBot="1" x14ac:dyDescent="0.4">
      <c r="A20" s="5">
        <v>144</v>
      </c>
      <c r="B20" s="8">
        <v>9946088.1833096892</v>
      </c>
      <c r="C20" s="8">
        <v>284641038.60694802</v>
      </c>
      <c r="D20" s="8">
        <v>181125506.26540551</v>
      </c>
      <c r="F20" s="7">
        <f t="shared" si="1"/>
        <v>9.9460881833096898E-2</v>
      </c>
      <c r="G20" s="7">
        <f t="shared" si="2"/>
        <v>2.84641038606948</v>
      </c>
      <c r="H20" s="7">
        <f t="shared" si="3"/>
        <v>1.8112550626540551</v>
      </c>
      <c r="I20" s="7"/>
      <c r="J20">
        <v>180.27663269280706</v>
      </c>
      <c r="K20">
        <v>714.9825846982078</v>
      </c>
      <c r="L20">
        <v>462.52426666168486</v>
      </c>
      <c r="M20">
        <v>216.28269460207036</v>
      </c>
      <c r="N20">
        <v>218.75438262701726</v>
      </c>
      <c r="O20">
        <v>47.205797768430273</v>
      </c>
      <c r="P20">
        <v>282.98085452055295</v>
      </c>
      <c r="Q20">
        <v>554.99068311920428</v>
      </c>
      <c r="S20">
        <f>J20/342.296</f>
        <v>0.52666882666699888</v>
      </c>
      <c r="T20">
        <f>K20/180.156</f>
        <v>3.9686859427285675</v>
      </c>
      <c r="U20">
        <f>L20/88.06</f>
        <v>5.2523764099668959</v>
      </c>
      <c r="V20">
        <f>M20/118.09</f>
        <v>1.8315072792113674</v>
      </c>
      <c r="W20">
        <f>N20/90.08</f>
        <v>2.4284456330707958</v>
      </c>
      <c r="X20">
        <f>O20/46.025</f>
        <v>1.0256555734585611</v>
      </c>
      <c r="Y20">
        <f>P20/60.052</f>
        <v>4.7122636135441445</v>
      </c>
      <c r="Z20">
        <f>Q20/88.11</f>
        <v>6.2988387597231217</v>
      </c>
    </row>
    <row r="21" spans="1:26" x14ac:dyDescent="0.35">
      <c r="A21" s="6">
        <v>152</v>
      </c>
      <c r="B21" s="9">
        <v>3557175.5375934099</v>
      </c>
      <c r="C21" s="9">
        <v>180916699.710233</v>
      </c>
      <c r="D21" s="9">
        <v>113538386.4572213</v>
      </c>
      <c r="F21" s="7">
        <f t="shared" si="1"/>
        <v>3.55717553759341E-2</v>
      </c>
      <c r="G21" s="7">
        <f t="shared" si="2"/>
        <v>1.8091669971023301</v>
      </c>
      <c r="H21" s="7">
        <f t="shared" si="3"/>
        <v>1.135383864572213</v>
      </c>
      <c r="I21" s="7"/>
      <c r="J21">
        <v>167.10672900359833</v>
      </c>
      <c r="K21">
        <v>593.17767334198436</v>
      </c>
      <c r="L21">
        <v>263.45349057242822</v>
      </c>
      <c r="M21">
        <v>226.94943373379553</v>
      </c>
      <c r="N21">
        <v>344.55432629675909</v>
      </c>
      <c r="O21">
        <v>47.587921486149511</v>
      </c>
      <c r="P21">
        <v>318.72710654276045</v>
      </c>
      <c r="Q21">
        <v>521.2429334170854</v>
      </c>
      <c r="S21">
        <f>J21/342.296</f>
        <v>0.48819363651225356</v>
      </c>
      <c r="T21">
        <f>K21/180.156</f>
        <v>3.2925779510090387</v>
      </c>
      <c r="U21">
        <f>L21/88.06</f>
        <v>2.9917498361620285</v>
      </c>
      <c r="V21">
        <f>M21/118.09</f>
        <v>1.9218344799203617</v>
      </c>
      <c r="W21">
        <f>N21/90.08</f>
        <v>3.824981419813045</v>
      </c>
      <c r="X21">
        <f>O21/46.025</f>
        <v>1.0339580985583816</v>
      </c>
      <c r="Y21">
        <f>P21/60.052</f>
        <v>5.3075185929321327</v>
      </c>
      <c r="Z21">
        <f>Q21/88.11</f>
        <v>5.9158203769956348</v>
      </c>
    </row>
    <row r="22" spans="1:26" ht="15" thickBot="1" x14ac:dyDescent="0.4">
      <c r="A22" s="5">
        <v>160</v>
      </c>
      <c r="B22" s="8">
        <v>0</v>
      </c>
      <c r="C22" s="8">
        <v>94842857.142857105</v>
      </c>
      <c r="D22" s="8">
        <v>237107142.85714301</v>
      </c>
      <c r="F22" s="7">
        <f t="shared" si="1"/>
        <v>0</v>
      </c>
      <c r="G22" s="7">
        <f t="shared" si="2"/>
        <v>0.94842857142857107</v>
      </c>
      <c r="H22" s="7">
        <f t="shared" si="3"/>
        <v>2.3710714285714301</v>
      </c>
      <c r="I22" s="7"/>
      <c r="J22">
        <v>163.16488991727567</v>
      </c>
      <c r="K22">
        <v>540.18956265563077</v>
      </c>
      <c r="L22">
        <v>147.84076477249732</v>
      </c>
      <c r="M22">
        <v>239.45748403295502</v>
      </c>
      <c r="N22">
        <v>422.01050833488421</v>
      </c>
      <c r="O22">
        <v>47.530027898479162</v>
      </c>
      <c r="P22">
        <v>355.0427938175601</v>
      </c>
      <c r="Q22">
        <v>528.19760853235243</v>
      </c>
      <c r="S22">
        <f>J22/342.296</f>
        <v>0.47667775818962443</v>
      </c>
      <c r="T22">
        <f>K22/180.156</f>
        <v>2.9984544653279976</v>
      </c>
      <c r="U22">
        <f>L22/88.06</f>
        <v>1.6788640105893404</v>
      </c>
      <c r="V22">
        <f>M22/118.09</f>
        <v>2.027754120018249</v>
      </c>
      <c r="W22">
        <f>N22/90.08</f>
        <v>4.6848413447478263</v>
      </c>
      <c r="X22">
        <f>O22/46.025</f>
        <v>1.0327002259311062</v>
      </c>
      <c r="Y22">
        <f>P22/60.052</f>
        <v>5.9122559418097662</v>
      </c>
      <c r="Z22">
        <f>Q22/88.11</f>
        <v>5.9947521113647992</v>
      </c>
    </row>
    <row r="23" spans="1:26" x14ac:dyDescent="0.35">
      <c r="A23">
        <v>168</v>
      </c>
      <c r="B23" s="7">
        <v>2129605.5112764901</v>
      </c>
      <c r="C23" s="7">
        <v>95548300.605938703</v>
      </c>
      <c r="D23" s="7">
        <v>37007115.379780293</v>
      </c>
      <c r="F23" s="7">
        <f t="shared" si="1"/>
        <v>2.1296055112764899E-2</v>
      </c>
      <c r="G23" s="7">
        <f t="shared" si="2"/>
        <v>0.95548300605938707</v>
      </c>
      <c r="H23" s="7">
        <f t="shared" si="3"/>
        <v>0.37007115379780292</v>
      </c>
      <c r="I23" s="7"/>
      <c r="J23">
        <v>190.94967795934267</v>
      </c>
      <c r="K23">
        <v>1342.4439071651527</v>
      </c>
      <c r="L23">
        <v>601.92241899646444</v>
      </c>
      <c r="M23">
        <v>170.4850249596372</v>
      </c>
      <c r="N23">
        <v>345.37666082870282</v>
      </c>
      <c r="O23">
        <v>58.649738876098652</v>
      </c>
      <c r="P23">
        <v>297.19990325575407</v>
      </c>
      <c r="Q23">
        <v>240.69999643837744</v>
      </c>
      <c r="S23">
        <f>J23/342.296</f>
        <v>0.55784957451837791</v>
      </c>
      <c r="T23">
        <f>K23/180.156</f>
        <v>7.4515636846130722</v>
      </c>
      <c r="U23">
        <f>L23/88.06</f>
        <v>6.8353670110886267</v>
      </c>
      <c r="V23">
        <f>M23/118.09</f>
        <v>1.4436872297369565</v>
      </c>
      <c r="W23">
        <f>N23/90.08</f>
        <v>3.8341103555584239</v>
      </c>
      <c r="X23">
        <f>O23/46.025</f>
        <v>1.2743017680847073</v>
      </c>
      <c r="Y23">
        <f>P23/60.052</f>
        <v>4.9490425507186115</v>
      </c>
      <c r="Z23">
        <f>Q23/88.11</f>
        <v>2.7318124666709505</v>
      </c>
    </row>
    <row r="24" spans="1:26" x14ac:dyDescent="0.35">
      <c r="A24">
        <v>176</v>
      </c>
      <c r="B24" s="7">
        <v>694433.88046305696</v>
      </c>
      <c r="C24" s="7">
        <v>387091333.647717</v>
      </c>
      <c r="D24" s="7">
        <v>34085129.632728428</v>
      </c>
      <c r="F24" s="7">
        <f t="shared" si="1"/>
        <v>6.9443388046305701E-3</v>
      </c>
      <c r="G24" s="7">
        <f t="shared" si="2"/>
        <v>3.87091333647717</v>
      </c>
      <c r="H24" s="7">
        <f t="shared" si="3"/>
        <v>0.34085129632728428</v>
      </c>
      <c r="I24" s="7"/>
      <c r="J24">
        <v>175.11979437159181</v>
      </c>
      <c r="K24">
        <v>975.26851786904217</v>
      </c>
      <c r="L24">
        <v>435.51701772814971</v>
      </c>
      <c r="M24">
        <v>332.44771386343132</v>
      </c>
      <c r="N24">
        <v>376.57982280062743</v>
      </c>
      <c r="O24">
        <v>80.161276509727429</v>
      </c>
      <c r="P24">
        <v>401.71646352672985</v>
      </c>
      <c r="Q24">
        <v>183.41253221649484</v>
      </c>
      <c r="S24">
        <f>J24/342.296</f>
        <v>0.51160339113396536</v>
      </c>
      <c r="T24">
        <f>K24/180.156</f>
        <v>5.4134667614125656</v>
      </c>
      <c r="U24">
        <f>L24/88.06</f>
        <v>4.9456849617096266</v>
      </c>
      <c r="V24">
        <f>M24/118.09</f>
        <v>2.8152063160592031</v>
      </c>
      <c r="W24">
        <f>N24/90.08</f>
        <v>4.1805042495629152</v>
      </c>
      <c r="X24">
        <f>O24/46.025</f>
        <v>1.7416898752792489</v>
      </c>
      <c r="Y24">
        <f>P24/60.052</f>
        <v>6.6894768455127203</v>
      </c>
      <c r="Z24">
        <f>Q24/88.11</f>
        <v>2.0816312815400617</v>
      </c>
    </row>
    <row r="25" spans="1:26" x14ac:dyDescent="0.35">
      <c r="A25">
        <v>184</v>
      </c>
      <c r="B25" s="7">
        <v>299918.03918507497</v>
      </c>
      <c r="C25" s="7">
        <v>646483330.73140299</v>
      </c>
      <c r="D25" s="7">
        <v>101555580.4907241</v>
      </c>
      <c r="F25" s="7">
        <f t="shared" si="1"/>
        <v>2.9991803918507499E-3</v>
      </c>
      <c r="G25" s="7">
        <f t="shared" si="2"/>
        <v>6.4648333073140298</v>
      </c>
      <c r="H25" s="7">
        <f t="shared" si="3"/>
        <v>1.0155558049072411</v>
      </c>
      <c r="I25" s="7"/>
      <c r="J25">
        <v>176.21617297918908</v>
      </c>
      <c r="K25">
        <v>42.016785654789047</v>
      </c>
      <c r="L25">
        <v>6.1974394594421813</v>
      </c>
      <c r="M25">
        <v>751.84362980198489</v>
      </c>
      <c r="N25">
        <v>371.41517726583896</v>
      </c>
      <c r="O25">
        <v>73.344395769553614</v>
      </c>
      <c r="P25">
        <v>567.6378433156849</v>
      </c>
      <c r="Q25">
        <v>407.04379662487696</v>
      </c>
      <c r="S25">
        <f>J25/342.296</f>
        <v>0.51480640433773428</v>
      </c>
      <c r="T25">
        <f>K25/180.156</f>
        <v>0.23322445910649128</v>
      </c>
      <c r="U25">
        <f>L25/88.06</f>
        <v>7.037746376836454E-2</v>
      </c>
      <c r="V25">
        <f>M25/118.09</f>
        <v>6.366700226962358</v>
      </c>
      <c r="W25">
        <f>N25/90.08</f>
        <v>4.1231702627202376</v>
      </c>
      <c r="X25">
        <f>O25/46.025</f>
        <v>1.5935773116687368</v>
      </c>
      <c r="Y25">
        <f>P25/60.052</f>
        <v>9.4524386084674106</v>
      </c>
      <c r="Z25">
        <f>Q25/88.11</f>
        <v>4.6197230351251504</v>
      </c>
    </row>
    <row r="26" spans="1:26" x14ac:dyDescent="0.35">
      <c r="A26">
        <v>192</v>
      </c>
      <c r="B26" s="7">
        <v>459502.91202370002</v>
      </c>
      <c r="C26" s="7">
        <v>762958635.12415195</v>
      </c>
      <c r="D26" s="7">
        <v>256504736.66745239</v>
      </c>
      <c r="F26" s="7">
        <f t="shared" si="1"/>
        <v>4.5950291202370005E-3</v>
      </c>
      <c r="G26" s="7">
        <f t="shared" si="2"/>
        <v>7.6295863512415192</v>
      </c>
      <c r="H26" s="7">
        <f t="shared" si="3"/>
        <v>2.5650473666745239</v>
      </c>
      <c r="I26" s="7"/>
      <c r="J26">
        <v>195.81855767982341</v>
      </c>
      <c r="K26">
        <v>5.7810963899690497</v>
      </c>
      <c r="L26">
        <v>0</v>
      </c>
      <c r="M26">
        <v>651.97503145923361</v>
      </c>
      <c r="N26">
        <v>386.74411107861641</v>
      </c>
      <c r="O26">
        <v>68.211067888356709</v>
      </c>
      <c r="P26">
        <v>480.55831311125814</v>
      </c>
      <c r="Q26">
        <v>705.73866432678858</v>
      </c>
      <c r="S26">
        <f>J26/342.296</f>
        <v>0.57207375394343907</v>
      </c>
      <c r="T26">
        <f>K26/180.156</f>
        <v>3.2089391360648825E-2</v>
      </c>
      <c r="U26">
        <f>L26/88.06</f>
        <v>0</v>
      </c>
      <c r="V26">
        <f>M26/118.09</f>
        <v>5.5210011978934164</v>
      </c>
      <c r="W26">
        <f>N26/90.08</f>
        <v>4.2933404871071978</v>
      </c>
      <c r="X26">
        <f>O26/46.025</f>
        <v>1.4820438433103034</v>
      </c>
      <c r="Y26">
        <f>P26/60.052</f>
        <v>8.0023698313338123</v>
      </c>
      <c r="Z26">
        <f>Q26/88.11</f>
        <v>8.0097453674587289</v>
      </c>
    </row>
    <row r="27" spans="1:26" x14ac:dyDescent="0.35">
      <c r="A27">
        <v>200</v>
      </c>
      <c r="B27" s="7">
        <v>402085.55086381303</v>
      </c>
      <c r="C27" s="7">
        <v>774121908.22640395</v>
      </c>
      <c r="D27" s="7">
        <v>315413776.56650239</v>
      </c>
      <c r="F27" s="7">
        <f t="shared" si="1"/>
        <v>4.0208555086381301E-3</v>
      </c>
      <c r="G27" s="7">
        <f t="shared" si="2"/>
        <v>7.7412190822640392</v>
      </c>
      <c r="H27" s="7">
        <f t="shared" si="3"/>
        <v>3.1541377656650238</v>
      </c>
      <c r="I27" s="7"/>
      <c r="J27">
        <v>126.56651391568053</v>
      </c>
      <c r="K27">
        <v>11.838009266058465</v>
      </c>
      <c r="L27">
        <v>0</v>
      </c>
      <c r="M27">
        <v>312.38915071940738</v>
      </c>
      <c r="N27">
        <v>204.99139675776993</v>
      </c>
      <c r="O27">
        <v>36.497974640621912</v>
      </c>
      <c r="P27">
        <v>193.96442868041765</v>
      </c>
      <c r="Q27">
        <v>592.9644598637517</v>
      </c>
      <c r="S27">
        <f>J27/342.296</f>
        <v>0.3697575020323946</v>
      </c>
      <c r="T27">
        <f>K27/180.156</f>
        <v>6.5709769677715232E-2</v>
      </c>
      <c r="U27">
        <f>L27/88.06</f>
        <v>0</v>
      </c>
      <c r="V27">
        <f>M27/118.09</f>
        <v>2.6453480457228165</v>
      </c>
      <c r="W27">
        <f>N27/90.08</f>
        <v>2.275659377861567</v>
      </c>
      <c r="X27">
        <f>O27/46.025</f>
        <v>0.79300325128999272</v>
      </c>
      <c r="Y27">
        <f>P27/60.052</f>
        <v>3.2299411956374087</v>
      </c>
      <c r="Z27">
        <f>Q27/88.11</f>
        <v>6.7298202231727577</v>
      </c>
    </row>
    <row r="28" spans="1:26" x14ac:dyDescent="0.35">
      <c r="A28">
        <v>208</v>
      </c>
      <c r="B28" s="7">
        <v>0</v>
      </c>
      <c r="C28" s="7">
        <v>916913595.26264799</v>
      </c>
      <c r="D28" s="7">
        <v>325296533.55222082</v>
      </c>
      <c r="F28" s="7">
        <f t="shared" si="1"/>
        <v>0</v>
      </c>
      <c r="G28" s="7">
        <f t="shared" si="2"/>
        <v>9.1691359526264797</v>
      </c>
      <c r="H28" s="7">
        <f t="shared" si="3"/>
        <v>3.2529653355222083</v>
      </c>
      <c r="I28" s="7"/>
      <c r="J28">
        <v>167.5117577299032</v>
      </c>
      <c r="K28">
        <v>8.8138353284028348</v>
      </c>
      <c r="L28">
        <v>0</v>
      </c>
      <c r="M28">
        <v>377.27545230067904</v>
      </c>
      <c r="N28">
        <v>275.49158120197802</v>
      </c>
      <c r="O28">
        <v>47.507928422192869</v>
      </c>
      <c r="P28">
        <v>214.83224582230309</v>
      </c>
      <c r="Q28">
        <v>964.00462363363204</v>
      </c>
      <c r="S28">
        <f>J28/342.296</f>
        <v>0.48937690691653774</v>
      </c>
      <c r="T28">
        <f>K28/180.156</f>
        <v>4.8923351586418626E-2</v>
      </c>
      <c r="U28">
        <f>L28/88.06</f>
        <v>0</v>
      </c>
      <c r="V28">
        <f>M28/118.09</f>
        <v>3.1948128740848425</v>
      </c>
      <c r="W28">
        <f>N28/90.08</f>
        <v>3.05829908083901</v>
      </c>
      <c r="X28">
        <f>O28/46.025</f>
        <v>1.0322200634914258</v>
      </c>
      <c r="Y28">
        <f>P28/60.052</f>
        <v>3.5774369849847316</v>
      </c>
      <c r="Z28">
        <f>Q28/88.11</f>
        <v>10.940921843532312</v>
      </c>
    </row>
    <row r="29" spans="1:26" x14ac:dyDescent="0.35">
      <c r="A29">
        <v>216</v>
      </c>
      <c r="B29" s="7">
        <v>0</v>
      </c>
      <c r="C29" s="7">
        <v>724025204.07782197</v>
      </c>
      <c r="D29" s="7">
        <v>572369586.86532998</v>
      </c>
      <c r="F29" s="7">
        <f t="shared" si="1"/>
        <v>0</v>
      </c>
      <c r="G29" s="7">
        <f t="shared" si="2"/>
        <v>7.2402520407782198</v>
      </c>
      <c r="H29" s="7">
        <f t="shared" si="3"/>
        <v>5.7236958686532997</v>
      </c>
      <c r="I29" s="7"/>
      <c r="J29">
        <v>173.32103848258339</v>
      </c>
      <c r="K29">
        <v>8.7652529452026275</v>
      </c>
      <c r="L29">
        <v>0</v>
      </c>
      <c r="M29">
        <v>395.71308585402915</v>
      </c>
      <c r="N29">
        <v>309.60430901549995</v>
      </c>
      <c r="O29">
        <v>48.189791054587197</v>
      </c>
      <c r="P29">
        <v>212.72438173303183</v>
      </c>
      <c r="Q29">
        <v>1079.5925503807698</v>
      </c>
      <c r="S29">
        <f>J29/342.296</f>
        <v>0.50634841915354956</v>
      </c>
      <c r="T29">
        <f>K29/180.156</f>
        <v>4.8653683170156017E-2</v>
      </c>
      <c r="U29">
        <f>L29/88.06</f>
        <v>0</v>
      </c>
      <c r="V29">
        <f>M29/118.09</f>
        <v>3.3509449221274377</v>
      </c>
      <c r="W29">
        <f>N29/90.08</f>
        <v>3.4369927732626548</v>
      </c>
      <c r="X29">
        <f>O29/46.025</f>
        <v>1.0470351125385595</v>
      </c>
      <c r="Y29">
        <f>P29/60.052</f>
        <v>3.542336337391458</v>
      </c>
      <c r="Z29">
        <f>Q29/88.11</f>
        <v>12.252781186934172</v>
      </c>
    </row>
    <row r="30" spans="1:26" x14ac:dyDescent="0.35">
      <c r="A30">
        <v>224</v>
      </c>
      <c r="B30" s="7">
        <v>0</v>
      </c>
      <c r="C30" s="7">
        <v>943090214.11460102</v>
      </c>
      <c r="D30" s="7">
        <v>389407173.3599177</v>
      </c>
      <c r="F30" s="7">
        <f t="shared" si="1"/>
        <v>0</v>
      </c>
      <c r="G30" s="7">
        <f t="shared" si="2"/>
        <v>9.4309021411460101</v>
      </c>
      <c r="H30" s="7">
        <f t="shared" si="3"/>
        <v>3.8940717335991768</v>
      </c>
      <c r="I30" s="7"/>
      <c r="J30">
        <v>158.47228920132062</v>
      </c>
      <c r="K30">
        <v>8.6136730668905415</v>
      </c>
      <c r="L30">
        <v>0</v>
      </c>
      <c r="M30">
        <v>340.32127742295455</v>
      </c>
      <c r="N30">
        <v>300.41761658203279</v>
      </c>
      <c r="O30">
        <v>44.113954215941632</v>
      </c>
      <c r="P30">
        <v>194.34298937421869</v>
      </c>
      <c r="Q30">
        <v>1032.7570520126405</v>
      </c>
      <c r="S30">
        <f>J30/342.296</f>
        <v>0.46296856872800329</v>
      </c>
      <c r="T30">
        <f>K30/180.156</f>
        <v>4.7812301932161801E-2</v>
      </c>
      <c r="U30">
        <f>L30/88.06</f>
        <v>0</v>
      </c>
      <c r="V30">
        <f>M30/118.09</f>
        <v>2.8818805777199978</v>
      </c>
      <c r="W30">
        <f>N30/90.08</f>
        <v>3.3350090650758526</v>
      </c>
      <c r="X30">
        <f>O30/46.025</f>
        <v>0.95847809268748796</v>
      </c>
      <c r="Y30">
        <f>P30/60.052</f>
        <v>3.2362450771700972</v>
      </c>
      <c r="Z30">
        <f>Q30/88.11</f>
        <v>11.721224060976512</v>
      </c>
    </row>
    <row r="31" spans="1:26" x14ac:dyDescent="0.35">
      <c r="A31">
        <v>232</v>
      </c>
      <c r="B31" s="7">
        <v>785750.81196876499</v>
      </c>
      <c r="C31" s="7">
        <v>696830011.74763298</v>
      </c>
      <c r="D31" s="7">
        <v>466539544.60645407</v>
      </c>
      <c r="F31" s="7">
        <f t="shared" si="1"/>
        <v>7.8575081196876496E-3</v>
      </c>
      <c r="G31" s="7">
        <f t="shared" si="2"/>
        <v>6.9683001174763302</v>
      </c>
      <c r="H31" s="7">
        <f t="shared" si="3"/>
        <v>4.665395446064541</v>
      </c>
      <c r="I31" s="7"/>
      <c r="J31">
        <v>150.24326937344659</v>
      </c>
      <c r="K31">
        <v>10.0930095893759</v>
      </c>
      <c r="L31">
        <v>0</v>
      </c>
      <c r="M31">
        <v>328.27799278218339</v>
      </c>
      <c r="N31">
        <v>271.80413022093427</v>
      </c>
      <c r="O31">
        <v>42.173106166983509</v>
      </c>
      <c r="P31">
        <v>199.8959740835723</v>
      </c>
      <c r="Q31">
        <v>1056.4957519556547</v>
      </c>
      <c r="S31">
        <f>J31/342.296</f>
        <v>0.43892791435905354</v>
      </c>
      <c r="T31">
        <f>K31/180.156</f>
        <v>5.6023721604475558E-2</v>
      </c>
      <c r="U31">
        <f>L31/88.06</f>
        <v>0</v>
      </c>
      <c r="V31">
        <f>M31/118.09</f>
        <v>2.7798966278447232</v>
      </c>
      <c r="W31">
        <f>N31/90.08</f>
        <v>3.0173637901968724</v>
      </c>
      <c r="X31">
        <f>O31/46.025</f>
        <v>0.91630866196596439</v>
      </c>
      <c r="Y31">
        <f>P31/60.052</f>
        <v>3.3287146820018036</v>
      </c>
      <c r="Z31">
        <f>Q31/88.11</f>
        <v>11.990645238402617</v>
      </c>
    </row>
    <row r="32" spans="1:26" x14ac:dyDescent="0.35">
      <c r="A32">
        <v>240</v>
      </c>
      <c r="B32" s="7">
        <v>0</v>
      </c>
      <c r="C32" s="7">
        <v>547343432.98772001</v>
      </c>
      <c r="D32" s="7">
        <v>191051813.0224742</v>
      </c>
      <c r="F32" s="7">
        <f t="shared" si="1"/>
        <v>0</v>
      </c>
      <c r="G32" s="7">
        <f t="shared" si="2"/>
        <v>5.4734343298772004</v>
      </c>
      <c r="H32" s="7">
        <f t="shared" si="3"/>
        <v>1.910518130224742</v>
      </c>
      <c r="I32" s="7"/>
      <c r="J32">
        <v>113.89224186899507</v>
      </c>
      <c r="K32">
        <v>15.040477013774419</v>
      </c>
      <c r="L32">
        <v>0</v>
      </c>
      <c r="M32">
        <v>431.7556849209364</v>
      </c>
      <c r="N32">
        <v>282.62238537872543</v>
      </c>
      <c r="O32">
        <v>45.809022141331717</v>
      </c>
      <c r="P32">
        <v>285.67274592800942</v>
      </c>
      <c r="Q32">
        <v>1112.155170180801</v>
      </c>
      <c r="S32">
        <f>J32/342.296</f>
        <v>0.3327302739996818</v>
      </c>
      <c r="T32">
        <f>K32/180.156</f>
        <v>8.3485851227682775E-2</v>
      </c>
      <c r="U32">
        <f>L32/88.06</f>
        <v>0</v>
      </c>
      <c r="V32">
        <f>M32/118.09</f>
        <v>3.656157887381966</v>
      </c>
      <c r="W32">
        <f>N32/90.08</f>
        <v>3.1374598732096519</v>
      </c>
      <c r="X32">
        <f>O32/46.025</f>
        <v>0.9953073794966153</v>
      </c>
      <c r="Y32">
        <f>P32/60.052</f>
        <v>4.7570896211285127</v>
      </c>
      <c r="Z32">
        <f>Q32/88.11</f>
        <v>12.622348997625705</v>
      </c>
    </row>
    <row r="33" spans="1:26" x14ac:dyDescent="0.35">
      <c r="A33">
        <v>248</v>
      </c>
      <c r="B33" s="7">
        <v>0</v>
      </c>
      <c r="C33" s="7">
        <v>1056051065.4240299</v>
      </c>
      <c r="D33" s="7">
        <v>541507367.63942719</v>
      </c>
      <c r="F33" s="7">
        <f t="shared" si="1"/>
        <v>0</v>
      </c>
      <c r="G33" s="7">
        <f t="shared" si="2"/>
        <v>10.5605106542403</v>
      </c>
      <c r="H33" s="7">
        <f t="shared" si="3"/>
        <v>5.4150736763942717</v>
      </c>
      <c r="I33" s="7"/>
      <c r="J33">
        <v>121.48057844437437</v>
      </c>
      <c r="K33">
        <v>11.880975550078034</v>
      </c>
      <c r="L33">
        <v>0</v>
      </c>
      <c r="M33">
        <v>402.38956621871881</v>
      </c>
      <c r="N33">
        <v>251.94850350942494</v>
      </c>
      <c r="O33">
        <v>43.717118409601518</v>
      </c>
      <c r="P33">
        <v>294.03471762629601</v>
      </c>
      <c r="Q33">
        <v>1020.2090510542403</v>
      </c>
      <c r="S33">
        <f>J33/342.296</f>
        <v>0.35489920549575332</v>
      </c>
      <c r="T33">
        <f>K33/180.156</f>
        <v>6.5948264560037037E-2</v>
      </c>
      <c r="U33">
        <f>L33/88.06</f>
        <v>0</v>
      </c>
      <c r="V33">
        <f>M33/118.09</f>
        <v>3.4074821425922499</v>
      </c>
      <c r="W33">
        <f>N33/90.08</f>
        <v>2.796941646419016</v>
      </c>
      <c r="X33">
        <f>O33/46.025</f>
        <v>0.94985591329932684</v>
      </c>
      <c r="Y33">
        <f>P33/60.052</f>
        <v>4.8963351366531676</v>
      </c>
      <c r="Z33">
        <f>Q33/88.11</f>
        <v>11.578811157124507</v>
      </c>
    </row>
    <row r="34" spans="1:26" x14ac:dyDescent="0.35">
      <c r="A34">
        <v>256</v>
      </c>
      <c r="B34" s="7">
        <v>0</v>
      </c>
      <c r="C34" s="7">
        <v>1121082903.8509099</v>
      </c>
      <c r="D34" s="7">
        <v>578992347.60895324</v>
      </c>
      <c r="F34" s="7">
        <f t="shared" si="1"/>
        <v>0</v>
      </c>
      <c r="G34" s="7">
        <f t="shared" si="2"/>
        <v>11.2108290385091</v>
      </c>
      <c r="H34" s="7">
        <f t="shared" si="3"/>
        <v>5.7899234760895322</v>
      </c>
      <c r="I34" s="7"/>
      <c r="J34">
        <v>123.768090152836</v>
      </c>
      <c r="K34">
        <v>10.561432846968927</v>
      </c>
      <c r="L34">
        <v>0</v>
      </c>
      <c r="M34">
        <v>380.76223348687023</v>
      </c>
      <c r="N34">
        <v>212.08913390981843</v>
      </c>
      <c r="O34">
        <v>44.299955328486071</v>
      </c>
      <c r="P34">
        <v>237.44010933708358</v>
      </c>
      <c r="Q34">
        <v>1048.0981745065533</v>
      </c>
      <c r="S34">
        <f>J34/342.296</f>
        <v>0.36158205223793444</v>
      </c>
      <c r="T34">
        <f>K34/180.156</f>
        <v>5.862381961727018E-2</v>
      </c>
      <c r="U34">
        <f>L34/88.06</f>
        <v>0</v>
      </c>
      <c r="V34">
        <f>M34/118.09</f>
        <v>3.2243393469969535</v>
      </c>
      <c r="W34">
        <f>N34/90.08</f>
        <v>2.3544530851445207</v>
      </c>
      <c r="X34">
        <f>O34/46.025</f>
        <v>0.96251939877210368</v>
      </c>
      <c r="Y34">
        <f>P34/60.052</f>
        <v>3.9539084349744154</v>
      </c>
      <c r="Z34">
        <f>Q34/88.11</f>
        <v>11.895337356787575</v>
      </c>
    </row>
    <row r="35" spans="1:26" x14ac:dyDescent="0.35">
      <c r="A35">
        <v>264</v>
      </c>
      <c r="B35" s="7">
        <v>0</v>
      </c>
      <c r="C35" s="7">
        <v>1243485117.4679101</v>
      </c>
      <c r="D35" s="7">
        <v>898555679.28916907</v>
      </c>
      <c r="F35" s="7">
        <f t="shared" si="1"/>
        <v>0</v>
      </c>
      <c r="G35" s="7">
        <f t="shared" si="2"/>
        <v>12.4348511746791</v>
      </c>
      <c r="H35" s="7">
        <f t="shared" si="3"/>
        <v>8.9855567928916908</v>
      </c>
      <c r="I35" s="7"/>
      <c r="J35">
        <v>135.39647633267796</v>
      </c>
      <c r="K35">
        <v>11.968485318100516</v>
      </c>
      <c r="L35">
        <v>0</v>
      </c>
      <c r="M35">
        <v>461.94786819174698</v>
      </c>
      <c r="N35">
        <v>234.40133730359184</v>
      </c>
      <c r="O35">
        <v>54.807641490655243</v>
      </c>
      <c r="P35">
        <v>255.06186691116991</v>
      </c>
      <c r="Q35">
        <v>1250.7015586955395</v>
      </c>
      <c r="S35">
        <f>J35/342.296</f>
        <v>0.39555377898858873</v>
      </c>
      <c r="T35">
        <f>K35/180.156</f>
        <v>6.6434008959460222E-2</v>
      </c>
      <c r="U35">
        <f>L35/88.06</f>
        <v>0</v>
      </c>
      <c r="V35">
        <f>M35/118.09</f>
        <v>3.9118288440320685</v>
      </c>
      <c r="W35">
        <f>N35/90.08</f>
        <v>2.6021462844537284</v>
      </c>
      <c r="X35">
        <f>O35/46.025</f>
        <v>1.1908232806226018</v>
      </c>
      <c r="Y35">
        <f>P35/60.052</f>
        <v>4.2473500784515075</v>
      </c>
      <c r="Z35">
        <f>Q35/88.11</f>
        <v>14.194774244643508</v>
      </c>
    </row>
    <row r="36" spans="1:26" x14ac:dyDescent="0.35">
      <c r="A36">
        <v>272</v>
      </c>
      <c r="B36" s="7">
        <v>0</v>
      </c>
      <c r="C36" s="7">
        <v>1362752338.1106801</v>
      </c>
      <c r="D36" s="7">
        <v>514565188.40882969</v>
      </c>
      <c r="F36" s="7">
        <f t="shared" si="1"/>
        <v>0</v>
      </c>
      <c r="G36" s="7">
        <f t="shared" si="2"/>
        <v>13.627523381106801</v>
      </c>
      <c r="H36" s="7">
        <f t="shared" si="3"/>
        <v>5.1456518840882968</v>
      </c>
      <c r="I36" s="7"/>
      <c r="J36">
        <v>125.4470371795823</v>
      </c>
      <c r="K36">
        <v>3.4887261197195141</v>
      </c>
      <c r="L36">
        <v>0</v>
      </c>
      <c r="M36">
        <v>406.5987597345553</v>
      </c>
      <c r="N36">
        <v>198.74613248743785</v>
      </c>
      <c r="O36">
        <v>51.173167310635982</v>
      </c>
      <c r="P36">
        <v>205.4541866589455</v>
      </c>
      <c r="Q36">
        <v>1110.6434233020773</v>
      </c>
      <c r="S36">
        <f>J36/342.296</f>
        <v>0.36648700884492458</v>
      </c>
      <c r="T36">
        <f>K36/180.156</f>
        <v>1.9365028751301729E-2</v>
      </c>
      <c r="U36">
        <f>L36/88.06</f>
        <v>0</v>
      </c>
      <c r="V36">
        <f>M36/118.09</f>
        <v>3.443126088022316</v>
      </c>
      <c r="W36">
        <f>N36/90.08</f>
        <v>2.2063291794786619</v>
      </c>
      <c r="X36">
        <f>O36/46.025</f>
        <v>1.1118558894217487</v>
      </c>
      <c r="Y36">
        <f>P36/60.052</f>
        <v>3.4212713424856043</v>
      </c>
      <c r="Z36">
        <f>Q36/88.11</f>
        <v>12.605191502690698</v>
      </c>
    </row>
    <row r="37" spans="1:26" x14ac:dyDescent="0.35">
      <c r="A37">
        <v>280</v>
      </c>
      <c r="B37" s="7">
        <v>0</v>
      </c>
      <c r="C37" s="7">
        <v>955374263.82621503</v>
      </c>
      <c r="D37" s="7">
        <v>497533166.12446201</v>
      </c>
      <c r="F37" s="7">
        <f t="shared" si="1"/>
        <v>0</v>
      </c>
      <c r="G37" s="7">
        <f t="shared" si="2"/>
        <v>9.5537426382621504</v>
      </c>
      <c r="H37" s="7">
        <f t="shared" si="3"/>
        <v>4.9753316612446197</v>
      </c>
      <c r="I37" s="7"/>
      <c r="J37">
        <v>127.74117112438329</v>
      </c>
      <c r="K37">
        <v>8.7976163696164917</v>
      </c>
      <c r="L37">
        <v>0</v>
      </c>
      <c r="M37">
        <v>444.5512459043639</v>
      </c>
      <c r="N37">
        <v>194.12991768138676</v>
      </c>
      <c r="O37">
        <v>57.774844575535745</v>
      </c>
      <c r="P37">
        <v>205.78760674038531</v>
      </c>
      <c r="Q37">
        <v>1116.6120551209656</v>
      </c>
      <c r="S37">
        <f>J37/342.296</f>
        <v>0.37318920210689954</v>
      </c>
      <c r="T37">
        <f>K37/180.156</f>
        <v>4.8833324283490374E-2</v>
      </c>
      <c r="U37">
        <f>L37/88.06</f>
        <v>0</v>
      </c>
      <c r="V37">
        <f>M37/118.09</f>
        <v>3.7645122017475137</v>
      </c>
      <c r="W37">
        <f>N37/90.08</f>
        <v>2.1550834556104213</v>
      </c>
      <c r="X37">
        <f>O37/46.025</f>
        <v>1.255292657806317</v>
      </c>
      <c r="Y37">
        <f>P37/60.052</f>
        <v>3.4268235319454026</v>
      </c>
      <c r="Z37">
        <f>Q37/88.11</f>
        <v>12.672932188411821</v>
      </c>
    </row>
    <row r="38" spans="1:26" x14ac:dyDescent="0.35">
      <c r="A38">
        <v>288</v>
      </c>
      <c r="B38" s="7">
        <v>0</v>
      </c>
      <c r="C38" s="7">
        <v>1174257415.8253</v>
      </c>
      <c r="D38" s="7">
        <v>429924701.82758188</v>
      </c>
      <c r="F38" s="7">
        <f t="shared" si="1"/>
        <v>0</v>
      </c>
      <c r="G38" s="7">
        <f t="shared" si="2"/>
        <v>11.742574158252999</v>
      </c>
      <c r="H38" s="7">
        <f t="shared" si="3"/>
        <v>4.2992470182758185</v>
      </c>
      <c r="I38" s="7"/>
      <c r="J38">
        <v>132.51264455892718</v>
      </c>
      <c r="K38">
        <v>6.3379909767036091</v>
      </c>
      <c r="L38">
        <v>0</v>
      </c>
      <c r="M38">
        <v>588.48899965572912</v>
      </c>
      <c r="N38">
        <v>246.819251322681</v>
      </c>
      <c r="O38">
        <v>68.934472521232465</v>
      </c>
      <c r="P38">
        <v>261.417831733951</v>
      </c>
      <c r="Q38">
        <v>1209.744842122986</v>
      </c>
      <c r="S38">
        <f>J38/342.296</f>
        <v>0.38712881412265171</v>
      </c>
      <c r="T38">
        <f>K38/180.156</f>
        <v>3.518057115335381E-2</v>
      </c>
      <c r="U38">
        <f>L38/88.06</f>
        <v>0</v>
      </c>
      <c r="V38">
        <f>M38/118.09</f>
        <v>4.9833940185936925</v>
      </c>
      <c r="W38">
        <f>N38/90.08</f>
        <v>2.7400005697455705</v>
      </c>
      <c r="X38">
        <f>O38/46.025</f>
        <v>1.497761488782889</v>
      </c>
      <c r="Y38">
        <f>P38/60.052</f>
        <v>4.3531910966154497</v>
      </c>
      <c r="Z38">
        <f>Q38/88.11</f>
        <v>13.72993805610017</v>
      </c>
    </row>
    <row r="39" spans="1:26" x14ac:dyDescent="0.35">
      <c r="A39">
        <v>296</v>
      </c>
      <c r="B39" s="7">
        <v>0</v>
      </c>
      <c r="C39" s="7">
        <v>1236378421.58003</v>
      </c>
      <c r="D39" s="7">
        <v>476884699.4233883</v>
      </c>
      <c r="F39" s="7">
        <f t="shared" si="1"/>
        <v>0</v>
      </c>
      <c r="G39" s="7">
        <f t="shared" si="2"/>
        <v>12.363784215800299</v>
      </c>
      <c r="H39" s="7">
        <f t="shared" si="3"/>
        <v>4.7688469942338827</v>
      </c>
      <c r="I39" s="7"/>
      <c r="J39">
        <v>84.031150883814973</v>
      </c>
      <c r="K39">
        <v>7.2931653776895624</v>
      </c>
      <c r="L39">
        <v>0</v>
      </c>
      <c r="M39">
        <v>346.89970736977062</v>
      </c>
      <c r="N39">
        <v>129.59693955547283</v>
      </c>
      <c r="O39">
        <v>39.210122379888404</v>
      </c>
      <c r="P39">
        <v>165.96097656537245</v>
      </c>
      <c r="Q39">
        <v>660.62476525669581</v>
      </c>
      <c r="S39">
        <f>J39/342.296</f>
        <v>0.24549264637569523</v>
      </c>
      <c r="T39">
        <f>K39/180.156</f>
        <v>4.0482500597757286E-2</v>
      </c>
      <c r="U39">
        <f>L39/88.06</f>
        <v>0</v>
      </c>
      <c r="V39">
        <f>M39/118.09</f>
        <v>2.9375874957216581</v>
      </c>
      <c r="W39">
        <f>N39/90.08</f>
        <v>1.4386871620278956</v>
      </c>
      <c r="X39">
        <f>O39/46.025</f>
        <v>0.85193095882429992</v>
      </c>
      <c r="Y39">
        <f>P39/60.052</f>
        <v>2.7636211377701398</v>
      </c>
      <c r="Z39">
        <f>Q39/88.11</f>
        <v>7.4977274458823722</v>
      </c>
    </row>
    <row r="40" spans="1:26" x14ac:dyDescent="0.35">
      <c r="A40">
        <v>308</v>
      </c>
      <c r="B40" s="7">
        <v>0</v>
      </c>
      <c r="C40" s="7">
        <v>1423789959.3921001</v>
      </c>
      <c r="D40" s="7">
        <v>348153749.7793051</v>
      </c>
      <c r="F40" s="7">
        <f t="shared" si="1"/>
        <v>0</v>
      </c>
      <c r="G40" s="7">
        <f t="shared" si="2"/>
        <v>14.237899593921002</v>
      </c>
      <c r="H40" s="7">
        <f t="shared" si="3"/>
        <v>3.4815374977930511</v>
      </c>
      <c r="I40" s="7"/>
      <c r="J40">
        <v>132.6463934460437</v>
      </c>
      <c r="K40">
        <v>4.3308408835717485</v>
      </c>
      <c r="L40">
        <v>0</v>
      </c>
      <c r="M40">
        <v>642.63163908542663</v>
      </c>
      <c r="N40">
        <v>223.92166604631379</v>
      </c>
      <c r="O40">
        <v>65.110915935771772</v>
      </c>
      <c r="P40">
        <v>260.81082478491066</v>
      </c>
      <c r="Q40">
        <v>1072.3408440397866</v>
      </c>
      <c r="S40">
        <f>J40/342.296</f>
        <v>0.38751955455524956</v>
      </c>
      <c r="T40">
        <f>K40/180.156</f>
        <v>2.403939299036251E-2</v>
      </c>
      <c r="U40">
        <f>L40/88.06</f>
        <v>0</v>
      </c>
      <c r="V40">
        <f>M40/118.09</f>
        <v>5.4418802530733048</v>
      </c>
      <c r="W40">
        <f>N40/90.08</f>
        <v>2.4858089037112987</v>
      </c>
      <c r="X40">
        <f>O40/46.025</f>
        <v>1.4146858432541396</v>
      </c>
      <c r="Y40">
        <f>P40/60.052</f>
        <v>4.3430830744173496</v>
      </c>
      <c r="Z40">
        <f>Q40/88.11</f>
        <v>12.170478311653463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9AA8-3D91-4EBF-81CC-316BE77FF485}">
  <dimension ref="A1:Z23"/>
  <sheetViews>
    <sheetView workbookViewId="0">
      <selection activeCell="A2" sqref="A2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S1" t="s">
        <v>1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</row>
    <row r="2" spans="1:26" x14ac:dyDescent="0.35">
      <c r="A2" s="11">
        <v>0</v>
      </c>
      <c r="B2">
        <v>7530096.4036739897</v>
      </c>
      <c r="C2">
        <v>6714799.2683393899</v>
      </c>
      <c r="D2">
        <v>3765362.3092246237</v>
      </c>
      <c r="F2">
        <f>B2/100000000</f>
        <v>7.5300964036739901E-2</v>
      </c>
      <c r="G2">
        <f t="shared" ref="G2:H2" si="0">C2/100000000</f>
        <v>6.7147992683393901E-2</v>
      </c>
      <c r="H2">
        <f t="shared" si="0"/>
        <v>3.7653623092246236E-2</v>
      </c>
      <c r="J2">
        <v>275.35345643061174</v>
      </c>
      <c r="K2">
        <v>1863.6393925577806</v>
      </c>
      <c r="L2">
        <v>937.98745827767368</v>
      </c>
      <c r="M2">
        <v>83.241605059000904</v>
      </c>
      <c r="N2">
        <v>23.846478548806264</v>
      </c>
      <c r="O2">
        <v>51.618946971286782</v>
      </c>
      <c r="P2">
        <v>615.81544369071253</v>
      </c>
      <c r="Q2">
        <v>70.471042794513806</v>
      </c>
      <c r="S2">
        <f>J2/342.296</f>
        <v>0.8044308330527139</v>
      </c>
      <c r="T2">
        <f>K2/180.156</f>
        <v>10.344586872253938</v>
      </c>
      <c r="U2">
        <f>L2/88.06</f>
        <v>10.651685876421459</v>
      </c>
      <c r="V2">
        <f>M2/118.09</f>
        <v>0.70489969564739519</v>
      </c>
      <c r="W2">
        <f>N2/90.08</f>
        <v>0.26472556115459883</v>
      </c>
      <c r="X2">
        <f>O2/46.025</f>
        <v>1.121541487697703</v>
      </c>
      <c r="Y2">
        <f>P2/60.052</f>
        <v>10.254703318635725</v>
      </c>
      <c r="Z2">
        <f>Q2/88.11</f>
        <v>0.79980754505179674</v>
      </c>
    </row>
    <row r="3" spans="1:26" x14ac:dyDescent="0.35">
      <c r="A3" s="12">
        <v>12</v>
      </c>
      <c r="B3">
        <v>42375323.698423997</v>
      </c>
      <c r="C3">
        <v>1124697591.3877699</v>
      </c>
      <c r="D3">
        <v>603047939.92157185</v>
      </c>
      <c r="F3">
        <f t="shared" ref="F3:F23" si="1">B3/100000000</f>
        <v>0.42375323698423994</v>
      </c>
      <c r="G3">
        <f t="shared" ref="G3:G23" si="2">C3/100000000</f>
        <v>11.2469759138777</v>
      </c>
      <c r="H3">
        <f t="shared" ref="H3:H23" si="3">D3/100000000</f>
        <v>6.0304793992157188</v>
      </c>
      <c r="J3">
        <v>227.97629674110621</v>
      </c>
      <c r="K3">
        <v>227.97629674110621</v>
      </c>
      <c r="L3">
        <v>59.439149740907659</v>
      </c>
      <c r="M3">
        <v>147.88011361915756</v>
      </c>
      <c r="N3">
        <v>631.56488912104089</v>
      </c>
      <c r="O3">
        <v>202.0956019195491</v>
      </c>
      <c r="P3">
        <v>113.99864635282934</v>
      </c>
      <c r="Q3">
        <v>952.05753869769831</v>
      </c>
      <c r="S3">
        <f>J3/342.296</f>
        <v>0.66602091973352362</v>
      </c>
      <c r="T3">
        <f>K3/180.156</f>
        <v>1.2654382687288028</v>
      </c>
      <c r="U3">
        <f>L3/88.06</f>
        <v>0.67498466660126799</v>
      </c>
      <c r="V3">
        <f>M3/118.09</f>
        <v>1.2522661835816542</v>
      </c>
      <c r="W3">
        <f>N3/90.08</f>
        <v>7.0111555186616439</v>
      </c>
      <c r="X3">
        <f>O3/46.025</f>
        <v>4.3909962394252933</v>
      </c>
      <c r="Y3">
        <f>P3/60.052</f>
        <v>1.8983322179582585</v>
      </c>
      <c r="Z3">
        <f>Q3/88.11</f>
        <v>10.805329005762097</v>
      </c>
    </row>
    <row r="4" spans="1:26" x14ac:dyDescent="0.35">
      <c r="A4" s="12">
        <v>24</v>
      </c>
      <c r="B4">
        <v>8127746.67892054</v>
      </c>
      <c r="C4">
        <v>1612870050.9649899</v>
      </c>
      <c r="D4">
        <v>967635334.61442089</v>
      </c>
      <c r="F4">
        <f t="shared" si="1"/>
        <v>8.1277466789205402E-2</v>
      </c>
      <c r="G4">
        <f t="shared" si="2"/>
        <v>16.128700509649899</v>
      </c>
      <c r="H4">
        <f t="shared" si="3"/>
        <v>9.6763533461442091</v>
      </c>
      <c r="J4">
        <v>50.053140910756021</v>
      </c>
      <c r="K4">
        <v>3.6478456475719407</v>
      </c>
      <c r="L4">
        <v>0</v>
      </c>
      <c r="M4">
        <v>125.54342301688114</v>
      </c>
      <c r="N4">
        <v>22.668252893780075</v>
      </c>
      <c r="O4">
        <v>21.580075906854876</v>
      </c>
      <c r="P4">
        <v>137.76396414717993</v>
      </c>
      <c r="Q4">
        <v>295.4918762627571</v>
      </c>
      <c r="S4">
        <f>J4/342.296</f>
        <v>0.14622765358273548</v>
      </c>
      <c r="T4">
        <f>K4/180.156</f>
        <v>2.0248260660604922E-2</v>
      </c>
      <c r="U4">
        <f>L4/88.06</f>
        <v>0</v>
      </c>
      <c r="V4">
        <f>M4/118.09</f>
        <v>1.0631164621634444</v>
      </c>
      <c r="W4">
        <f>N4/90.08</f>
        <v>0.2516457914496012</v>
      </c>
      <c r="X4">
        <f>O4/46.025</f>
        <v>0.46887726033362037</v>
      </c>
      <c r="Y4">
        <f>P4/60.052</f>
        <v>2.2940778683004717</v>
      </c>
      <c r="Z4">
        <f>Q4/88.11</f>
        <v>3.3536701425803779</v>
      </c>
    </row>
    <row r="5" spans="1:26" x14ac:dyDescent="0.35">
      <c r="A5" s="12">
        <v>36</v>
      </c>
      <c r="B5">
        <v>1829571.1863582099</v>
      </c>
      <c r="C5">
        <v>3933486572.1108298</v>
      </c>
      <c r="D5">
        <v>6174802.7539589601</v>
      </c>
      <c r="F5">
        <f t="shared" si="1"/>
        <v>1.8295711863582101E-2</v>
      </c>
      <c r="G5">
        <f t="shared" si="2"/>
        <v>39.334865721108301</v>
      </c>
      <c r="H5">
        <f t="shared" si="3"/>
        <v>6.1748027539589599E-2</v>
      </c>
      <c r="J5">
        <v>22.807759014935826</v>
      </c>
      <c r="K5">
        <v>11.847957955855662</v>
      </c>
      <c r="L5">
        <v>0</v>
      </c>
      <c r="M5">
        <v>554.83648618168002</v>
      </c>
      <c r="N5">
        <v>194.89295173876053</v>
      </c>
      <c r="O5">
        <v>68.757840660798934</v>
      </c>
      <c r="P5">
        <v>693.75384908816818</v>
      </c>
      <c r="Q5">
        <v>816.43648331865518</v>
      </c>
      <c r="S5">
        <f>J5/342.296</f>
        <v>6.6631684316894813E-2</v>
      </c>
      <c r="T5">
        <f>K5/180.156</f>
        <v>6.5764992316967863E-2</v>
      </c>
      <c r="U5">
        <f>L5/88.06</f>
        <v>0</v>
      </c>
      <c r="V5">
        <f>M5/118.09</f>
        <v>4.6984205790641038</v>
      </c>
      <c r="W5">
        <f>N5/90.08</f>
        <v>2.1635540823574662</v>
      </c>
      <c r="X5">
        <f>O5/46.025</f>
        <v>1.4939237514567938</v>
      </c>
      <c r="Y5">
        <f>P5/60.052</f>
        <v>11.552551939788319</v>
      </c>
      <c r="Z5">
        <f>Q5/88.11</f>
        <v>9.2661046795897768</v>
      </c>
    </row>
    <row r="6" spans="1:26" x14ac:dyDescent="0.35">
      <c r="A6" s="12">
        <v>48</v>
      </c>
      <c r="B6">
        <v>0</v>
      </c>
      <c r="C6">
        <v>1441693285.4832499</v>
      </c>
      <c r="D6">
        <v>28307125.067385469</v>
      </c>
      <c r="F6">
        <f t="shared" si="1"/>
        <v>0</v>
      </c>
      <c r="G6">
        <f t="shared" si="2"/>
        <v>14.416932854832499</v>
      </c>
      <c r="H6">
        <f t="shared" si="3"/>
        <v>0.28307125067385469</v>
      </c>
      <c r="J6">
        <v>23.976453312799087</v>
      </c>
      <c r="K6">
        <v>21.852825013480693</v>
      </c>
      <c r="L6">
        <v>0</v>
      </c>
      <c r="M6">
        <v>636.94731171945489</v>
      </c>
      <c r="N6">
        <v>510.78271641453756</v>
      </c>
      <c r="O6">
        <v>133.54535585991508</v>
      </c>
      <c r="P6">
        <v>888.34157153099488</v>
      </c>
      <c r="Q6">
        <v>971.79607768222559</v>
      </c>
      <c r="S6">
        <f>J6/342.296</f>
        <v>7.0045964056837023E-2</v>
      </c>
      <c r="T6">
        <f>K6/180.156</f>
        <v>0.12129945721197569</v>
      </c>
      <c r="U6">
        <f>L6/88.06</f>
        <v>0</v>
      </c>
      <c r="V6">
        <f>M6/118.09</f>
        <v>5.3937447008167911</v>
      </c>
      <c r="W6">
        <f>N6/90.08</f>
        <v>5.6703232284029479</v>
      </c>
      <c r="X6">
        <f>O6/46.025</f>
        <v>2.9015829627357976</v>
      </c>
      <c r="Y6">
        <f>P6/60.052</f>
        <v>14.792872369463048</v>
      </c>
      <c r="Z6">
        <f>Q6/88.11</f>
        <v>11.029350558191188</v>
      </c>
    </row>
    <row r="7" spans="1:26" x14ac:dyDescent="0.35">
      <c r="A7" s="12">
        <v>60</v>
      </c>
      <c r="B7">
        <v>12419415.1431507</v>
      </c>
      <c r="C7">
        <v>2323616121.3964801</v>
      </c>
      <c r="D7">
        <v>310344248.86123133</v>
      </c>
      <c r="F7">
        <f t="shared" si="1"/>
        <v>0.124194151431507</v>
      </c>
      <c r="G7">
        <f t="shared" si="2"/>
        <v>23.236161213964802</v>
      </c>
      <c r="H7">
        <f t="shared" si="3"/>
        <v>3.1034424886123131</v>
      </c>
      <c r="J7">
        <v>62.692392629929145</v>
      </c>
      <c r="K7">
        <v>11.490437030641726</v>
      </c>
      <c r="L7">
        <v>0</v>
      </c>
      <c r="M7">
        <v>463.00494295788025</v>
      </c>
      <c r="N7">
        <v>473.6734141121421</v>
      </c>
      <c r="O7">
        <v>101.01534146318882</v>
      </c>
      <c r="P7">
        <v>659.95512078093975</v>
      </c>
      <c r="Q7">
        <v>924.26282507900328</v>
      </c>
      <c r="S7">
        <f>J7/342.296</f>
        <v>0.18315257154605705</v>
      </c>
      <c r="T7">
        <f>K7/180.156</f>
        <v>6.3780484861129944E-2</v>
      </c>
      <c r="U7">
        <f>L7/88.06</f>
        <v>0</v>
      </c>
      <c r="V7">
        <f>M7/118.09</f>
        <v>3.9207802773975802</v>
      </c>
      <c r="W7">
        <f>N7/90.08</f>
        <v>5.2583638333941174</v>
      </c>
      <c r="X7">
        <f>O7/46.025</f>
        <v>2.1947928617748795</v>
      </c>
      <c r="Y7">
        <f>P7/60.052</f>
        <v>10.98972758244421</v>
      </c>
      <c r="Z7">
        <f>Q7/88.11</f>
        <v>10.489874305742859</v>
      </c>
    </row>
    <row r="8" spans="1:26" x14ac:dyDescent="0.35">
      <c r="A8" s="12">
        <v>72</v>
      </c>
      <c r="B8">
        <v>1245895065.23473</v>
      </c>
      <c r="C8">
        <v>1479955760.96962</v>
      </c>
      <c r="D8">
        <v>434879308.2233817</v>
      </c>
      <c r="F8">
        <f t="shared" si="1"/>
        <v>12.458950652347299</v>
      </c>
      <c r="G8">
        <f t="shared" si="2"/>
        <v>14.799557609696199</v>
      </c>
      <c r="H8">
        <f t="shared" si="3"/>
        <v>4.3487930822338168</v>
      </c>
      <c r="J8">
        <v>8.2374443413352747</v>
      </c>
      <c r="K8">
        <v>8.2374443413352747</v>
      </c>
      <c r="L8">
        <v>5.6560788883579418</v>
      </c>
      <c r="M8">
        <v>0</v>
      </c>
      <c r="N8">
        <v>443.515057398262</v>
      </c>
      <c r="O8">
        <v>353.46568174567307</v>
      </c>
      <c r="P8">
        <v>49.839854744284516</v>
      </c>
      <c r="Q8">
        <v>1109.0940740127951</v>
      </c>
      <c r="S8">
        <f>J8/342.296</f>
        <v>2.4065266147823155E-2</v>
      </c>
      <c r="T8">
        <f>K8/180.156</f>
        <v>4.572395224880256E-2</v>
      </c>
      <c r="U8">
        <f>L8/88.06</f>
        <v>6.4229830664977755E-2</v>
      </c>
      <c r="V8">
        <f>M8/118.09</f>
        <v>0</v>
      </c>
      <c r="W8">
        <f>N8/90.08</f>
        <v>4.9235685768013102</v>
      </c>
      <c r="X8">
        <f>O8/46.025</f>
        <v>7.6798627212530812</v>
      </c>
      <c r="Y8">
        <f>P8/60.052</f>
        <v>0.8299449601059834</v>
      </c>
      <c r="Z8">
        <f>Q8/88.11</f>
        <v>12.587607241094032</v>
      </c>
    </row>
    <row r="9" spans="1:26" x14ac:dyDescent="0.35">
      <c r="A9" s="12">
        <v>84</v>
      </c>
      <c r="B9">
        <v>813480751.17068696</v>
      </c>
      <c r="C9">
        <v>1475454230.95119</v>
      </c>
      <c r="D9">
        <v>586360584.69980514</v>
      </c>
      <c r="F9">
        <f t="shared" si="1"/>
        <v>8.1348075117068692</v>
      </c>
      <c r="G9">
        <f t="shared" si="2"/>
        <v>14.754542309511899</v>
      </c>
      <c r="H9">
        <f t="shared" si="3"/>
        <v>5.863605846998051</v>
      </c>
      <c r="J9">
        <v>8.7062283944105427</v>
      </c>
      <c r="K9">
        <v>5.5451804090732733</v>
      </c>
      <c r="L9">
        <v>0</v>
      </c>
      <c r="M9">
        <v>280.18485638563084</v>
      </c>
      <c r="N9">
        <v>187.36066984819078</v>
      </c>
      <c r="O9">
        <v>37.47756539091818</v>
      </c>
      <c r="P9">
        <v>1092.5027805353334</v>
      </c>
      <c r="Q9">
        <v>1126.336013184479</v>
      </c>
      <c r="S9">
        <f>J9/342.296</f>
        <v>2.5434794430582136E-2</v>
      </c>
      <c r="T9">
        <f>K9/180.156</f>
        <v>3.0779881930511739E-2</v>
      </c>
      <c r="U9">
        <f>L9/88.06</f>
        <v>0</v>
      </c>
      <c r="V9">
        <f>M9/118.09</f>
        <v>2.3726382960930716</v>
      </c>
      <c r="W9">
        <f>N9/90.08</f>
        <v>2.0799363881903949</v>
      </c>
      <c r="X9">
        <f>O9/46.025</f>
        <v>0.81428713505525652</v>
      </c>
      <c r="Y9">
        <f>P9/60.052</f>
        <v>18.19261274454362</v>
      </c>
      <c r="Z9">
        <f>Q9/88.11</f>
        <v>12.783293759896482</v>
      </c>
    </row>
    <row r="10" spans="1:26" x14ac:dyDescent="0.35">
      <c r="A10" s="12">
        <v>96</v>
      </c>
      <c r="B10">
        <v>464548342.41019303</v>
      </c>
      <c r="C10">
        <v>1387857550.6621799</v>
      </c>
      <c r="D10">
        <v>969746817.86036003</v>
      </c>
      <c r="F10">
        <f t="shared" si="1"/>
        <v>4.64548342410193</v>
      </c>
      <c r="G10">
        <f t="shared" si="2"/>
        <v>13.8785755066218</v>
      </c>
      <c r="H10">
        <f t="shared" si="3"/>
        <v>9.6974681786036001</v>
      </c>
      <c r="J10">
        <v>10.178226912884409</v>
      </c>
      <c r="K10">
        <v>4.7711057271299495</v>
      </c>
      <c r="L10">
        <v>0</v>
      </c>
      <c r="M10">
        <v>334.23669808632889</v>
      </c>
      <c r="N10">
        <v>184.04823465291256</v>
      </c>
      <c r="O10">
        <v>52.357068514838041</v>
      </c>
      <c r="P10">
        <v>1228.6775452239135</v>
      </c>
      <c r="Q10">
        <v>1413.1373685437497</v>
      </c>
      <c r="S10">
        <f>J10/342.296</f>
        <v>2.9735161710579175E-2</v>
      </c>
      <c r="T10">
        <f>K10/180.156</f>
        <v>2.6483190829780574E-2</v>
      </c>
      <c r="U10">
        <f>L10/88.06</f>
        <v>0</v>
      </c>
      <c r="V10">
        <f>M10/118.09</f>
        <v>2.830355644731382</v>
      </c>
      <c r="W10">
        <f>N10/90.08</f>
        <v>2.0431642390421021</v>
      </c>
      <c r="X10">
        <f>O10/46.025</f>
        <v>1.1375788922289634</v>
      </c>
      <c r="Y10">
        <f>P10/60.052</f>
        <v>20.460226890426856</v>
      </c>
      <c r="Z10">
        <f>Q10/88.11</f>
        <v>16.038331273904774</v>
      </c>
    </row>
    <row r="11" spans="1:26" x14ac:dyDescent="0.35">
      <c r="A11" s="12">
        <v>108</v>
      </c>
      <c r="B11">
        <v>892606631.04808497</v>
      </c>
      <c r="C11">
        <v>1203808637.8389201</v>
      </c>
      <c r="D11">
        <v>889202622.70934296</v>
      </c>
      <c r="F11">
        <f t="shared" si="1"/>
        <v>8.9260663104808504</v>
      </c>
      <c r="G11">
        <f t="shared" si="2"/>
        <v>12.038086378389201</v>
      </c>
      <c r="H11">
        <f t="shared" si="3"/>
        <v>8.8920262270934298</v>
      </c>
      <c r="J11">
        <v>5.9747605851448604</v>
      </c>
      <c r="K11">
        <v>4.4594850032770141</v>
      </c>
      <c r="L11">
        <v>0</v>
      </c>
      <c r="M11">
        <v>261.33456152951231</v>
      </c>
      <c r="N11">
        <v>125.9286703566586</v>
      </c>
      <c r="O11">
        <v>42.030035806648726</v>
      </c>
      <c r="P11">
        <v>1034.1416418486654</v>
      </c>
      <c r="Q11">
        <v>1343.4648273584417</v>
      </c>
      <c r="S11">
        <f>J11/342.296</f>
        <v>1.7454952979715978E-2</v>
      </c>
      <c r="T11">
        <f>K11/180.156</f>
        <v>2.4753463683013687E-2</v>
      </c>
      <c r="U11">
        <f>L11/88.06</f>
        <v>0</v>
      </c>
      <c r="V11">
        <f>M11/118.09</f>
        <v>2.213011783635467</v>
      </c>
      <c r="W11">
        <f>N11/90.08</f>
        <v>1.3979648130179685</v>
      </c>
      <c r="X11">
        <f>O11/46.025</f>
        <v>0.91320012616292723</v>
      </c>
      <c r="Y11">
        <f>P11/60.052</f>
        <v>17.220769364028932</v>
      </c>
      <c r="Z11">
        <f>Q11/88.11</f>
        <v>15.247586282583608</v>
      </c>
    </row>
    <row r="12" spans="1:26" x14ac:dyDescent="0.35">
      <c r="A12" s="12">
        <v>120</v>
      </c>
      <c r="B12">
        <v>211916484.01558101</v>
      </c>
      <c r="C12">
        <v>932041720.10836196</v>
      </c>
      <c r="D12">
        <v>550829791.36276793</v>
      </c>
      <c r="F12">
        <f t="shared" si="1"/>
        <v>2.1191648401558103</v>
      </c>
      <c r="G12">
        <f t="shared" si="2"/>
        <v>9.3204172010836199</v>
      </c>
      <c r="H12">
        <f t="shared" si="3"/>
        <v>5.5082979136276791</v>
      </c>
      <c r="J12">
        <v>6.7609722812314521</v>
      </c>
      <c r="K12">
        <v>3.784006298251017</v>
      </c>
      <c r="L12">
        <v>0</v>
      </c>
      <c r="M12">
        <v>312.03671826772398</v>
      </c>
      <c r="N12">
        <v>95.81218179219951</v>
      </c>
      <c r="O12">
        <v>58.250651170254784</v>
      </c>
      <c r="P12">
        <v>1009.2082827781454</v>
      </c>
      <c r="Q12">
        <v>1625.5272820287003</v>
      </c>
      <c r="S12">
        <f>J12/342.296</f>
        <v>1.975182964811582E-2</v>
      </c>
      <c r="T12">
        <f>K12/180.156</f>
        <v>2.1004053699299589E-2</v>
      </c>
      <c r="U12">
        <f>L12/88.06</f>
        <v>0</v>
      </c>
      <c r="V12">
        <f>M12/118.09</f>
        <v>2.6423636062979421</v>
      </c>
      <c r="W12">
        <f>N12/90.08</f>
        <v>1.0636343449400478</v>
      </c>
      <c r="X12">
        <f>O12/46.025</f>
        <v>1.2656306609506742</v>
      </c>
      <c r="Y12">
        <f>P12/60.052</f>
        <v>16.805573216181735</v>
      </c>
      <c r="Z12">
        <f>Q12/88.11</f>
        <v>18.448839882291455</v>
      </c>
    </row>
    <row r="13" spans="1:26" x14ac:dyDescent="0.35">
      <c r="A13" s="12">
        <v>132</v>
      </c>
      <c r="B13">
        <v>445984471.23202801</v>
      </c>
      <c r="C13">
        <v>930249276.24480498</v>
      </c>
      <c r="D13">
        <v>554648941.60364091</v>
      </c>
      <c r="F13">
        <f t="shared" si="1"/>
        <v>4.4598447123202805</v>
      </c>
      <c r="G13">
        <f t="shared" si="2"/>
        <v>9.3024927624480505</v>
      </c>
      <c r="H13">
        <f t="shared" si="3"/>
        <v>5.5464894160364091</v>
      </c>
      <c r="J13">
        <v>5.3768026212753179</v>
      </c>
      <c r="K13">
        <v>3.0701991505245414</v>
      </c>
      <c r="L13">
        <v>0</v>
      </c>
      <c r="M13">
        <v>266.20230290493373</v>
      </c>
      <c r="N13">
        <v>75.727858802142876</v>
      </c>
      <c r="O13">
        <v>42.631066337583938</v>
      </c>
      <c r="P13">
        <v>885.47130073902485</v>
      </c>
      <c r="Q13">
        <v>1408.0929777754752</v>
      </c>
      <c r="S13">
        <f>J13/342.296</f>
        <v>1.5708049820258835E-2</v>
      </c>
      <c r="T13">
        <f>K13/180.156</f>
        <v>1.7041892307358853E-2</v>
      </c>
      <c r="U13">
        <f>L13/88.06</f>
        <v>0</v>
      </c>
      <c r="V13">
        <f>M13/118.09</f>
        <v>2.2542323897445482</v>
      </c>
      <c r="W13">
        <f>N13/90.08</f>
        <v>0.84067338812325576</v>
      </c>
      <c r="X13">
        <f>O13/46.025</f>
        <v>0.92625891010502859</v>
      </c>
      <c r="Y13">
        <f>P13/60.052</f>
        <v>14.745075946496783</v>
      </c>
      <c r="Z13">
        <f>Q13/88.11</f>
        <v>15.981080215361199</v>
      </c>
    </row>
    <row r="14" spans="1:26" x14ac:dyDescent="0.35">
      <c r="A14" s="12">
        <v>144</v>
      </c>
      <c r="B14">
        <v>126984553.683374</v>
      </c>
      <c r="C14">
        <v>736271568.94284594</v>
      </c>
      <c r="D14">
        <v>306050024.1073153</v>
      </c>
      <c r="F14">
        <f t="shared" si="1"/>
        <v>1.26984553683374</v>
      </c>
      <c r="G14">
        <f t="shared" si="2"/>
        <v>7.3627156894284598</v>
      </c>
      <c r="H14">
        <f t="shared" si="3"/>
        <v>3.0605002410731532</v>
      </c>
      <c r="J14">
        <v>5.9888523092042423</v>
      </c>
      <c r="K14">
        <v>0</v>
      </c>
      <c r="L14">
        <v>0</v>
      </c>
      <c r="M14">
        <v>296.06540701125408</v>
      </c>
      <c r="N14">
        <v>91.990614116130061</v>
      </c>
      <c r="O14">
        <v>54.623680107211634</v>
      </c>
      <c r="P14">
        <v>998.25147988822698</v>
      </c>
      <c r="Q14">
        <v>1564.3654807542869</v>
      </c>
      <c r="S14">
        <f>J14/342.296</f>
        <v>1.7496121220242838E-2</v>
      </c>
      <c r="T14">
        <f>K14/180.156</f>
        <v>0</v>
      </c>
      <c r="U14">
        <f>L14/88.06</f>
        <v>0</v>
      </c>
      <c r="V14">
        <f>M14/118.09</f>
        <v>2.5071166653506145</v>
      </c>
      <c r="W14">
        <f>N14/90.08</f>
        <v>1.0212101922305734</v>
      </c>
      <c r="X14">
        <f>O14/46.025</f>
        <v>1.1868262923891719</v>
      </c>
      <c r="Y14">
        <f>P14/60.052</f>
        <v>16.623117962569555</v>
      </c>
      <c r="Z14">
        <f>Q14/88.11</f>
        <v>17.754687104236602</v>
      </c>
    </row>
    <row r="15" spans="1:26" x14ac:dyDescent="0.35">
      <c r="A15" s="12">
        <v>156</v>
      </c>
      <c r="B15">
        <v>336417167.45741099</v>
      </c>
      <c r="C15">
        <v>973502474.51042795</v>
      </c>
      <c r="D15">
        <v>518611774.3671391</v>
      </c>
      <c r="F15">
        <f t="shared" si="1"/>
        <v>3.3641716745741097</v>
      </c>
      <c r="G15">
        <f t="shared" si="2"/>
        <v>9.7350247451042797</v>
      </c>
      <c r="H15">
        <f t="shared" si="3"/>
        <v>5.1861177436713914</v>
      </c>
      <c r="J15">
        <v>0</v>
      </c>
      <c r="K15">
        <v>5.8360727693015031</v>
      </c>
      <c r="L15">
        <v>0</v>
      </c>
      <c r="M15">
        <v>263.62075374542951</v>
      </c>
      <c r="N15">
        <v>106.12433699784648</v>
      </c>
      <c r="O15">
        <v>37.333747612118557</v>
      </c>
      <c r="P15">
        <v>912.24406436135007</v>
      </c>
      <c r="Q15">
        <v>1356.4617546495363</v>
      </c>
      <c r="S15">
        <f>J15/342.296</f>
        <v>0</v>
      </c>
      <c r="T15">
        <f>K15/180.156</f>
        <v>3.239455121839685E-2</v>
      </c>
      <c r="U15">
        <f>L15/88.06</f>
        <v>0</v>
      </c>
      <c r="V15">
        <f>M15/118.09</f>
        <v>2.2323715280331062</v>
      </c>
      <c r="W15">
        <f>N15/90.08</f>
        <v>1.1781120892300898</v>
      </c>
      <c r="X15">
        <f>O15/46.025</f>
        <v>0.81116235985048468</v>
      </c>
      <c r="Y15">
        <f>P15/60.052</f>
        <v>15.190902290703891</v>
      </c>
      <c r="Z15">
        <f>Q15/88.11</f>
        <v>15.395094253200956</v>
      </c>
    </row>
    <row r="16" spans="1:26" x14ac:dyDescent="0.35">
      <c r="A16" s="12">
        <v>168</v>
      </c>
      <c r="B16">
        <v>524516286.58607697</v>
      </c>
      <c r="C16">
        <v>1252478047.5376101</v>
      </c>
      <c r="D16">
        <v>864580374.41209602</v>
      </c>
      <c r="F16">
        <f t="shared" si="1"/>
        <v>5.2451628658607694</v>
      </c>
      <c r="G16">
        <f t="shared" si="2"/>
        <v>12.524780475376101</v>
      </c>
      <c r="H16">
        <f t="shared" si="3"/>
        <v>8.6458037441209594</v>
      </c>
      <c r="J16">
        <v>0</v>
      </c>
      <c r="K16">
        <v>6.6311549501543157</v>
      </c>
      <c r="L16">
        <v>0</v>
      </c>
      <c r="M16">
        <v>339.50144534403341</v>
      </c>
      <c r="N16">
        <v>168.82995697963472</v>
      </c>
      <c r="O16">
        <v>46.107690559882975</v>
      </c>
      <c r="P16">
        <v>1040.3354566512244</v>
      </c>
      <c r="Q16">
        <v>1464.3866885976272</v>
      </c>
      <c r="S16">
        <f>J16/342.296</f>
        <v>0</v>
      </c>
      <c r="T16">
        <f>K16/180.156</f>
        <v>3.6807849586770996E-2</v>
      </c>
      <c r="U16">
        <f>L16/88.06</f>
        <v>0</v>
      </c>
      <c r="V16">
        <f>M16/118.09</f>
        <v>2.8749381433147039</v>
      </c>
      <c r="W16">
        <f>N16/90.08</f>
        <v>1.8742224353867087</v>
      </c>
      <c r="X16">
        <f>O16/46.025</f>
        <v>1.0017966444298312</v>
      </c>
      <c r="Y16">
        <f>P16/60.052</f>
        <v>17.323910221994677</v>
      </c>
      <c r="Z16">
        <f>Q16/88.11</f>
        <v>16.619982846415017</v>
      </c>
    </row>
    <row r="17" spans="1:26" x14ac:dyDescent="0.35">
      <c r="A17" s="12">
        <v>180</v>
      </c>
      <c r="B17">
        <v>484391532.759408</v>
      </c>
      <c r="C17">
        <v>1539644491.72949</v>
      </c>
      <c r="D17">
        <v>636959297.43936801</v>
      </c>
      <c r="F17">
        <f t="shared" si="1"/>
        <v>4.8439153275940798</v>
      </c>
      <c r="G17">
        <f t="shared" si="2"/>
        <v>15.3964449172949</v>
      </c>
      <c r="H17">
        <f t="shared" si="3"/>
        <v>6.3695929743936803</v>
      </c>
      <c r="J17">
        <v>0</v>
      </c>
      <c r="K17">
        <v>6.5009635989778785</v>
      </c>
      <c r="L17">
        <v>0</v>
      </c>
      <c r="M17">
        <v>299.37137180065531</v>
      </c>
      <c r="N17">
        <v>145.11151189415892</v>
      </c>
      <c r="O17">
        <v>34.097678817215581</v>
      </c>
      <c r="P17">
        <v>1002.519027134348</v>
      </c>
      <c r="Q17">
        <v>1308.8719208154173</v>
      </c>
      <c r="S17">
        <f>J17/342.296</f>
        <v>0</v>
      </c>
      <c r="T17">
        <f>K17/180.156</f>
        <v>3.6085190606906674E-2</v>
      </c>
      <c r="U17">
        <f>L17/88.06</f>
        <v>0</v>
      </c>
      <c r="V17">
        <f>M17/118.09</f>
        <v>2.5351119637620063</v>
      </c>
      <c r="W17">
        <f>N17/90.08</f>
        <v>1.6109182048641089</v>
      </c>
      <c r="X17">
        <f>O17/46.025</f>
        <v>0.74085125078143577</v>
      </c>
      <c r="Y17">
        <f>P17/60.052</f>
        <v>16.694182161032906</v>
      </c>
      <c r="Z17">
        <f>Q17/88.11</f>
        <v>14.854975834926993</v>
      </c>
    </row>
    <row r="18" spans="1:26" x14ac:dyDescent="0.35">
      <c r="A18" s="12">
        <v>192</v>
      </c>
      <c r="B18">
        <v>712273286.52504098</v>
      </c>
      <c r="C18">
        <v>1555576037.4642999</v>
      </c>
      <c r="D18">
        <v>838619451.15068901</v>
      </c>
      <c r="F18">
        <f t="shared" si="1"/>
        <v>7.1227328652504101</v>
      </c>
      <c r="G18">
        <f t="shared" si="2"/>
        <v>15.555760374642999</v>
      </c>
      <c r="H18">
        <f t="shared" si="3"/>
        <v>8.3861945115068899</v>
      </c>
      <c r="J18">
        <v>0</v>
      </c>
      <c r="K18">
        <v>7.1650020385438227</v>
      </c>
      <c r="L18">
        <v>0</v>
      </c>
      <c r="M18">
        <v>351.77655634170662</v>
      </c>
      <c r="N18">
        <v>150.36793296200781</v>
      </c>
      <c r="O18">
        <v>42.613282600175289</v>
      </c>
      <c r="P18">
        <v>1176.3325887932936</v>
      </c>
      <c r="Q18">
        <v>1413.8179622338496</v>
      </c>
      <c r="S18">
        <f>J18/342.296</f>
        <v>0</v>
      </c>
      <c r="T18">
        <f>K18/180.156</f>
        <v>3.9771098595349712E-2</v>
      </c>
      <c r="U18">
        <f>L18/88.06</f>
        <v>0</v>
      </c>
      <c r="V18">
        <f>M18/118.09</f>
        <v>2.9788852260285088</v>
      </c>
      <c r="W18">
        <f>N18/90.08</f>
        <v>1.6692710142318807</v>
      </c>
      <c r="X18">
        <f>O18/46.025</f>
        <v>0.9258725171140747</v>
      </c>
      <c r="Y18">
        <f>P18/60.052</f>
        <v>19.588566389017743</v>
      </c>
      <c r="Z18">
        <f>Q18/88.11</f>
        <v>16.046055637655765</v>
      </c>
    </row>
    <row r="19" spans="1:26" x14ac:dyDescent="0.35">
      <c r="A19" s="12">
        <v>204</v>
      </c>
      <c r="B19">
        <v>728815874.36180103</v>
      </c>
      <c r="C19">
        <v>1304917663.0042701</v>
      </c>
      <c r="D19">
        <v>449921303.34144872</v>
      </c>
      <c r="F19">
        <f t="shared" si="1"/>
        <v>7.28815874361801</v>
      </c>
      <c r="G19">
        <f t="shared" si="2"/>
        <v>13.0491766300427</v>
      </c>
      <c r="H19">
        <f t="shared" si="3"/>
        <v>4.4992130334144873</v>
      </c>
      <c r="J19">
        <v>0</v>
      </c>
      <c r="K19">
        <v>5.9248305117950588</v>
      </c>
      <c r="L19">
        <v>0</v>
      </c>
      <c r="M19">
        <v>304.91706336958072</v>
      </c>
      <c r="N19">
        <v>148.01912528580544</v>
      </c>
      <c r="O19">
        <v>31.634934975557968</v>
      </c>
      <c r="P19">
        <v>1084.7662282153099</v>
      </c>
      <c r="Q19">
        <v>1196.1334539967881</v>
      </c>
      <c r="S19">
        <f>J19/342.296</f>
        <v>0</v>
      </c>
      <c r="T19">
        <f>K19/180.156</f>
        <v>3.288722280576311E-2</v>
      </c>
      <c r="U19">
        <f>L19/88.06</f>
        <v>0</v>
      </c>
      <c r="V19">
        <f>M19/118.09</f>
        <v>2.5820735317942307</v>
      </c>
      <c r="W19">
        <f>N19/90.08</f>
        <v>1.6431963286612505</v>
      </c>
      <c r="X19">
        <f>O19/46.025</f>
        <v>0.68734242206535512</v>
      </c>
      <c r="Y19">
        <f>P19/60.052</f>
        <v>18.063781859310428</v>
      </c>
      <c r="Z19">
        <f>Q19/88.11</f>
        <v>13.575456293233323</v>
      </c>
    </row>
    <row r="20" spans="1:26" x14ac:dyDescent="0.35">
      <c r="A20" s="12">
        <v>216</v>
      </c>
      <c r="B20">
        <v>837244202.92275202</v>
      </c>
      <c r="C20">
        <v>1526377261.5066099</v>
      </c>
      <c r="D20">
        <v>582949161.48608971</v>
      </c>
      <c r="F20">
        <f t="shared" si="1"/>
        <v>8.3724420292275195</v>
      </c>
      <c r="G20">
        <f t="shared" si="2"/>
        <v>15.263772615066099</v>
      </c>
      <c r="H20">
        <f t="shared" si="3"/>
        <v>5.8294916148608973</v>
      </c>
      <c r="J20">
        <v>0</v>
      </c>
      <c r="K20">
        <v>6.9818028111628907</v>
      </c>
      <c r="L20">
        <v>0</v>
      </c>
      <c r="M20">
        <v>361.22935116814665</v>
      </c>
      <c r="N20">
        <v>184.73053282774572</v>
      </c>
      <c r="O20">
        <v>41.252305906515403</v>
      </c>
      <c r="P20">
        <v>1350.9602038752848</v>
      </c>
      <c r="Q20">
        <v>1354.9612592602186</v>
      </c>
      <c r="S20">
        <f>J20/342.296</f>
        <v>0</v>
      </c>
      <c r="T20">
        <f>K20/180.156</f>
        <v>3.8754206416455134E-2</v>
      </c>
      <c r="U20">
        <f>L20/88.06</f>
        <v>0</v>
      </c>
      <c r="V20">
        <f>M20/118.09</f>
        <v>3.0589326036764048</v>
      </c>
      <c r="W20">
        <f>N20/90.08</f>
        <v>2.050738597110854</v>
      </c>
      <c r="X20">
        <f>O20/46.025</f>
        <v>0.89630213811005766</v>
      </c>
      <c r="Y20">
        <f>P20/60.052</f>
        <v>22.496506425685819</v>
      </c>
      <c r="Z20">
        <f>Q20/88.11</f>
        <v>15.378064456477343</v>
      </c>
    </row>
    <row r="21" spans="1:26" x14ac:dyDescent="0.35">
      <c r="A21" s="12">
        <v>228</v>
      </c>
      <c r="B21">
        <v>1042375150.99103</v>
      </c>
      <c r="C21">
        <v>1549566744.7558401</v>
      </c>
      <c r="D21">
        <v>436018229.30473244</v>
      </c>
      <c r="F21">
        <f t="shared" si="1"/>
        <v>10.4237515099103</v>
      </c>
      <c r="G21">
        <f t="shared" si="2"/>
        <v>15.4956674475584</v>
      </c>
      <c r="H21">
        <f t="shared" si="3"/>
        <v>4.3601822930473242</v>
      </c>
      <c r="J21">
        <v>0</v>
      </c>
      <c r="K21">
        <v>5.9721019866486342</v>
      </c>
      <c r="L21">
        <v>0</v>
      </c>
      <c r="M21">
        <v>300.89579054679712</v>
      </c>
      <c r="N21">
        <v>177.44652364209182</v>
      </c>
      <c r="O21">
        <v>31.99026976888085</v>
      </c>
      <c r="P21">
        <v>1232.6171731377306</v>
      </c>
      <c r="Q21">
        <v>1142.8965057244989</v>
      </c>
      <c r="S21">
        <f>J21/342.296</f>
        <v>0</v>
      </c>
      <c r="T21">
        <f>K21/180.156</f>
        <v>3.3149614704193218E-2</v>
      </c>
      <c r="U21">
        <f>L21/88.06</f>
        <v>0</v>
      </c>
      <c r="V21">
        <f>M21/118.09</f>
        <v>2.5480209208806599</v>
      </c>
      <c r="W21">
        <f>N21/90.08</f>
        <v>1.9698770386555486</v>
      </c>
      <c r="X21">
        <f>O21/46.025</f>
        <v>0.69506289557590117</v>
      </c>
      <c r="Y21">
        <f>P21/60.052</f>
        <v>20.525830499196207</v>
      </c>
      <c r="Z21">
        <f>Q21/88.11</f>
        <v>12.971246234530687</v>
      </c>
    </row>
    <row r="22" spans="1:26" x14ac:dyDescent="0.35">
      <c r="A22" s="12">
        <v>240</v>
      </c>
      <c r="B22">
        <v>665171650.08131397</v>
      </c>
      <c r="C22">
        <v>1280964998.9912901</v>
      </c>
      <c r="D22">
        <v>343638526.17493856</v>
      </c>
      <c r="F22">
        <f t="shared" si="1"/>
        <v>6.6517165008131398</v>
      </c>
      <c r="G22">
        <f t="shared" si="2"/>
        <v>12.8096499899129</v>
      </c>
      <c r="H22">
        <f t="shared" si="3"/>
        <v>3.4363852617493857</v>
      </c>
      <c r="J22">
        <v>0</v>
      </c>
      <c r="K22">
        <v>5.8194346794663838</v>
      </c>
      <c r="L22">
        <v>0</v>
      </c>
      <c r="M22">
        <v>341.47469609193217</v>
      </c>
      <c r="N22">
        <v>198.4016912370723</v>
      </c>
      <c r="O22">
        <v>40.189563646491699</v>
      </c>
      <c r="P22">
        <v>1462.1389899992646</v>
      </c>
      <c r="Q22">
        <v>1277.1967925970057</v>
      </c>
      <c r="S22">
        <f>J22/342.296</f>
        <v>0</v>
      </c>
      <c r="T22">
        <f>K22/180.156</f>
        <v>3.2302197425932988E-2</v>
      </c>
      <c r="U22">
        <f>L22/88.06</f>
        <v>0</v>
      </c>
      <c r="V22">
        <f>M22/118.09</f>
        <v>2.891647862578814</v>
      </c>
      <c r="W22">
        <f>N22/90.08</f>
        <v>2.202505453342277</v>
      </c>
      <c r="X22">
        <f>O22/46.025</f>
        <v>0.87321159470921672</v>
      </c>
      <c r="Y22">
        <f>P22/60.052</f>
        <v>24.347881669207762</v>
      </c>
      <c r="Z22">
        <f>Q22/88.11</f>
        <v>14.495480565168604</v>
      </c>
    </row>
    <row r="23" spans="1:26" ht="15" thickBot="1" x14ac:dyDescent="0.4">
      <c r="A23" s="13">
        <v>252</v>
      </c>
      <c r="B23">
        <v>817832981.30534601</v>
      </c>
      <c r="C23">
        <v>1125007154.6408701</v>
      </c>
      <c r="D23">
        <v>967769027.87799311</v>
      </c>
      <c r="F23">
        <f t="shared" si="1"/>
        <v>8.1783298130534607</v>
      </c>
      <c r="G23">
        <f t="shared" si="2"/>
        <v>11.250071546408702</v>
      </c>
      <c r="H23">
        <f t="shared" si="3"/>
        <v>9.6776902787799308</v>
      </c>
      <c r="J23">
        <v>0</v>
      </c>
      <c r="K23">
        <v>5.8575683268377583</v>
      </c>
      <c r="L23">
        <v>0</v>
      </c>
      <c r="M23">
        <v>287.77526829384112</v>
      </c>
      <c r="N23">
        <v>184.79492213463431</v>
      </c>
      <c r="O23">
        <v>31.000863726422079</v>
      </c>
      <c r="P23">
        <v>1255.2322321494228</v>
      </c>
      <c r="Q23">
        <v>1099.1576762679376</v>
      </c>
      <c r="S23">
        <f>J23/342.296</f>
        <v>0</v>
      </c>
      <c r="T23">
        <f>K23/180.156</f>
        <v>3.2513867574978123E-2</v>
      </c>
      <c r="U23">
        <f>L23/88.06</f>
        <v>0</v>
      </c>
      <c r="V23">
        <f>M23/118.09</f>
        <v>2.4369147962896189</v>
      </c>
      <c r="W23">
        <f>N23/90.08</f>
        <v>2.0514533984750702</v>
      </c>
      <c r="X23">
        <f>O23/46.025</f>
        <v>0.6735657517962429</v>
      </c>
      <c r="Y23">
        <f>P23/60.052</f>
        <v>20.902421770289461</v>
      </c>
      <c r="Z23">
        <f>Q23/88.11</f>
        <v>12.474834596163179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4FFA-A61F-4A73-9F49-57BCB9236D34}">
  <dimension ref="A1:Z23"/>
  <sheetViews>
    <sheetView topLeftCell="B1" workbookViewId="0">
      <selection activeCell="S2" sqref="S2:Z23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9171953.9459446706</v>
      </c>
      <c r="C2">
        <v>1757686.14159609</v>
      </c>
      <c r="D2" s="14">
        <v>2440992.4205998708</v>
      </c>
      <c r="F2">
        <f>B2/100000000</f>
        <v>9.1719539459446706E-2</v>
      </c>
      <c r="G2">
        <f t="shared" ref="G2:H2" si="0">C2/100000000</f>
        <v>1.75768614159609E-2</v>
      </c>
      <c r="H2">
        <f t="shared" si="0"/>
        <v>2.4409924205998707E-2</v>
      </c>
      <c r="J2" s="22">
        <v>278.15792280298251</v>
      </c>
      <c r="K2" s="6">
        <v>2011.4557394872515</v>
      </c>
      <c r="L2" s="6">
        <v>1008.8528641317682</v>
      </c>
      <c r="M2" s="6">
        <v>100.36197595149342</v>
      </c>
      <c r="N2" s="6">
        <v>77.150068003416379</v>
      </c>
      <c r="O2" s="6">
        <v>54.069052207806635</v>
      </c>
      <c r="P2" s="6">
        <v>141.96919350687548</v>
      </c>
      <c r="Q2" s="23">
        <v>53.229324174027354</v>
      </c>
      <c r="S2">
        <f>J2/342.296</f>
        <v>0.81262393601731397</v>
      </c>
      <c r="T2">
        <f>K2/180.156</f>
        <v>11.165077707582602</v>
      </c>
      <c r="U2">
        <f>L2/88.06</f>
        <v>11.456425892934002</v>
      </c>
      <c r="V2">
        <f>M2/118.09</f>
        <v>0.84987700865012628</v>
      </c>
      <c r="W2">
        <f>N2/90.08</f>
        <v>0.85646167854591893</v>
      </c>
      <c r="X2">
        <f>O2/46.025</f>
        <v>1.1747757133689656</v>
      </c>
      <c r="Y2">
        <f>P2/60.052</f>
        <v>2.3641043346911923</v>
      </c>
      <c r="Z2">
        <f>Q2/88.11</f>
        <v>0.60412352938403535</v>
      </c>
    </row>
    <row r="3" spans="1:26" x14ac:dyDescent="0.35">
      <c r="A3" s="12">
        <v>12</v>
      </c>
      <c r="B3">
        <v>45532482.123567499</v>
      </c>
      <c r="C3">
        <v>1375190676.95613</v>
      </c>
      <c r="D3" s="14">
        <v>640959592.73142529</v>
      </c>
      <c r="F3">
        <f t="shared" ref="F3:F23" si="1">B3/100000000</f>
        <v>0.45532482123567497</v>
      </c>
      <c r="G3">
        <f t="shared" ref="G3:G23" si="2">C3/100000000</f>
        <v>13.7519067695613</v>
      </c>
      <c r="H3">
        <f t="shared" ref="H3:H23" si="3">D3/100000000</f>
        <v>6.4095959273142524</v>
      </c>
      <c r="J3" s="16">
        <v>233.60092288181178</v>
      </c>
      <c r="K3" s="16">
        <v>57.142359543234669</v>
      </c>
      <c r="L3" s="16">
        <v>174.37819238867905</v>
      </c>
      <c r="M3" s="16">
        <v>637.14838370767836</v>
      </c>
      <c r="N3" s="16">
        <v>198.74206142158297</v>
      </c>
      <c r="O3" s="16">
        <v>123.20102644183289</v>
      </c>
      <c r="P3" s="16">
        <v>728.96950143392894</v>
      </c>
      <c r="Q3" s="17">
        <v>445.58269763767288</v>
      </c>
      <c r="S3">
        <f t="shared" ref="S3:S23" si="4">J3/342.296</f>
        <v>0.68245297310459896</v>
      </c>
      <c r="T3">
        <f t="shared" ref="T3:T23" si="5">K3/180.156</f>
        <v>0.31718266137810935</v>
      </c>
      <c r="U3">
        <f t="shared" ref="U3:U23" si="6">L3/88.06</f>
        <v>1.9802202179045998</v>
      </c>
      <c r="V3">
        <f t="shared" ref="V3:V23" si="7">M3/118.09</f>
        <v>5.3954474020465604</v>
      </c>
      <c r="W3">
        <f t="shared" ref="W3:W23" si="8">N3/90.08</f>
        <v>2.2062839855859568</v>
      </c>
      <c r="X3">
        <f t="shared" ref="X3:X23" si="9">O3/46.025</f>
        <v>2.6768283854825183</v>
      </c>
      <c r="Y3">
        <f t="shared" ref="Y3:Y23" si="10">P3/60.052</f>
        <v>12.138971248816508</v>
      </c>
      <c r="Z3">
        <f t="shared" ref="Z3:Z23" si="11">Q3/88.11</f>
        <v>5.0571183479477115</v>
      </c>
    </row>
    <row r="4" spans="1:26" x14ac:dyDescent="0.35">
      <c r="A4" s="12">
        <v>24</v>
      </c>
      <c r="B4">
        <v>6858758.9469804103</v>
      </c>
      <c r="C4">
        <v>1510562518.5461199</v>
      </c>
      <c r="D4" s="14">
        <v>648592384.52471173</v>
      </c>
      <c r="F4">
        <f t="shared" si="1"/>
        <v>6.8587589469804103E-2</v>
      </c>
      <c r="G4">
        <f t="shared" si="2"/>
        <v>15.1056251854612</v>
      </c>
      <c r="H4">
        <f t="shared" si="3"/>
        <v>6.4859238452471173</v>
      </c>
      <c r="J4" s="16">
        <v>214.67896209704344</v>
      </c>
      <c r="K4" s="16">
        <v>10.611559036667485</v>
      </c>
      <c r="L4" s="16">
        <v>0</v>
      </c>
      <c r="M4" s="16">
        <v>580.20309012773635</v>
      </c>
      <c r="N4" s="16">
        <v>129.4030862002499</v>
      </c>
      <c r="O4" s="16">
        <v>89.801518445709064</v>
      </c>
      <c r="P4" s="16">
        <v>387.46831683395834</v>
      </c>
      <c r="Q4" s="17">
        <v>1212.2977969745634</v>
      </c>
      <c r="S4">
        <f t="shared" si="4"/>
        <v>0.62717344665740604</v>
      </c>
      <c r="T4">
        <f t="shared" si="5"/>
        <v>5.8902057309595489E-2</v>
      </c>
      <c r="U4">
        <f t="shared" si="6"/>
        <v>0</v>
      </c>
      <c r="V4">
        <f t="shared" si="7"/>
        <v>4.9132279628057951</v>
      </c>
      <c r="W4">
        <f t="shared" si="8"/>
        <v>1.4365351487594349</v>
      </c>
      <c r="X4">
        <f t="shared" si="9"/>
        <v>1.9511465170170357</v>
      </c>
      <c r="Y4">
        <f t="shared" si="10"/>
        <v>6.4522133623186297</v>
      </c>
      <c r="Z4">
        <f t="shared" si="11"/>
        <v>13.758912688395908</v>
      </c>
    </row>
    <row r="5" spans="1:26" x14ac:dyDescent="0.35">
      <c r="A5" s="12">
        <v>36</v>
      </c>
      <c r="B5">
        <v>1824890.71539672</v>
      </c>
      <c r="C5">
        <v>3844971741.7122698</v>
      </c>
      <c r="D5" s="14">
        <v>4744715.8600314697</v>
      </c>
      <c r="F5">
        <f t="shared" si="1"/>
        <v>1.8248907153967198E-2</v>
      </c>
      <c r="G5">
        <f t="shared" si="2"/>
        <v>38.449717417122699</v>
      </c>
      <c r="H5">
        <f t="shared" si="3"/>
        <v>4.7447158600314697E-2</v>
      </c>
      <c r="J5" s="16">
        <v>26.017286717619729</v>
      </c>
      <c r="K5" s="16">
        <v>12.988787289734068</v>
      </c>
      <c r="L5" s="16">
        <v>0</v>
      </c>
      <c r="M5" s="16">
        <v>553.40557332969274</v>
      </c>
      <c r="N5" s="16">
        <v>220.78765154334937</v>
      </c>
      <c r="O5" s="16">
        <v>69.812559021948445</v>
      </c>
      <c r="P5" s="16">
        <v>600.40243078535184</v>
      </c>
      <c r="Q5" s="17">
        <v>781.48231492514117</v>
      </c>
      <c r="S5">
        <f t="shared" si="4"/>
        <v>7.6008152936697271E-2</v>
      </c>
      <c r="T5">
        <f t="shared" si="5"/>
        <v>7.2097444935134369E-2</v>
      </c>
      <c r="U5">
        <f t="shared" si="6"/>
        <v>0</v>
      </c>
      <c r="V5">
        <f t="shared" si="7"/>
        <v>4.6863034408475972</v>
      </c>
      <c r="W5">
        <f t="shared" si="8"/>
        <v>2.4510174460851397</v>
      </c>
      <c r="X5">
        <f t="shared" si="9"/>
        <v>1.5168399570222368</v>
      </c>
      <c r="Y5">
        <f t="shared" si="10"/>
        <v>9.9980422098406692</v>
      </c>
      <c r="Z5">
        <f t="shared" si="11"/>
        <v>8.8693941087860768</v>
      </c>
    </row>
    <row r="6" spans="1:26" x14ac:dyDescent="0.35">
      <c r="A6" s="12">
        <v>48</v>
      </c>
      <c r="B6">
        <v>0</v>
      </c>
      <c r="C6">
        <v>1553103211.7506199</v>
      </c>
      <c r="D6" s="14">
        <v>2042174.93467847</v>
      </c>
      <c r="F6">
        <f t="shared" si="1"/>
        <v>0</v>
      </c>
      <c r="G6">
        <f t="shared" si="2"/>
        <v>15.531032117506198</v>
      </c>
      <c r="H6">
        <f t="shared" si="3"/>
        <v>2.0421749346784701E-2</v>
      </c>
      <c r="J6" s="16">
        <v>24.081923656772823</v>
      </c>
      <c r="K6" s="16">
        <v>10.384259859263757</v>
      </c>
      <c r="L6" s="16">
        <v>0</v>
      </c>
      <c r="M6" s="16">
        <v>601.1799809463887</v>
      </c>
      <c r="N6" s="16">
        <v>511.52722296812271</v>
      </c>
      <c r="O6" s="16">
        <v>162.24705430327867</v>
      </c>
      <c r="P6" s="16">
        <v>644.04810326126915</v>
      </c>
      <c r="Q6" s="17">
        <v>925.81237372429155</v>
      </c>
      <c r="S6">
        <f t="shared" si="4"/>
        <v>7.0354090193203614E-2</v>
      </c>
      <c r="T6">
        <f t="shared" si="5"/>
        <v>5.7640377557582077E-2</v>
      </c>
      <c r="U6">
        <f t="shared" si="6"/>
        <v>0</v>
      </c>
      <c r="V6">
        <f t="shared" si="7"/>
        <v>5.0908627398288484</v>
      </c>
      <c r="W6">
        <f t="shared" si="8"/>
        <v>5.6785881768219664</v>
      </c>
      <c r="X6">
        <f t="shared" si="9"/>
        <v>3.5251940098485317</v>
      </c>
      <c r="Y6">
        <f t="shared" si="10"/>
        <v>10.724840192854012</v>
      </c>
      <c r="Z6">
        <f t="shared" si="11"/>
        <v>10.507460829920458</v>
      </c>
    </row>
    <row r="7" spans="1:26" x14ac:dyDescent="0.35">
      <c r="A7" s="12">
        <v>60</v>
      </c>
      <c r="B7">
        <v>151021280.009332</v>
      </c>
      <c r="C7">
        <v>2076460523.3457</v>
      </c>
      <c r="D7" s="14">
        <v>154030762.03850359</v>
      </c>
      <c r="F7">
        <f t="shared" si="1"/>
        <v>1.5102128000933199</v>
      </c>
      <c r="G7">
        <f t="shared" si="2"/>
        <v>20.764605233457001</v>
      </c>
      <c r="H7">
        <f t="shared" si="3"/>
        <v>1.5403076203850359</v>
      </c>
      <c r="J7" s="16">
        <v>23.689715551039619</v>
      </c>
      <c r="K7" s="16">
        <v>8.9109624201022335</v>
      </c>
      <c r="L7" s="16">
        <v>0</v>
      </c>
      <c r="M7" s="16">
        <v>461.23384004463651</v>
      </c>
      <c r="N7" s="16">
        <v>526.64379669263292</v>
      </c>
      <c r="O7" s="16">
        <v>138.97968603409538</v>
      </c>
      <c r="P7" s="16">
        <v>565.46132757923374</v>
      </c>
      <c r="Q7" s="17">
        <v>859.2422486142051</v>
      </c>
      <c r="S7">
        <f t="shared" si="4"/>
        <v>6.9208274566572844E-2</v>
      </c>
      <c r="T7">
        <f t="shared" si="5"/>
        <v>4.9462479296288955E-2</v>
      </c>
      <c r="U7">
        <f t="shared" si="6"/>
        <v>0</v>
      </c>
      <c r="V7">
        <f t="shared" si="7"/>
        <v>3.905782369757274</v>
      </c>
      <c r="W7">
        <f t="shared" si="8"/>
        <v>5.8464009401935275</v>
      </c>
      <c r="X7">
        <f t="shared" si="9"/>
        <v>3.0196564048689924</v>
      </c>
      <c r="Y7">
        <f t="shared" si="10"/>
        <v>9.4161947575307021</v>
      </c>
      <c r="Z7">
        <f t="shared" si="11"/>
        <v>9.7519265533333908</v>
      </c>
    </row>
    <row r="8" spans="1:26" x14ac:dyDescent="0.35">
      <c r="A8" s="12">
        <v>72</v>
      </c>
      <c r="B8">
        <v>1133927618.6166899</v>
      </c>
      <c r="C8">
        <v>1505933115.1059201</v>
      </c>
      <c r="D8" s="14">
        <v>399060845.22858024</v>
      </c>
      <c r="F8">
        <f t="shared" si="1"/>
        <v>11.339276186166899</v>
      </c>
      <c r="G8">
        <f t="shared" si="2"/>
        <v>15.059331151059201</v>
      </c>
      <c r="H8">
        <f t="shared" si="3"/>
        <v>3.9906084522858025</v>
      </c>
      <c r="J8" s="16">
        <v>9.0787309998330681</v>
      </c>
      <c r="K8" s="16">
        <v>5.9991742561781027</v>
      </c>
      <c r="L8" s="16">
        <v>0</v>
      </c>
      <c r="M8" s="16">
        <v>405.68343701030437</v>
      </c>
      <c r="N8" s="16">
        <v>361.34572820567359</v>
      </c>
      <c r="O8" s="16">
        <v>44.443049799093913</v>
      </c>
      <c r="P8" s="16">
        <v>1161.8335907051987</v>
      </c>
      <c r="Q8" s="17">
        <v>1130.6125505102834</v>
      </c>
      <c r="S8">
        <f t="shared" si="4"/>
        <v>2.6523041460703802E-2</v>
      </c>
      <c r="T8">
        <f t="shared" si="5"/>
        <v>3.3299885966485171E-2</v>
      </c>
      <c r="U8">
        <f t="shared" si="6"/>
        <v>0</v>
      </c>
      <c r="V8">
        <f t="shared" si="7"/>
        <v>3.4353750276086403</v>
      </c>
      <c r="W8">
        <f t="shared" si="8"/>
        <v>4.011386858411119</v>
      </c>
      <c r="X8">
        <f t="shared" si="9"/>
        <v>0.96562845842680967</v>
      </c>
      <c r="Y8">
        <f t="shared" si="10"/>
        <v>19.347125669506408</v>
      </c>
      <c r="Z8">
        <f t="shared" si="11"/>
        <v>12.831830104531647</v>
      </c>
    </row>
    <row r="9" spans="1:26" x14ac:dyDescent="0.35">
      <c r="A9" s="12">
        <v>84</v>
      </c>
      <c r="B9">
        <v>575144770.51675904</v>
      </c>
      <c r="C9">
        <v>1363265424.7923901</v>
      </c>
      <c r="D9" s="14">
        <v>708088206.39970303</v>
      </c>
      <c r="F9">
        <f t="shared" si="1"/>
        <v>5.7514477051675907</v>
      </c>
      <c r="G9">
        <f t="shared" si="2"/>
        <v>13.632654247923901</v>
      </c>
      <c r="H9">
        <f t="shared" si="3"/>
        <v>7.0808820639970307</v>
      </c>
      <c r="J9" s="16">
        <v>9.6839419970346299</v>
      </c>
      <c r="K9" s="16">
        <v>5.4647676128542244</v>
      </c>
      <c r="L9" s="16">
        <v>0</v>
      </c>
      <c r="M9" s="16">
        <v>281.4643902250819</v>
      </c>
      <c r="N9" s="16">
        <v>210.62969834232845</v>
      </c>
      <c r="O9" s="16">
        <v>37.774620832201755</v>
      </c>
      <c r="P9" s="16">
        <v>1053.4932485844547</v>
      </c>
      <c r="Q9" s="17">
        <v>1151.0803858208569</v>
      </c>
      <c r="S9">
        <f t="shared" si="4"/>
        <v>2.8291133980632641E-2</v>
      </c>
      <c r="T9">
        <f t="shared" si="5"/>
        <v>3.0333531011202647E-2</v>
      </c>
      <c r="U9">
        <f t="shared" si="6"/>
        <v>0</v>
      </c>
      <c r="V9">
        <f t="shared" si="7"/>
        <v>2.3834735390387154</v>
      </c>
      <c r="W9">
        <f t="shared" si="8"/>
        <v>2.3382515357718523</v>
      </c>
      <c r="X9">
        <f t="shared" si="9"/>
        <v>0.82074135431182527</v>
      </c>
      <c r="Y9">
        <f t="shared" si="10"/>
        <v>17.543016861794023</v>
      </c>
      <c r="Z9">
        <f t="shared" si="11"/>
        <v>13.064128768821439</v>
      </c>
    </row>
    <row r="10" spans="1:26" x14ac:dyDescent="0.35">
      <c r="A10" s="12">
        <v>96</v>
      </c>
      <c r="B10">
        <v>906882140.78674901</v>
      </c>
      <c r="C10">
        <v>1201369454.7964101</v>
      </c>
      <c r="D10" s="14">
        <v>975769330.34276497</v>
      </c>
      <c r="F10">
        <f t="shared" si="1"/>
        <v>9.0688214078674907</v>
      </c>
      <c r="G10">
        <f t="shared" si="2"/>
        <v>12.0136945479641</v>
      </c>
      <c r="H10">
        <f t="shared" si="3"/>
        <v>9.757693303427649</v>
      </c>
      <c r="J10" s="16">
        <v>8.4461770133916989</v>
      </c>
      <c r="K10" s="16">
        <v>4.667082024537053</v>
      </c>
      <c r="L10" s="16">
        <v>0</v>
      </c>
      <c r="M10" s="16">
        <v>277.66340623367682</v>
      </c>
      <c r="N10" s="16">
        <v>180.88381178050142</v>
      </c>
      <c r="O10" s="16">
        <v>43.707512876814633</v>
      </c>
      <c r="P10" s="16">
        <v>1108.806024340025</v>
      </c>
      <c r="Q10" s="17">
        <v>1419.2126871470755</v>
      </c>
      <c r="S10">
        <f t="shared" si="4"/>
        <v>2.4675067816719153E-2</v>
      </c>
      <c r="T10">
        <f t="shared" si="5"/>
        <v>2.5905781792097144E-2</v>
      </c>
      <c r="U10">
        <f t="shared" si="6"/>
        <v>0</v>
      </c>
      <c r="V10">
        <f t="shared" si="7"/>
        <v>2.35128635984145</v>
      </c>
      <c r="W10">
        <f t="shared" si="8"/>
        <v>2.0080352107071651</v>
      </c>
      <c r="X10">
        <f t="shared" si="9"/>
        <v>0.94964721079445158</v>
      </c>
      <c r="Y10">
        <f t="shared" si="10"/>
        <v>18.464098187238143</v>
      </c>
      <c r="Z10">
        <f t="shared" si="11"/>
        <v>16.107282795903707</v>
      </c>
    </row>
    <row r="11" spans="1:26" x14ac:dyDescent="0.35">
      <c r="A11" s="12">
        <v>108</v>
      </c>
      <c r="B11">
        <v>634116591.55903304</v>
      </c>
      <c r="C11">
        <v>1226120466.86151</v>
      </c>
      <c r="D11" s="14">
        <v>1203705634.0152709</v>
      </c>
      <c r="F11">
        <f t="shared" si="1"/>
        <v>6.3411659155903299</v>
      </c>
      <c r="G11">
        <f t="shared" si="2"/>
        <v>12.2612046686151</v>
      </c>
      <c r="H11">
        <f t="shared" si="3"/>
        <v>12.037056340152709</v>
      </c>
      <c r="J11" s="16">
        <v>7.6355571416399268</v>
      </c>
      <c r="K11" s="16">
        <v>4.3844185896290728</v>
      </c>
      <c r="L11" s="16">
        <v>0</v>
      </c>
      <c r="M11" s="16">
        <v>215.77354100384633</v>
      </c>
      <c r="N11" s="16">
        <v>129.75279283425942</v>
      </c>
      <c r="O11" s="16">
        <v>39.646067460158257</v>
      </c>
      <c r="P11" s="16">
        <v>978.83897713067131</v>
      </c>
      <c r="Q11" s="17">
        <v>1308.4236420504585</v>
      </c>
      <c r="S11">
        <f t="shared" si="4"/>
        <v>2.2306883929814919E-2</v>
      </c>
      <c r="T11">
        <f t="shared" si="5"/>
        <v>2.4336789169547908E-2</v>
      </c>
      <c r="U11">
        <f t="shared" si="6"/>
        <v>0</v>
      </c>
      <c r="V11">
        <f t="shared" si="7"/>
        <v>1.8271957066969797</v>
      </c>
      <c r="W11">
        <f t="shared" si="8"/>
        <v>1.4404173272009262</v>
      </c>
      <c r="X11">
        <f t="shared" si="9"/>
        <v>0.86140287800452486</v>
      </c>
      <c r="Y11">
        <f t="shared" si="10"/>
        <v>16.299856409955893</v>
      </c>
      <c r="Z11">
        <f t="shared" si="11"/>
        <v>14.849888117698995</v>
      </c>
    </row>
    <row r="12" spans="1:26" x14ac:dyDescent="0.35">
      <c r="A12" s="12">
        <v>120</v>
      </c>
      <c r="B12">
        <v>372252616.263116</v>
      </c>
      <c r="C12">
        <v>897575213.18784297</v>
      </c>
      <c r="D12" s="14">
        <v>667121698.07510197</v>
      </c>
      <c r="F12">
        <f t="shared" si="1"/>
        <v>3.7225261626311599</v>
      </c>
      <c r="G12">
        <f t="shared" si="2"/>
        <v>8.9757521318784299</v>
      </c>
      <c r="H12">
        <f t="shared" si="3"/>
        <v>6.6712169807510193</v>
      </c>
      <c r="J12" s="16">
        <v>7.8095257899154209</v>
      </c>
      <c r="K12" s="16">
        <v>3.9011737621600235</v>
      </c>
      <c r="L12" s="16">
        <v>0</v>
      </c>
      <c r="M12" s="16">
        <v>243.82887067287146</v>
      </c>
      <c r="N12" s="16">
        <v>125.56276254220616</v>
      </c>
      <c r="O12" s="16">
        <v>47.970580451930672</v>
      </c>
      <c r="P12" s="16">
        <v>1000.521522722259</v>
      </c>
      <c r="Q12" s="17">
        <v>1499.7790175102316</v>
      </c>
      <c r="S12">
        <f t="shared" si="4"/>
        <v>2.2815124307369705E-2</v>
      </c>
      <c r="T12">
        <f t="shared" si="5"/>
        <v>2.165442040320624E-2</v>
      </c>
      <c r="U12">
        <f t="shared" si="6"/>
        <v>0</v>
      </c>
      <c r="V12">
        <f t="shared" si="7"/>
        <v>2.0647715358867935</v>
      </c>
      <c r="W12">
        <f t="shared" si="8"/>
        <v>1.3939027813299973</v>
      </c>
      <c r="X12">
        <f t="shared" si="9"/>
        <v>1.0422722531652509</v>
      </c>
      <c r="Y12">
        <f t="shared" si="10"/>
        <v>16.660919248688785</v>
      </c>
      <c r="Z12">
        <f t="shared" si="11"/>
        <v>17.02166629792568</v>
      </c>
    </row>
    <row r="13" spans="1:26" x14ac:dyDescent="0.35">
      <c r="A13" s="12">
        <v>132</v>
      </c>
      <c r="B13">
        <v>382734018.57728702</v>
      </c>
      <c r="C13">
        <v>956747730.69753504</v>
      </c>
      <c r="D13" s="14">
        <v>666461683.29953694</v>
      </c>
      <c r="F13">
        <f t="shared" si="1"/>
        <v>3.8273401857728704</v>
      </c>
      <c r="G13">
        <f t="shared" si="2"/>
        <v>9.5674773069753503</v>
      </c>
      <c r="H13">
        <f t="shared" si="3"/>
        <v>6.6646168329953692</v>
      </c>
      <c r="J13" s="16">
        <v>5.8680929495353711</v>
      </c>
      <c r="K13" s="16">
        <v>3.3048159964177524</v>
      </c>
      <c r="L13" s="16">
        <v>0</v>
      </c>
      <c r="M13" s="16">
        <v>206.21358816301819</v>
      </c>
      <c r="N13" s="16">
        <v>77.505180223592902</v>
      </c>
      <c r="O13" s="16">
        <v>42.070044393763574</v>
      </c>
      <c r="P13" s="16">
        <v>879.81561144201771</v>
      </c>
      <c r="Q13" s="17">
        <v>1382.1980391648967</v>
      </c>
      <c r="S13">
        <f t="shared" si="4"/>
        <v>1.7143329017970912E-2</v>
      </c>
      <c r="T13">
        <f t="shared" si="5"/>
        <v>1.8344190570493087E-2</v>
      </c>
      <c r="U13">
        <f t="shared" si="6"/>
        <v>0</v>
      </c>
      <c r="V13">
        <f t="shared" si="7"/>
        <v>1.7462409023881631</v>
      </c>
      <c r="W13">
        <f t="shared" si="8"/>
        <v>0.86040386571484129</v>
      </c>
      <c r="X13">
        <f t="shared" si="9"/>
        <v>0.91406940562223959</v>
      </c>
      <c r="Y13">
        <f t="shared" si="10"/>
        <v>14.650896080763633</v>
      </c>
      <c r="Z13">
        <f t="shared" si="11"/>
        <v>15.687186915956154</v>
      </c>
    </row>
    <row r="14" spans="1:26" x14ac:dyDescent="0.35">
      <c r="A14" s="12">
        <v>144</v>
      </c>
      <c r="B14">
        <v>326994401.51703101</v>
      </c>
      <c r="C14">
        <v>788394777.72658002</v>
      </c>
      <c r="D14" s="14">
        <v>852691148.17046499</v>
      </c>
      <c r="F14">
        <f t="shared" si="1"/>
        <v>3.2699440151703101</v>
      </c>
      <c r="G14">
        <f t="shared" si="2"/>
        <v>7.8839477772658002</v>
      </c>
      <c r="H14">
        <f t="shared" si="3"/>
        <v>8.5269114817046496</v>
      </c>
      <c r="J14" s="16">
        <v>7.4033590931564621</v>
      </c>
      <c r="K14" s="16">
        <v>0</v>
      </c>
      <c r="L14" s="16">
        <v>0</v>
      </c>
      <c r="M14" s="16">
        <v>253.50542300797758</v>
      </c>
      <c r="N14" s="16">
        <v>75.965678630061419</v>
      </c>
      <c r="O14" s="16">
        <v>51.143878150923364</v>
      </c>
      <c r="P14" s="16">
        <v>903.03003667549081</v>
      </c>
      <c r="Q14" s="17">
        <v>1598.5787507123246</v>
      </c>
      <c r="S14">
        <f t="shared" si="4"/>
        <v>2.1628529381460673E-2</v>
      </c>
      <c r="T14">
        <f t="shared" si="5"/>
        <v>0</v>
      </c>
      <c r="U14">
        <f t="shared" si="6"/>
        <v>0</v>
      </c>
      <c r="V14">
        <f t="shared" si="7"/>
        <v>2.1467137184179657</v>
      </c>
      <c r="W14">
        <f t="shared" si="8"/>
        <v>0.84331348390387895</v>
      </c>
      <c r="X14">
        <f t="shared" si="9"/>
        <v>1.1112195144144132</v>
      </c>
      <c r="Y14">
        <f t="shared" si="10"/>
        <v>15.037468138871159</v>
      </c>
      <c r="Z14">
        <f t="shared" si="11"/>
        <v>18.142988885623932</v>
      </c>
    </row>
    <row r="15" spans="1:26" x14ac:dyDescent="0.35">
      <c r="A15" s="12">
        <v>156</v>
      </c>
      <c r="B15">
        <v>245556010.047995</v>
      </c>
      <c r="C15">
        <v>568908970.06838202</v>
      </c>
      <c r="D15" s="14">
        <v>441383381.9754985</v>
      </c>
      <c r="F15">
        <f t="shared" si="1"/>
        <v>2.4555601004799499</v>
      </c>
      <c r="G15">
        <f t="shared" si="2"/>
        <v>5.6890897006838204</v>
      </c>
      <c r="H15">
        <f t="shared" si="3"/>
        <v>4.4138338197549851</v>
      </c>
      <c r="J15" s="16">
        <v>0</v>
      </c>
      <c r="K15" s="16">
        <v>5.7158994636218567</v>
      </c>
      <c r="L15" s="16">
        <v>0</v>
      </c>
      <c r="M15" s="16">
        <v>216.29660640937365</v>
      </c>
      <c r="N15" s="16">
        <v>79.699412021774393</v>
      </c>
      <c r="O15" s="16">
        <v>39.880785790446623</v>
      </c>
      <c r="P15" s="16">
        <v>842.42149009118316</v>
      </c>
      <c r="Q15" s="17">
        <v>1446.0482178935918</v>
      </c>
      <c r="S15">
        <f t="shared" si="4"/>
        <v>0</v>
      </c>
      <c r="T15">
        <f t="shared" si="5"/>
        <v>3.1727499853581656E-2</v>
      </c>
      <c r="U15">
        <f t="shared" si="6"/>
        <v>0</v>
      </c>
      <c r="V15">
        <f t="shared" si="7"/>
        <v>1.8316250860307701</v>
      </c>
      <c r="W15">
        <f t="shared" si="8"/>
        <v>0.88476256684918286</v>
      </c>
      <c r="X15">
        <f t="shared" si="9"/>
        <v>0.86650267877124654</v>
      </c>
      <c r="Y15">
        <f t="shared" si="10"/>
        <v>14.028200394511144</v>
      </c>
      <c r="Z15">
        <f t="shared" si="11"/>
        <v>16.411851298304299</v>
      </c>
    </row>
    <row r="16" spans="1:26" x14ac:dyDescent="0.35">
      <c r="A16" s="12">
        <v>168</v>
      </c>
      <c r="B16">
        <v>326918385.29601598</v>
      </c>
      <c r="C16">
        <v>855662291.87711203</v>
      </c>
      <c r="D16" s="14">
        <v>922104642.46382809</v>
      </c>
      <c r="F16">
        <f t="shared" si="1"/>
        <v>3.2691838529601598</v>
      </c>
      <c r="G16">
        <f t="shared" si="2"/>
        <v>8.5566229187711205</v>
      </c>
      <c r="H16">
        <f t="shared" si="3"/>
        <v>9.2210464246382813</v>
      </c>
      <c r="J16" s="16">
        <v>0</v>
      </c>
      <c r="K16" s="16">
        <v>3.5403697864378749</v>
      </c>
      <c r="L16" s="16">
        <v>0</v>
      </c>
      <c r="M16" s="16">
        <v>243.0588057659433</v>
      </c>
      <c r="N16" s="16">
        <v>102.65525923550368</v>
      </c>
      <c r="O16" s="16">
        <v>47.436923668032783</v>
      </c>
      <c r="P16" s="16">
        <v>960.48210116552684</v>
      </c>
      <c r="Q16" s="17">
        <v>1539.4556545614671</v>
      </c>
      <c r="S16">
        <f t="shared" si="4"/>
        <v>0</v>
      </c>
      <c r="T16">
        <f t="shared" si="5"/>
        <v>1.9651689571470697E-2</v>
      </c>
      <c r="U16">
        <f t="shared" si="6"/>
        <v>0</v>
      </c>
      <c r="V16">
        <f t="shared" si="7"/>
        <v>2.058250535743444</v>
      </c>
      <c r="W16">
        <f t="shared" si="8"/>
        <v>1.1396010128275276</v>
      </c>
      <c r="X16">
        <f t="shared" si="9"/>
        <v>1.0306773203266222</v>
      </c>
      <c r="Y16">
        <f t="shared" si="10"/>
        <v>15.994173402476635</v>
      </c>
      <c r="Z16">
        <f t="shared" si="11"/>
        <v>17.471974288519657</v>
      </c>
    </row>
    <row r="17" spans="1:26" x14ac:dyDescent="0.35">
      <c r="A17" s="12">
        <v>180</v>
      </c>
      <c r="B17">
        <v>603512362.16463196</v>
      </c>
      <c r="C17">
        <v>1089378910.5033</v>
      </c>
      <c r="D17" s="14">
        <v>806815702.06932592</v>
      </c>
      <c r="F17">
        <f t="shared" si="1"/>
        <v>6.0351236216463198</v>
      </c>
      <c r="G17">
        <f t="shared" si="2"/>
        <v>10.893789105032999</v>
      </c>
      <c r="H17">
        <f t="shared" si="3"/>
        <v>8.0681570206932598</v>
      </c>
      <c r="J17" s="16">
        <v>0</v>
      </c>
      <c r="K17" s="16">
        <v>4.0002732100818053</v>
      </c>
      <c r="L17" s="16">
        <v>0</v>
      </c>
      <c r="M17" s="16">
        <v>234.46457348995679</v>
      </c>
      <c r="N17" s="16">
        <v>122.59944201472895</v>
      </c>
      <c r="O17" s="16">
        <v>35.877106177013381</v>
      </c>
      <c r="P17" s="16">
        <v>924.51093600632396</v>
      </c>
      <c r="Q17" s="17">
        <v>1322.8013456457545</v>
      </c>
      <c r="S17">
        <f t="shared" si="4"/>
        <v>0</v>
      </c>
      <c r="T17">
        <f t="shared" si="5"/>
        <v>2.2204496159338602E-2</v>
      </c>
      <c r="U17">
        <f t="shared" si="6"/>
        <v>0</v>
      </c>
      <c r="V17">
        <f t="shared" si="7"/>
        <v>1.9854735666860597</v>
      </c>
      <c r="W17">
        <f t="shared" si="8"/>
        <v>1.3610062390622664</v>
      </c>
      <c r="X17">
        <f t="shared" si="9"/>
        <v>0.77951344219475027</v>
      </c>
      <c r="Y17">
        <f t="shared" si="10"/>
        <v>15.39517311673756</v>
      </c>
      <c r="Z17">
        <f t="shared" si="11"/>
        <v>15.013067139323057</v>
      </c>
    </row>
    <row r="18" spans="1:26" x14ac:dyDescent="0.35">
      <c r="A18" s="12">
        <v>192</v>
      </c>
      <c r="B18">
        <v>423192237.68736601</v>
      </c>
      <c r="C18">
        <v>748058087.517802</v>
      </c>
      <c r="D18" s="14">
        <v>1340851195.1989219</v>
      </c>
      <c r="F18">
        <f t="shared" si="1"/>
        <v>4.2319223768736602</v>
      </c>
      <c r="G18">
        <f t="shared" si="2"/>
        <v>7.4805808751780196</v>
      </c>
      <c r="H18">
        <f t="shared" si="3"/>
        <v>13.408511951989219</v>
      </c>
      <c r="J18" s="16">
        <v>0</v>
      </c>
      <c r="K18" s="16">
        <v>6.605390163998659</v>
      </c>
      <c r="L18" s="16">
        <v>0</v>
      </c>
      <c r="M18" s="16">
        <v>252.40959922123557</v>
      </c>
      <c r="N18" s="16">
        <v>126.27146033286364</v>
      </c>
      <c r="O18" s="16">
        <v>43.269689606273452</v>
      </c>
      <c r="P18" s="16">
        <v>1074.4217175895285</v>
      </c>
      <c r="Q18" s="17">
        <v>1449.7932640004144</v>
      </c>
      <c r="S18">
        <f t="shared" si="4"/>
        <v>0</v>
      </c>
      <c r="T18">
        <f t="shared" si="5"/>
        <v>3.6664835831161098E-2</v>
      </c>
      <c r="U18">
        <f t="shared" si="6"/>
        <v>0</v>
      </c>
      <c r="V18">
        <f t="shared" si="7"/>
        <v>2.1374341537914772</v>
      </c>
      <c r="W18">
        <f t="shared" si="8"/>
        <v>1.4017702079580778</v>
      </c>
      <c r="X18">
        <f t="shared" si="9"/>
        <v>0.94013448356922225</v>
      </c>
      <c r="Y18">
        <f t="shared" si="10"/>
        <v>17.891522640203966</v>
      </c>
      <c r="Z18">
        <f t="shared" si="11"/>
        <v>16.454355510162461</v>
      </c>
    </row>
    <row r="19" spans="1:26" x14ac:dyDescent="0.35">
      <c r="A19" s="12">
        <v>204</v>
      </c>
      <c r="B19">
        <f>AVERAGE(B18,B20)</f>
        <v>420431392.46031404</v>
      </c>
      <c r="C19">
        <f t="shared" ref="C19:D19" si="12">AVERAGE(C18,C20)</f>
        <v>702281919.33211994</v>
      </c>
      <c r="D19">
        <f t="shared" si="12"/>
        <v>867757086.44079399</v>
      </c>
      <c r="F19">
        <f t="shared" si="1"/>
        <v>4.2043139246031407</v>
      </c>
      <c r="G19">
        <f t="shared" si="2"/>
        <v>7.0228191933211992</v>
      </c>
      <c r="H19">
        <f t="shared" si="3"/>
        <v>8.6775708644079401</v>
      </c>
      <c r="J19" s="16">
        <v>0</v>
      </c>
      <c r="K19" s="16">
        <v>6.4852592423576532</v>
      </c>
      <c r="L19" s="16">
        <v>0</v>
      </c>
      <c r="M19" s="16">
        <v>226.10517252124981</v>
      </c>
      <c r="N19" s="16">
        <v>129.90872919602265</v>
      </c>
      <c r="O19" s="16">
        <v>33.700394559796564</v>
      </c>
      <c r="P19" s="16">
        <v>985.8789019413191</v>
      </c>
      <c r="Q19" s="17">
        <v>1281.0872176604673</v>
      </c>
      <c r="S19">
        <f t="shared" si="4"/>
        <v>0</v>
      </c>
      <c r="T19">
        <f t="shared" si="5"/>
        <v>3.5998019729332649E-2</v>
      </c>
      <c r="U19">
        <f t="shared" si="6"/>
        <v>0</v>
      </c>
      <c r="V19">
        <f t="shared" si="7"/>
        <v>1.9146851767401964</v>
      </c>
      <c r="W19">
        <f t="shared" si="8"/>
        <v>1.4421484146982977</v>
      </c>
      <c r="X19">
        <f t="shared" si="9"/>
        <v>0.73221932775223386</v>
      </c>
      <c r="Y19">
        <f t="shared" si="10"/>
        <v>16.417086890383654</v>
      </c>
      <c r="Z19">
        <f t="shared" si="11"/>
        <v>14.539634748161019</v>
      </c>
    </row>
    <row r="20" spans="1:26" x14ac:dyDescent="0.35">
      <c r="A20" s="12">
        <v>216</v>
      </c>
      <c r="B20">
        <v>417670547.233262</v>
      </c>
      <c r="C20">
        <v>656505751.146438</v>
      </c>
      <c r="D20" s="14">
        <v>394662977.68266618</v>
      </c>
      <c r="F20">
        <f t="shared" si="1"/>
        <v>4.1767054723326202</v>
      </c>
      <c r="G20">
        <f t="shared" si="2"/>
        <v>6.5650575114643797</v>
      </c>
      <c r="H20">
        <f t="shared" si="3"/>
        <v>3.9466297768266618</v>
      </c>
      <c r="J20" s="16">
        <v>0</v>
      </c>
      <c r="K20" s="16">
        <v>5.9183252040461811</v>
      </c>
      <c r="L20" s="16">
        <v>0</v>
      </c>
      <c r="M20" s="16">
        <v>262.93226767652783</v>
      </c>
      <c r="N20" s="16">
        <v>168.22628645681016</v>
      </c>
      <c r="O20" s="16">
        <v>40.944340566672423</v>
      </c>
      <c r="P20" s="16">
        <v>1168.6877252003824</v>
      </c>
      <c r="Q20" s="17">
        <v>1375.6342925970057</v>
      </c>
      <c r="S20">
        <f t="shared" si="4"/>
        <v>0</v>
      </c>
      <c r="T20">
        <f t="shared" si="5"/>
        <v>3.2851113501888254E-2</v>
      </c>
      <c r="U20">
        <f t="shared" si="6"/>
        <v>0</v>
      </c>
      <c r="V20">
        <f t="shared" si="7"/>
        <v>2.2265413470787352</v>
      </c>
      <c r="W20">
        <f t="shared" si="8"/>
        <v>1.8675209420160985</v>
      </c>
      <c r="X20">
        <f t="shared" si="9"/>
        <v>0.88961087597332811</v>
      </c>
      <c r="Y20">
        <f t="shared" si="10"/>
        <v>19.461262325990514</v>
      </c>
      <c r="Z20">
        <f t="shared" si="11"/>
        <v>15.612692005413752</v>
      </c>
    </row>
    <row r="21" spans="1:26" x14ac:dyDescent="0.35">
      <c r="A21" s="12">
        <v>228</v>
      </c>
      <c r="B21">
        <v>663456384.02073205</v>
      </c>
      <c r="C21">
        <v>940061065.97267997</v>
      </c>
      <c r="D21" s="14">
        <v>648389637.63341737</v>
      </c>
      <c r="F21">
        <f t="shared" si="1"/>
        <v>6.6345638402073206</v>
      </c>
      <c r="G21">
        <f t="shared" si="2"/>
        <v>9.4006106597267998</v>
      </c>
      <c r="H21">
        <f t="shared" si="3"/>
        <v>6.4838963763341733</v>
      </c>
      <c r="J21" s="16">
        <v>0</v>
      </c>
      <c r="K21" s="16">
        <v>7.930259127963561</v>
      </c>
      <c r="L21" s="16">
        <v>0</v>
      </c>
      <c r="M21" s="16">
        <v>227.03377638420628</v>
      </c>
      <c r="N21" s="16">
        <v>167.92691772126659</v>
      </c>
      <c r="O21" s="16">
        <v>32.309361999740766</v>
      </c>
      <c r="P21" s="16">
        <v>1093.6178671225825</v>
      </c>
      <c r="Q21" s="17">
        <v>1207.6926999689167</v>
      </c>
      <c r="S21">
        <f t="shared" si="4"/>
        <v>0</v>
      </c>
      <c r="T21">
        <f t="shared" si="5"/>
        <v>4.4018845489262423E-2</v>
      </c>
      <c r="U21">
        <f t="shared" si="6"/>
        <v>0</v>
      </c>
      <c r="V21">
        <f t="shared" si="7"/>
        <v>1.9225487033974618</v>
      </c>
      <c r="W21">
        <f t="shared" si="8"/>
        <v>1.8641975768346646</v>
      </c>
      <c r="X21">
        <f t="shared" si="9"/>
        <v>0.70199591525781135</v>
      </c>
      <c r="Y21">
        <f t="shared" si="10"/>
        <v>18.211181428138655</v>
      </c>
      <c r="Z21">
        <f t="shared" si="11"/>
        <v>13.70664737224965</v>
      </c>
    </row>
    <row r="22" spans="1:26" x14ac:dyDescent="0.35">
      <c r="A22" s="12">
        <v>240</v>
      </c>
      <c r="B22">
        <v>769278786.80175304</v>
      </c>
      <c r="C22">
        <v>1471294880.3629701</v>
      </c>
      <c r="D22" s="14">
        <v>576485306.50133276</v>
      </c>
      <c r="F22">
        <f t="shared" si="1"/>
        <v>7.6927878680175308</v>
      </c>
      <c r="G22">
        <f t="shared" si="2"/>
        <v>14.7129488036297</v>
      </c>
      <c r="H22">
        <f t="shared" si="3"/>
        <v>5.7648530650133276</v>
      </c>
      <c r="J22" s="16">
        <v>0</v>
      </c>
      <c r="K22" s="16">
        <v>4.0842047377512012</v>
      </c>
      <c r="L22" s="16">
        <v>0</v>
      </c>
      <c r="M22" s="16">
        <v>229.64632105038226</v>
      </c>
      <c r="N22" s="16">
        <v>191.09200941163959</v>
      </c>
      <c r="O22" s="16">
        <v>36.311464801315914</v>
      </c>
      <c r="P22" s="16">
        <v>1259.3227213398043</v>
      </c>
      <c r="Q22" s="17">
        <v>1297.8690164741231</v>
      </c>
      <c r="S22">
        <f t="shared" si="4"/>
        <v>0</v>
      </c>
      <c r="T22">
        <f t="shared" si="5"/>
        <v>2.2670378659335248E-2</v>
      </c>
      <c r="U22">
        <f t="shared" si="6"/>
        <v>0</v>
      </c>
      <c r="V22">
        <f t="shared" si="7"/>
        <v>1.944672038702534</v>
      </c>
      <c r="W22">
        <f t="shared" si="8"/>
        <v>2.121358896665626</v>
      </c>
      <c r="X22">
        <f t="shared" si="9"/>
        <v>0.78895089193516388</v>
      </c>
      <c r="Y22">
        <f t="shared" si="10"/>
        <v>20.970537556447816</v>
      </c>
      <c r="Z22">
        <f t="shared" si="11"/>
        <v>14.730098927183329</v>
      </c>
    </row>
    <row r="23" spans="1:26" ht="15" thickBot="1" x14ac:dyDescent="0.4">
      <c r="A23" s="13">
        <v>252</v>
      </c>
      <c r="B23">
        <v>921162996.13608301</v>
      </c>
      <c r="C23">
        <v>986197012.32337999</v>
      </c>
      <c r="D23" s="15">
        <v>595688448.8316797</v>
      </c>
      <c r="F23">
        <f t="shared" si="1"/>
        <v>9.2116299613608295</v>
      </c>
      <c r="G23">
        <f t="shared" si="2"/>
        <v>9.8619701232337995</v>
      </c>
      <c r="H23">
        <f t="shared" si="3"/>
        <v>5.9568844883167973</v>
      </c>
      <c r="J23" s="18">
        <v>0</v>
      </c>
      <c r="K23" s="18">
        <v>5.2171086845254795</v>
      </c>
      <c r="L23" s="18">
        <v>0</v>
      </c>
      <c r="M23" s="18">
        <v>208.54652405147442</v>
      </c>
      <c r="N23" s="18">
        <v>200.25072365272646</v>
      </c>
      <c r="O23" s="18">
        <v>29.23943709649047</v>
      </c>
      <c r="P23" s="18">
        <v>1193.2652446871093</v>
      </c>
      <c r="Q23" s="19">
        <v>1160.0826296430607</v>
      </c>
      <c r="S23">
        <f t="shared" si="4"/>
        <v>0</v>
      </c>
      <c r="T23">
        <f t="shared" si="5"/>
        <v>2.8958839475374004E-2</v>
      </c>
      <c r="U23">
        <f t="shared" si="6"/>
        <v>0</v>
      </c>
      <c r="V23">
        <f t="shared" si="7"/>
        <v>1.7659964776989958</v>
      </c>
      <c r="W23">
        <f t="shared" si="8"/>
        <v>2.2230320121306226</v>
      </c>
      <c r="X23">
        <f t="shared" si="9"/>
        <v>0.63529466803890211</v>
      </c>
      <c r="Y23">
        <f t="shared" si="10"/>
        <v>19.8705329495622</v>
      </c>
      <c r="Z23">
        <f t="shared" si="11"/>
        <v>13.166299280933615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A6_v7</vt:lpstr>
      <vt:lpstr>A6_v8</vt:lpstr>
      <vt:lpstr>A6_v9</vt:lpstr>
      <vt:lpstr>A6_v10</vt:lpstr>
      <vt:lpstr>A6_v11</vt:lpstr>
      <vt:lpstr>A6_v12</vt:lpstr>
      <vt:lpstr>A7_c1v1</vt:lpstr>
      <vt:lpstr>A7_c1v2</vt:lpstr>
      <vt:lpstr>A7_c1v3</vt:lpstr>
      <vt:lpstr>A7_c1v4</vt:lpstr>
      <vt:lpstr>A7_c1v5</vt:lpstr>
      <vt:lpstr>A7_c1v6</vt:lpstr>
      <vt:lpstr>A7_c1v7</vt:lpstr>
      <vt:lpstr>A7_c1v8</vt:lpstr>
      <vt:lpstr>A7_c1v9</vt:lpstr>
      <vt:lpstr>A7_c1v10</vt:lpstr>
      <vt:lpstr>A7_c1v11</vt:lpstr>
      <vt:lpstr>A7_c1v12</vt:lpstr>
      <vt:lpstr>A7_c2v7</vt:lpstr>
      <vt:lpstr>A7_c2v8</vt:lpstr>
      <vt:lpstr>A7_c2v9</vt:lpstr>
      <vt:lpstr>A7_c2v10</vt:lpstr>
      <vt:lpstr>A7_c2v11</vt:lpstr>
      <vt:lpstr>A7_c2v12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Daniel-Rios Garza</dc:creator>
  <cp:lastModifiedBy>Daniel-Rios Garza</cp:lastModifiedBy>
  <dcterms:created xsi:type="dcterms:W3CDTF">2023-12-08T15:32:30Z</dcterms:created>
  <dcterms:modified xsi:type="dcterms:W3CDTF">2023-12-27T13:25:45Z</dcterms:modified>
</cp:coreProperties>
</file>