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codeName="ThisWorkbook"/>
  <mc:AlternateContent xmlns:mc="http://schemas.openxmlformats.org/markup-compatibility/2006">
    <mc:Choice Requires="x15">
      <x15ac:absPath xmlns:x15ac="http://schemas.microsoft.com/office/spreadsheetml/2010/11/ac" url="C:\Users\RDAULTON\Dropbox (Harvard University)\IWAI\3. Product\02. Framework Templates &amp; Data\Publicly Available Templates\"/>
    </mc:Choice>
  </mc:AlternateContent>
  <xr:revisionPtr revIDLastSave="0" documentId="13_ncr:1_{47B64424-70E7-450F-8CC9-A85E943CF322}" xr6:coauthVersionLast="36" xr6:coauthVersionMax="36" xr10:uidLastSave="{00000000-0000-0000-0000-000000000000}"/>
  <bookViews>
    <workbookView xWindow="0" yWindow="0" windowWidth="28800" windowHeight="12225" tabRatio="955" xr2:uid="{00000000-000D-0000-FFFF-FFFF00000000}"/>
  </bookViews>
  <sheets>
    <sheet name="Cover Page" sheetId="22" r:id="rId1"/>
    <sheet name="Data Input and Results" sheetId="8" r:id="rId2"/>
    <sheet name="Access_Affordability" sheetId="7" r:id="rId3"/>
    <sheet name="Access_Underserved" sheetId="10" r:id="rId4"/>
    <sheet name="Quality_Basic Need" sheetId="15" r:id="rId5"/>
    <sheet name="Quality_Effectiveness" sheetId="13" r:id="rId6"/>
    <sheet name="Quality_Health and Safety" sheetId="11" r:id="rId7"/>
    <sheet name="Optionality" sheetId="17" r:id="rId8"/>
    <sheet name="Environmental_Use Phase" sheetId="19" r:id="rId9"/>
    <sheet name="Environmental_End of Life" sheetId="21" r:id="rId10"/>
    <sheet name="Ex. Company A Data and Results" sheetId="23" r:id="rId11"/>
    <sheet name="Ex. Access_Affordability" sheetId="24" r:id="rId12"/>
    <sheet name="Ex. Access_Underserved" sheetId="25" r:id="rId13"/>
    <sheet name="Ex. Quality_Basic Need" sheetId="26" r:id="rId14"/>
    <sheet name="Ex. Quality_Effectiveness" sheetId="27" r:id="rId15"/>
    <sheet name="Ex. Quality_Health and Safety" sheetId="28" r:id="rId16"/>
    <sheet name="Ex. Optionality" sheetId="29" r:id="rId17"/>
    <sheet name="Ex. Environmental_Use Phase" sheetId="30" r:id="rId18"/>
    <sheet name="Ex. Environmental_End of Life" sheetId="31"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30" l="1"/>
  <c r="C21" i="30"/>
  <c r="C17" i="30"/>
  <c r="C15" i="30"/>
  <c r="C13" i="30"/>
  <c r="C11" i="30"/>
  <c r="C19" i="30" s="1"/>
  <c r="C9" i="30"/>
  <c r="C7" i="30"/>
  <c r="C24" i="28"/>
  <c r="C13" i="28" s="1"/>
  <c r="C11" i="28"/>
  <c r="C15" i="28" s="1"/>
  <c r="C17" i="28" s="1"/>
  <c r="J12" i="23" s="1"/>
  <c r="C9" i="28"/>
  <c r="C7" i="28"/>
  <c r="C40" i="26"/>
  <c r="C31" i="26"/>
  <c r="C27" i="26"/>
  <c r="C23" i="26"/>
  <c r="C21" i="26"/>
  <c r="C19" i="26"/>
  <c r="C17" i="26"/>
  <c r="C15" i="26"/>
  <c r="C13" i="26"/>
  <c r="C9" i="26"/>
  <c r="C7" i="26"/>
  <c r="C11" i="26" s="1"/>
  <c r="C25" i="26" s="1"/>
  <c r="C29" i="26" s="1"/>
  <c r="C33" i="26" s="1"/>
  <c r="J10" i="23" s="1"/>
  <c r="C74" i="25"/>
  <c r="C43" i="25" s="1"/>
  <c r="C63" i="25"/>
  <c r="C59" i="25"/>
  <c r="C51" i="25"/>
  <c r="C49" i="25"/>
  <c r="C47" i="25"/>
  <c r="C53" i="25" s="1"/>
  <c r="C39" i="25"/>
  <c r="C33" i="25"/>
  <c r="C31" i="25"/>
  <c r="C29" i="25"/>
  <c r="C27" i="25"/>
  <c r="C23" i="25"/>
  <c r="C19" i="25"/>
  <c r="C11" i="25"/>
  <c r="C9" i="25"/>
  <c r="C7" i="25"/>
  <c r="C13" i="25" s="1"/>
  <c r="F29" i="23"/>
  <c r="C35" i="25" s="1"/>
  <c r="J15" i="23"/>
  <c r="J13" i="23"/>
  <c r="J11" i="23"/>
  <c r="F11" i="23"/>
  <c r="J8" i="23"/>
  <c r="C37" i="25" l="1"/>
  <c r="C41" i="25" s="1"/>
  <c r="C45" i="25" s="1"/>
  <c r="C23" i="30"/>
  <c r="J14" i="23" s="1"/>
  <c r="C57" i="25"/>
  <c r="C61" i="25" s="1"/>
  <c r="C65" i="25" s="1"/>
  <c r="C15" i="25"/>
  <c r="C17" i="25" s="1"/>
  <c r="C21" i="25" s="1"/>
  <c r="C25" i="25" s="1"/>
  <c r="C55" i="25"/>
  <c r="C30" i="19"/>
  <c r="C21" i="19" s="1"/>
  <c r="J15" i="8"/>
  <c r="J13" i="8"/>
  <c r="J11" i="8"/>
  <c r="J8" i="8"/>
  <c r="C17" i="19"/>
  <c r="C13" i="19"/>
  <c r="C9" i="19"/>
  <c r="C15" i="19"/>
  <c r="C11" i="19"/>
  <c r="C7" i="19"/>
  <c r="C40" i="15"/>
  <c r="C31" i="15"/>
  <c r="C27" i="15"/>
  <c r="C21" i="15"/>
  <c r="C15" i="15"/>
  <c r="C9" i="15"/>
  <c r="C19" i="15"/>
  <c r="C13" i="15"/>
  <c r="C7" i="15"/>
  <c r="C9" i="11"/>
  <c r="C7" i="11"/>
  <c r="C24" i="11"/>
  <c r="C13" i="11" s="1"/>
  <c r="C67" i="25" l="1"/>
  <c r="J9" i="23" s="1"/>
  <c r="C19" i="19"/>
  <c r="C23" i="19" s="1"/>
  <c r="C11" i="15"/>
  <c r="C17" i="15"/>
  <c r="C23" i="15"/>
  <c r="C11" i="11"/>
  <c r="C59" i="10"/>
  <c r="C49" i="10"/>
  <c r="C47" i="10"/>
  <c r="C39" i="10"/>
  <c r="C29" i="10"/>
  <c r="C27" i="10"/>
  <c r="C51" i="10"/>
  <c r="C31" i="10"/>
  <c r="C19" i="10"/>
  <c r="C11" i="10"/>
  <c r="C9" i="10"/>
  <c r="C7" i="10"/>
  <c r="C74" i="10"/>
  <c r="C43" i="10" s="1"/>
  <c r="J17" i="23" l="1"/>
  <c r="J16" i="23"/>
  <c r="J14" i="8"/>
  <c r="C25" i="15"/>
  <c r="C29" i="15" s="1"/>
  <c r="C33" i="15" s="1"/>
  <c r="J10" i="8" s="1"/>
  <c r="C33" i="10"/>
  <c r="C63" i="10"/>
  <c r="C23" i="10"/>
  <c r="C53" i="10"/>
  <c r="C13" i="10"/>
  <c r="F29" i="8"/>
  <c r="C15" i="10" l="1"/>
  <c r="C17" i="10" s="1"/>
  <c r="C21" i="10" s="1"/>
  <c r="C25" i="10" s="1"/>
  <c r="C35" i="10"/>
  <c r="C37" i="10" s="1"/>
  <c r="C41" i="10" s="1"/>
  <c r="C45" i="10" s="1"/>
  <c r="C55" i="10"/>
  <c r="C57" i="10" s="1"/>
  <c r="C61" i="10" s="1"/>
  <c r="C65" i="10" s="1"/>
  <c r="C67" i="10" l="1"/>
  <c r="J9" i="8" s="1"/>
  <c r="C15" i="11" l="1"/>
  <c r="C17" i="11" s="1"/>
  <c r="J12" i="8" s="1"/>
  <c r="J17" i="8" l="1"/>
  <c r="J16" i="8"/>
</calcChain>
</file>

<file path=xl/sharedStrings.xml><?xml version="1.0" encoding="utf-8"?>
<sst xmlns="http://schemas.openxmlformats.org/spreadsheetml/2006/main" count="742" uniqueCount="150">
  <si>
    <t>Reach</t>
  </si>
  <si>
    <t>Quantity</t>
  </si>
  <si>
    <t>Access</t>
  </si>
  <si>
    <t>Affordability</t>
  </si>
  <si>
    <t>Quality</t>
  </si>
  <si>
    <t>Health and Safety</t>
  </si>
  <si>
    <t>Effectiveness</t>
  </si>
  <si>
    <t>Optionality</t>
  </si>
  <si>
    <t>Impact-Weighted Accounts</t>
  </si>
  <si>
    <t>Harvard Business School</t>
  </si>
  <si>
    <t>Datapoint</t>
  </si>
  <si>
    <t>Source</t>
  </si>
  <si>
    <t>Value</t>
  </si>
  <si>
    <t>Company Data</t>
  </si>
  <si>
    <t>Underserved</t>
  </si>
  <si>
    <t>Dimension</t>
  </si>
  <si>
    <t>Year</t>
  </si>
  <si>
    <t>Total Negative Impact</t>
  </si>
  <si>
    <t>÷</t>
  </si>
  <si>
    <t>=</t>
  </si>
  <si>
    <t>x</t>
  </si>
  <si>
    <t>Monopoly (HHI &gt; 1500)</t>
  </si>
  <si>
    <t>Basic Need</t>
  </si>
  <si>
    <t>Environmental: Use Phase</t>
  </si>
  <si>
    <t>Environmental: End of Life</t>
  </si>
  <si>
    <t>Impact Type</t>
  </si>
  <si>
    <t>Total Positive Impact</t>
  </si>
  <si>
    <t>Input</t>
  </si>
  <si>
    <t>Units</t>
  </si>
  <si>
    <t>%</t>
  </si>
  <si>
    <t>Total</t>
  </si>
  <si>
    <t>Emissions</t>
  </si>
  <si>
    <t>Secondary Data and Industry Assumptions</t>
  </si>
  <si>
    <t>$</t>
  </si>
  <si>
    <t xml:space="preserve">$ / metric ton </t>
  </si>
  <si>
    <t>Impact Summary</t>
  </si>
  <si>
    <t>Instructions</t>
  </si>
  <si>
    <t>Disclaimer</t>
  </si>
  <si>
    <t xml:space="preserve">Description </t>
  </si>
  <si>
    <t>Figure 1. IWA Product and Service Impact Dimensions</t>
  </si>
  <si>
    <t>Product &amp; Service Impact</t>
  </si>
  <si>
    <t>Affordability impact</t>
  </si>
  <si>
    <t>Underserved impact</t>
  </si>
  <si>
    <t>Cost per ton of carbon</t>
  </si>
  <si>
    <t>Annual report</t>
  </si>
  <si>
    <t>HBS IWA</t>
  </si>
  <si>
    <t>Input Data (Yellow Cells, Blue Font):</t>
  </si>
  <si>
    <t>Basic need impact</t>
  </si>
  <si>
    <t>N/A</t>
  </si>
  <si>
    <t>Company name</t>
  </si>
  <si>
    <t>Full company revenues</t>
  </si>
  <si>
    <t>Product line represented</t>
  </si>
  <si>
    <t>Petroleum and Natural Gas</t>
  </si>
  <si>
    <t>Africa</t>
  </si>
  <si>
    <t>Asia</t>
  </si>
  <si>
    <t>Latin America</t>
  </si>
  <si>
    <t>Per capita loss associated with outages</t>
  </si>
  <si>
    <t>Average gallons in a tank</t>
  </si>
  <si>
    <t>Cost of tank cleaning from faulty fuel</t>
  </si>
  <si>
    <t>Other petroleum sold (barrels)</t>
  </si>
  <si>
    <t>Million BTU per MCF of natural gas</t>
  </si>
  <si>
    <t>Million BTU per barrel of gasoline</t>
  </si>
  <si>
    <t>Million BTU per barrel of other petroleum</t>
  </si>
  <si>
    <t>Gasoline recall volume</t>
  </si>
  <si>
    <t>Cost of ton of emissions</t>
  </si>
  <si>
    <t>Gallons</t>
  </si>
  <si>
    <t>Motor gasoline sold</t>
  </si>
  <si>
    <t>Other petroleum sold</t>
  </si>
  <si>
    <t>Barrels</t>
  </si>
  <si>
    <t>% natural gas sales in Africa</t>
  </si>
  <si>
    <t>% natural gas for electric power</t>
  </si>
  <si>
    <t>Natural gas sold (mcf annually)</t>
  </si>
  <si>
    <t>Natural gas for electric in Africa</t>
  </si>
  <si>
    <t>kWh in mcf of natural gas</t>
  </si>
  <si>
    <t>kWh enabled in Africa</t>
  </si>
  <si>
    <t>Annual per capita kWh consumed</t>
  </si>
  <si>
    <t>Individuals reached in Africa</t>
  </si>
  <si>
    <t>Averted outage loss</t>
  </si>
  <si>
    <t>Africa impact</t>
  </si>
  <si>
    <t>% natural gas sales in Asia</t>
  </si>
  <si>
    <t>Natural gas for electric in Asia</t>
  </si>
  <si>
    <t>kWh enabled in Asia</t>
  </si>
  <si>
    <t>Individuals reached in Asia</t>
  </si>
  <si>
    <t>Asia impact</t>
  </si>
  <si>
    <t>Gallons in a full fuel tank</t>
  </si>
  <si>
    <t>Individual fuel tanks affected by recall</t>
  </si>
  <si>
    <t>Fuel tank system cleaning cost</t>
  </si>
  <si>
    <t>Fuel recall impact</t>
  </si>
  <si>
    <t>Health and safety impact</t>
  </si>
  <si>
    <t>Annual per capita electric consumption (kwh):</t>
  </si>
  <si>
    <t>Energy in 1 mcf natural gas</t>
  </si>
  <si>
    <t>Energy from natural gas sold</t>
  </si>
  <si>
    <t>Gasoline sold (barrels)</t>
  </si>
  <si>
    <t>Natural gas sold (mcf)</t>
  </si>
  <si>
    <t>Energy in 1 barrel gasoline</t>
  </si>
  <si>
    <t>Energy from gasoline sold</t>
  </si>
  <si>
    <t>Energy in 1 barrel other petroleum</t>
  </si>
  <si>
    <t>Energy from other petroleum sold</t>
  </si>
  <si>
    <t>Total energy supplied (MMBtu)</t>
  </si>
  <si>
    <t xml:space="preserve">Global per capita MMBtu use </t>
  </si>
  <si>
    <t>Individuals reached by energy supply</t>
  </si>
  <si>
    <t xml:space="preserve">Averted outage cost </t>
  </si>
  <si>
    <t>+</t>
  </si>
  <si>
    <t>Global annual per capita MMBtu use</t>
  </si>
  <si>
    <t>MMBtu / capita</t>
  </si>
  <si>
    <t>Global per capita power outage cost</t>
  </si>
  <si>
    <t xml:space="preserve">Energy </t>
  </si>
  <si>
    <t>Oil and Gas</t>
  </si>
  <si>
    <t>BTU / MCF</t>
  </si>
  <si>
    <t>BTU / barrel</t>
  </si>
  <si>
    <t>Effectiveness impact</t>
  </si>
  <si>
    <t>Industry Datapoints</t>
  </si>
  <si>
    <t>End of life impact</t>
  </si>
  <si>
    <t>Use phase impact</t>
  </si>
  <si>
    <t>CO2 per mcf natural gas</t>
  </si>
  <si>
    <t>CO2 per barrel gasoline</t>
  </si>
  <si>
    <t>CO2 per barrel kerosene</t>
  </si>
  <si>
    <t>Total CO2 emitted (tons)</t>
  </si>
  <si>
    <t>CO2 emitted per MCF of natural gas</t>
  </si>
  <si>
    <t>CO2 emitted per barrel of gasoline</t>
  </si>
  <si>
    <t>CO2 emitted per barrel of other petroleum</t>
  </si>
  <si>
    <t>Tons CO2 / MCF</t>
  </si>
  <si>
    <t>Tons CO2 / barrel</t>
  </si>
  <si>
    <t>Gallons / tank</t>
  </si>
  <si>
    <t>kWh / per capita</t>
  </si>
  <si>
    <t xml:space="preserve">Natural gas for electric power: </t>
  </si>
  <si>
    <t>Electricity from 1 MCF natural gas</t>
  </si>
  <si>
    <t>kWh / MCF</t>
  </si>
  <si>
    <t>Company A</t>
  </si>
  <si>
    <t>Annual natural gas sold</t>
  </si>
  <si>
    <t>MCF</t>
  </si>
  <si>
    <t>Natural gas sales in Africa</t>
  </si>
  <si>
    <t>Natural gas sales in Asia</t>
  </si>
  <si>
    <t>% natural gas sales in Latin America</t>
  </si>
  <si>
    <t>Natural gas for electric in Latin America</t>
  </si>
  <si>
    <t>Latin America impact</t>
  </si>
  <si>
    <t>kWh enabled in Latin America</t>
  </si>
  <si>
    <t>Individuals reached in Latin America</t>
  </si>
  <si>
    <t>Natural gas sales in Latin America</t>
  </si>
  <si>
    <t>Optionality impact</t>
  </si>
  <si>
    <t>10K</t>
  </si>
  <si>
    <t>IGT</t>
  </si>
  <si>
    <t>EIA</t>
  </si>
  <si>
    <t>World Bank</t>
  </si>
  <si>
    <t>Chicago Tribune</t>
  </si>
  <si>
    <t>Energy &amp; Econ</t>
  </si>
  <si>
    <t xml:space="preserve">Reference Data and Supplemental Calculations: </t>
  </si>
  <si>
    <t xml:space="preserve">Note: The impact pathway(s) below calculate impact for the dimension presented on this tab using data that automatically populates from the Data Input and Results tab. The impact pathways below should not be edited. </t>
  </si>
  <si>
    <r>
      <t xml:space="preserve">1. To estimate the annualized impact for a division or company, complete the Input Data (yellow highlighted, blue font) section of the Data Input and Results tab. All blank cells require either a reported figure or estimate to be inputted. Be mindful of the units column to ensure that data are inputted correctly. Primary company data should be used when available, otherwise secondary sources can be utilized to produce estimates. The Secondary Data and Industry Assumptions section of the Data Input and Results tab contains research produced by the Impact-Weighted Accounts project and should not be edited. 
</t>
    </r>
    <r>
      <rPr>
        <sz val="3"/>
        <color theme="1" tint="0.249977111117893"/>
        <rFont val="Arial"/>
        <family val="2"/>
      </rPr>
      <t xml:space="preserve">
</t>
    </r>
    <r>
      <rPr>
        <sz val="10"/>
        <color theme="1" tint="0.249977111117893"/>
        <rFont val="Arial"/>
        <family val="2"/>
      </rPr>
      <t xml:space="preserve">2. The tabs following the Data Input and Results tab auto-populate using the inputted data and assumptions from the Secondary Data and Industry Assumptions section. The tabs present the impact pathways that calculate impact for each dimension of the IWA product and service methodology. The impact pathway calculations should not be edited. 
</t>
    </r>
    <r>
      <rPr>
        <sz val="3"/>
        <color theme="1" tint="0.249977111117893"/>
        <rFont val="Arial"/>
        <family val="2"/>
      </rPr>
      <t xml:space="preserve">
</t>
    </r>
    <r>
      <rPr>
        <sz val="10"/>
        <color theme="1" tint="0.249977111117893"/>
        <rFont val="Arial"/>
        <family val="2"/>
      </rPr>
      <t xml:space="preserve">3. Results are presented in the Impact Summary section of the Data Input and Results tab.
</t>
    </r>
    <r>
      <rPr>
        <sz val="3"/>
        <color theme="1" tint="0.249977111117893"/>
        <rFont val="Arial"/>
        <family val="2"/>
      </rPr>
      <t xml:space="preserve">
</t>
    </r>
    <r>
      <rPr>
        <sz val="10"/>
        <color theme="1" tint="0.249977111117893"/>
        <rFont val="Arial"/>
        <family val="2"/>
      </rPr>
      <t xml:space="preserve">4. To provide an example for reference purposes only, this model duplicates all tabs at the end of the workbook and presents data representing Company A from the oil and gas chapter of Impact Accounting for Product Use: A Framework and Industry-specific Models. </t>
    </r>
  </si>
  <si>
    <r>
      <t xml:space="preserve">This template is designed by the Impact-Weighted Accounts ("IWA") project at Harvard Business School. Any unauthorized edits may produce inaccurate results. Results are not attributable to IWA or Harvard Business School. All impact calculations were created using the product and service methodology of IWA. The methodology identifies impact across five impact dimensions, shown in Figure 1 below. For additional information on the methodology, refer to Serafeim, George, and Katie Trinh. "Impact Accounting for Product Use: A Framework and Industry-specific Models." Harvard Business School Working Paper, No. 21-141, June 2021. (Available at https://www.hbs.edu/faculty/Pages/item.aspx?num=60503). Working papers are in draft form, may be updated, and are distributed for the purpose of comment and discussion only. For questions, please contact us at impact-weighted-accounts@hbs.edu or visit www.hbs.edu/impact-weighted accounts. 
</t>
    </r>
    <r>
      <rPr>
        <b/>
        <sz val="10"/>
        <color theme="1" tint="0.249977111117893"/>
        <rFont val="Arial"/>
        <family val="2"/>
      </rPr>
      <t xml:space="preserve">The calculations in this template estimate the product and service impact of the oil and gas industry. For guidance on measuring the product and service impact of another industry, please refer to </t>
    </r>
    <r>
      <rPr>
        <b/>
        <i/>
        <sz val="10"/>
        <color theme="1" tint="0.249977111117893"/>
        <rFont val="Arial"/>
        <family val="2"/>
      </rPr>
      <t xml:space="preserve">"Practitioner Guide to Calculating Product and Service Impact.” </t>
    </r>
    <r>
      <rPr>
        <b/>
        <sz val="10"/>
        <color theme="1" tint="0.249977111117893"/>
        <rFont val="Arial"/>
        <family val="2"/>
      </rPr>
      <t xml:space="preserve">Impact-Weighted Accounts project at Harvard Business School, 2022.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</si>
</sst>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quot;$&quot;#,##0.00"/>
    <numFmt numFmtId="167" formatCode="0.0"/>
    <numFmt numFmtId="168" formatCode="#,##0.0"/>
  </numFmts>
  <fonts count="37"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0"/>
      <color theme="0"/>
      <name val="Arial"/>
      <family val="2"/>
    </font>
    <font>
      <sz val="10"/>
      <color theme="0"/>
      <name val="Arial"/>
      <family val="2"/>
    </font>
    <font>
      <sz val="10"/>
      <color theme="1" tint="0.249977111117893"/>
      <name val="Arial"/>
      <family val="2"/>
    </font>
    <font>
      <i/>
      <sz val="8"/>
      <color theme="1"/>
      <name val="Arial"/>
      <family val="2"/>
    </font>
    <font>
      <sz val="8"/>
      <color theme="1"/>
      <name val="Arial"/>
      <family val="2"/>
    </font>
    <font>
      <sz val="12"/>
      <color theme="1" tint="0.249977111117893"/>
      <name val="Arial"/>
      <family val="2"/>
    </font>
    <font>
      <b/>
      <sz val="14"/>
      <color theme="0"/>
      <name val="Arial"/>
      <family val="2"/>
    </font>
    <font>
      <b/>
      <sz val="12"/>
      <color theme="1" tint="0.249977111117893"/>
      <name val="Arial"/>
      <family val="2"/>
    </font>
    <font>
      <b/>
      <sz val="10"/>
      <color theme="1" tint="0.249977111117893"/>
      <name val="Arial"/>
      <family val="2"/>
    </font>
    <font>
      <sz val="8"/>
      <color rgb="FF119CB3"/>
      <name val="Arial"/>
      <family val="2"/>
    </font>
    <font>
      <sz val="8"/>
      <color rgb="FFA31034"/>
      <name val="Arial"/>
      <family val="2"/>
    </font>
    <font>
      <sz val="8"/>
      <color rgb="FF767C21"/>
      <name val="Arial"/>
      <family val="2"/>
    </font>
    <font>
      <sz val="8"/>
      <name val="Calibri"/>
      <family val="2"/>
      <scheme val="minor"/>
    </font>
    <font>
      <sz val="11"/>
      <color theme="0"/>
      <name val="Calibri"/>
      <family val="2"/>
      <scheme val="minor"/>
    </font>
    <font>
      <sz val="11"/>
      <color rgb="FF000000"/>
      <name val="Calibri"/>
      <family val="2"/>
      <scheme val="minor"/>
    </font>
    <font>
      <sz val="8"/>
      <color theme="1" tint="0.249977111117893"/>
      <name val="Arial"/>
      <family val="2"/>
    </font>
    <font>
      <sz val="8"/>
      <color rgb="FF0000FF"/>
      <name val="Arial"/>
      <family val="2"/>
    </font>
    <font>
      <b/>
      <sz val="8"/>
      <color theme="1" tint="0.249977111117893"/>
      <name val="Arial"/>
      <family val="2"/>
    </font>
    <font>
      <b/>
      <sz val="8"/>
      <color theme="1"/>
      <name val="Arial"/>
      <family val="2"/>
    </font>
    <font>
      <b/>
      <sz val="8"/>
      <color theme="0"/>
      <name val="Arial"/>
      <family val="2"/>
    </font>
    <font>
      <b/>
      <sz val="12"/>
      <color rgb="FF767C21"/>
      <name val="Arial"/>
      <family val="2"/>
    </font>
    <font>
      <sz val="12"/>
      <color rgb="FF767C21"/>
      <name val="Arial"/>
      <family val="2"/>
    </font>
    <font>
      <sz val="10"/>
      <name val="Arial"/>
      <family val="2"/>
    </font>
    <font>
      <b/>
      <sz val="10"/>
      <name val="Arial"/>
      <family val="2"/>
    </font>
    <font>
      <b/>
      <i/>
      <sz val="8"/>
      <color theme="1"/>
      <name val="Arial"/>
      <family val="2"/>
    </font>
    <font>
      <b/>
      <i/>
      <sz val="10"/>
      <name val="Arial"/>
      <family val="2"/>
    </font>
    <font>
      <b/>
      <u/>
      <sz val="12"/>
      <color theme="1"/>
      <name val="Arial"/>
      <family val="2"/>
    </font>
    <font>
      <i/>
      <sz val="10"/>
      <color theme="1"/>
      <name val="Arial"/>
      <family val="2"/>
    </font>
    <font>
      <sz val="3"/>
      <color theme="1" tint="0.249977111117893"/>
      <name val="Arial"/>
      <family val="2"/>
    </font>
    <font>
      <sz val="10"/>
      <color theme="1"/>
      <name val="Calibri"/>
      <family val="2"/>
    </font>
    <font>
      <u/>
      <sz val="8"/>
      <color theme="1"/>
      <name val="Arial"/>
      <family val="2"/>
    </font>
    <font>
      <i/>
      <sz val="10"/>
      <name val="Arial"/>
      <family val="2"/>
    </font>
    <font>
      <b/>
      <i/>
      <sz val="10"/>
      <color theme="1" tint="0.249977111117893"/>
      <name val="Arial"/>
      <family val="2"/>
    </font>
  </fonts>
  <fills count="14">
    <fill>
      <patternFill patternType="none"/>
    </fill>
    <fill>
      <patternFill patternType="gray125"/>
    </fill>
    <fill>
      <patternFill patternType="solid">
        <fgColor rgb="FFE0F8FC"/>
        <bgColor indexed="64"/>
      </patternFill>
    </fill>
    <fill>
      <patternFill patternType="solid">
        <fgColor rgb="FFFED5D2"/>
        <bgColor indexed="64"/>
      </patternFill>
    </fill>
    <fill>
      <patternFill patternType="solid">
        <fgColor theme="0" tint="-4.9989318521683403E-2"/>
        <bgColor indexed="64"/>
      </patternFill>
    </fill>
    <fill>
      <patternFill patternType="solid">
        <fgColor rgb="FFA41034"/>
        <bgColor indexed="64"/>
      </patternFill>
    </fill>
    <fill>
      <patternFill patternType="solid">
        <fgColor rgb="FFF2D4CE"/>
        <bgColor indexed="64"/>
      </patternFill>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1"/>
        <bgColor indexed="64"/>
      </patternFill>
    </fill>
    <fill>
      <patternFill patternType="solid">
        <fgColor rgb="FF767C21"/>
        <bgColor indexed="64"/>
      </patternFill>
    </fill>
    <fill>
      <patternFill patternType="solid">
        <fgColor rgb="FFF5F7E0"/>
        <bgColor indexed="64"/>
      </patternFill>
    </fill>
    <fill>
      <patternFill patternType="solid">
        <fgColor rgb="FFFFFFCC"/>
        <bgColor indexed="64"/>
      </patternFill>
    </fill>
  </fills>
  <borders count="14">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top/>
      <bottom style="thin">
        <color theme="0" tint="-4.9989318521683403E-2"/>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style="thin">
        <color theme="0" tint="-4.9989318521683403E-2"/>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2" fillId="0" borderId="0" xfId="0" applyFont="1"/>
    <xf numFmtId="0" fontId="4" fillId="5" borderId="0" xfId="0" applyFont="1" applyFill="1"/>
    <xf numFmtId="0" fontId="5" fillId="5" borderId="0" xfId="0" applyFont="1" applyFill="1"/>
    <xf numFmtId="0" fontId="10" fillId="5" borderId="0" xfId="0" applyFont="1" applyFill="1"/>
    <xf numFmtId="0" fontId="9" fillId="6" borderId="0" xfId="0" applyFont="1" applyFill="1"/>
    <xf numFmtId="0" fontId="11" fillId="6" borderId="0" xfId="0" applyFont="1" applyFill="1"/>
    <xf numFmtId="0" fontId="0" fillId="7" borderId="0" xfId="0" applyFill="1"/>
    <xf numFmtId="0" fontId="0" fillId="7" borderId="0" xfId="0" applyFill="1" applyBorder="1"/>
    <xf numFmtId="0" fontId="2" fillId="4" borderId="0" xfId="0" applyFont="1" applyFill="1" applyBorder="1" applyAlignment="1">
      <alignment wrapText="1"/>
    </xf>
    <xf numFmtId="0" fontId="3" fillId="6" borderId="0" xfId="0" applyFont="1" applyFill="1" applyBorder="1" applyAlignment="1">
      <alignment wrapText="1"/>
    </xf>
    <xf numFmtId="0" fontId="5" fillId="7" borderId="0" xfId="0" applyFont="1" applyFill="1" applyBorder="1"/>
    <xf numFmtId="2"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vertical="center"/>
    </xf>
    <xf numFmtId="0" fontId="4" fillId="7" borderId="0" xfId="0" applyFont="1" applyFill="1" applyBorder="1"/>
    <xf numFmtId="0"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xf>
    <xf numFmtId="166" fontId="5" fillId="7" borderId="0" xfId="0" applyNumberFormat="1" applyFont="1" applyFill="1" applyBorder="1" applyAlignment="1">
      <alignment horizontal="center" vertical="center"/>
    </xf>
    <xf numFmtId="165" fontId="4" fillId="7" borderId="0" xfId="0" applyNumberFormat="1" applyFont="1" applyFill="1" applyBorder="1" applyAlignment="1">
      <alignment horizontal="center" vertical="center"/>
    </xf>
    <xf numFmtId="0" fontId="17" fillId="7" borderId="0" xfId="0" applyFont="1" applyFill="1"/>
    <xf numFmtId="0" fontId="2" fillId="4" borderId="0" xfId="0" applyNumberFormat="1" applyFont="1" applyFill="1" applyBorder="1" applyAlignment="1">
      <alignment horizontal="center"/>
    </xf>
    <xf numFmtId="6" fontId="3" fillId="6" borderId="0" xfId="0" applyNumberFormat="1" applyFont="1" applyFill="1" applyBorder="1" applyAlignment="1">
      <alignment horizontal="center"/>
    </xf>
    <xf numFmtId="0" fontId="18" fillId="0" borderId="0" xfId="0" applyFont="1"/>
    <xf numFmtId="0" fontId="3" fillId="6" borderId="0" xfId="0" applyFont="1" applyFill="1" applyBorder="1" applyAlignment="1">
      <alignment vertical="center" wrapText="1"/>
    </xf>
    <xf numFmtId="6" fontId="3" fillId="6" borderId="0" xfId="0" applyNumberFormat="1" applyFont="1" applyFill="1" applyBorder="1" applyAlignment="1">
      <alignment horizontal="center" vertical="center"/>
    </xf>
    <xf numFmtId="0" fontId="8" fillId="0" borderId="0" xfId="0" applyFont="1"/>
    <xf numFmtId="0" fontId="19" fillId="0" borderId="0" xfId="0" applyFont="1" applyFill="1" applyBorder="1" applyAlignment="1">
      <alignment horizontal="center" vertical="center"/>
    </xf>
    <xf numFmtId="0" fontId="8" fillId="7" borderId="0" xfId="0" applyFont="1" applyFill="1"/>
    <xf numFmtId="0" fontId="14" fillId="3" borderId="1" xfId="0" applyFont="1" applyFill="1" applyBorder="1" applyAlignment="1">
      <alignment horizontal="left" vertical="center" wrapText="1"/>
    </xf>
    <xf numFmtId="0" fontId="14" fillId="3" borderId="0" xfId="0" applyFont="1" applyFill="1" applyBorder="1" applyAlignment="1">
      <alignment vertical="center" wrapText="1"/>
    </xf>
    <xf numFmtId="0" fontId="8" fillId="0" borderId="0" xfId="0" applyFont="1" applyAlignment="1">
      <alignment vertical="center"/>
    </xf>
    <xf numFmtId="6" fontId="22" fillId="9" borderId="0" xfId="0" applyNumberFormat="1" applyFont="1" applyFill="1" applyAlignment="1">
      <alignment horizontal="left" vertical="center"/>
    </xf>
    <xf numFmtId="0" fontId="12" fillId="6" borderId="0" xfId="0" applyFont="1" applyFill="1" applyAlignment="1">
      <alignment vertical="center"/>
    </xf>
    <xf numFmtId="0" fontId="2" fillId="0" borderId="0" xfId="0" applyFont="1" applyAlignment="1">
      <alignment vertical="center"/>
    </xf>
    <xf numFmtId="6" fontId="22" fillId="9" borderId="0" xfId="0" applyNumberFormat="1" applyFont="1" applyFill="1" applyAlignment="1">
      <alignment horizontal="right" vertical="center"/>
    </xf>
    <xf numFmtId="0" fontId="21" fillId="6" borderId="0" xfId="0" applyFont="1" applyFill="1" applyAlignment="1">
      <alignment horizontal="center" vertical="center"/>
    </xf>
    <xf numFmtId="0" fontId="23" fillId="5" borderId="3" xfId="0" applyFont="1" applyFill="1" applyBorder="1" applyAlignment="1">
      <alignment vertical="center"/>
    </xf>
    <xf numFmtId="0" fontId="21" fillId="6" borderId="2" xfId="0" applyFont="1" applyFill="1" applyBorder="1" applyAlignment="1">
      <alignment horizontal="center" vertical="center"/>
    </xf>
    <xf numFmtId="0" fontId="22" fillId="0" borderId="0" xfId="0" applyFont="1"/>
    <xf numFmtId="0" fontId="4" fillId="5" borderId="0" xfId="0" applyFont="1" applyFill="1" applyAlignment="1">
      <alignment vertical="center"/>
    </xf>
    <xf numFmtId="0" fontId="5" fillId="5" borderId="0" xfId="0" applyFont="1" applyFill="1" applyAlignment="1">
      <alignment vertical="center"/>
    </xf>
    <xf numFmtId="0" fontId="6" fillId="6" borderId="0" xfId="0" applyFont="1" applyFill="1" applyAlignment="1">
      <alignment vertical="center"/>
    </xf>
    <xf numFmtId="0" fontId="12" fillId="6" borderId="0" xfId="0" applyFont="1" applyFill="1" applyAlignment="1">
      <alignment horizontal="right" vertical="center"/>
    </xf>
    <xf numFmtId="0" fontId="23" fillId="5" borderId="0" xfId="0" applyFont="1" applyFill="1" applyAlignment="1">
      <alignment vertical="center"/>
    </xf>
    <xf numFmtId="0" fontId="13" fillId="2" borderId="0" xfId="0" applyFont="1" applyFill="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21" fillId="9" borderId="2" xfId="0" applyFont="1" applyFill="1" applyBorder="1" applyAlignment="1">
      <alignment horizontal="center" vertical="center"/>
    </xf>
    <xf numFmtId="0" fontId="21" fillId="9" borderId="0" xfId="0" applyFont="1" applyFill="1" applyAlignment="1">
      <alignment horizontal="center" vertical="center"/>
    </xf>
    <xf numFmtId="0" fontId="7" fillId="4" borderId="0" xfId="0" applyFont="1" applyFill="1" applyBorder="1" applyAlignment="1">
      <alignment vertical="center"/>
    </xf>
    <xf numFmtId="0" fontId="10" fillId="11" borderId="0" xfId="0" applyFont="1" applyFill="1"/>
    <xf numFmtId="0" fontId="4" fillId="11" borderId="0" xfId="0" applyFont="1" applyFill="1"/>
    <xf numFmtId="0" fontId="5" fillId="11" borderId="0" xfId="0" applyFont="1" applyFill="1"/>
    <xf numFmtId="0" fontId="3" fillId="12" borderId="0" xfId="0" applyFont="1" applyFill="1" applyBorder="1" applyAlignment="1">
      <alignment wrapText="1"/>
    </xf>
    <xf numFmtId="6" fontId="3" fillId="12" borderId="0" xfId="0" applyNumberFormat="1" applyFont="1" applyFill="1" applyBorder="1" applyAlignment="1">
      <alignment horizontal="center"/>
    </xf>
    <xf numFmtId="0" fontId="24" fillId="12" borderId="0" xfId="0" applyFont="1" applyFill="1"/>
    <xf numFmtId="0" fontId="25" fillId="12" borderId="0" xfId="0" applyFont="1" applyFill="1"/>
    <xf numFmtId="0" fontId="24" fillId="12" borderId="0" xfId="0" applyFont="1" applyFill="1" applyAlignment="1">
      <alignment horizontal="left"/>
    </xf>
    <xf numFmtId="0" fontId="11" fillId="6" borderId="0" xfId="0" applyFont="1" applyFill="1" applyAlignment="1">
      <alignment horizontal="left"/>
    </xf>
    <xf numFmtId="0" fontId="8" fillId="10" borderId="0" xfId="0" applyFont="1" applyFill="1" applyAlignment="1">
      <alignment vertical="center"/>
    </xf>
    <xf numFmtId="0" fontId="23" fillId="8" borderId="3" xfId="0" applyFont="1" applyFill="1" applyBorder="1" applyAlignment="1">
      <alignment vertical="center"/>
    </xf>
    <xf numFmtId="0" fontId="4" fillId="5" borderId="3" xfId="0" applyFont="1" applyFill="1" applyBorder="1" applyAlignment="1">
      <alignment horizontal="center" vertical="center"/>
    </xf>
    <xf numFmtId="0" fontId="4" fillId="8" borderId="3" xfId="0" applyFont="1" applyFill="1" applyBorder="1" applyAlignment="1">
      <alignment vertical="center"/>
    </xf>
    <xf numFmtId="0" fontId="27" fillId="9" borderId="2" xfId="0" applyFont="1" applyFill="1" applyBorder="1" applyAlignment="1">
      <alignment horizontal="center" vertical="center"/>
    </xf>
    <xf numFmtId="0" fontId="0" fillId="10" borderId="0" xfId="0" applyFill="1"/>
    <xf numFmtId="0" fontId="4" fillId="11" borderId="0" xfId="0" applyFont="1" applyFill="1" applyAlignment="1">
      <alignment horizontal="center"/>
    </xf>
    <xf numFmtId="6" fontId="8" fillId="4" borderId="0" xfId="0" applyNumberFormat="1" applyFont="1" applyFill="1"/>
    <xf numFmtId="0" fontId="2" fillId="4" borderId="0" xfId="0" applyFont="1" applyFill="1" applyAlignment="1">
      <alignment wrapText="1"/>
    </xf>
    <xf numFmtId="166" fontId="2" fillId="4" borderId="0" xfId="0" applyNumberFormat="1" applyFont="1" applyFill="1" applyAlignment="1">
      <alignment horizontal="center"/>
    </xf>
    <xf numFmtId="0" fontId="2" fillId="4" borderId="0" xfId="0" applyFont="1" applyFill="1" applyAlignment="1">
      <alignment horizontal="center"/>
    </xf>
    <xf numFmtId="0" fontId="2" fillId="7" borderId="0" xfId="0" applyFont="1" applyFill="1"/>
    <xf numFmtId="0" fontId="3" fillId="6" borderId="0" xfId="0" applyFont="1" applyFill="1" applyAlignment="1">
      <alignment wrapText="1"/>
    </xf>
    <xf numFmtId="0" fontId="3" fillId="4" borderId="0" xfId="0" applyFont="1" applyFill="1"/>
    <xf numFmtId="2" fontId="0" fillId="4" borderId="0" xfId="0" applyNumberFormat="1" applyFill="1"/>
    <xf numFmtId="165" fontId="2" fillId="4" borderId="0" xfId="0" applyNumberFormat="1" applyFont="1" applyFill="1" applyAlignment="1">
      <alignment horizontal="center"/>
    </xf>
    <xf numFmtId="3" fontId="2" fillId="4" borderId="0" xfId="0" applyNumberFormat="1" applyFont="1" applyFill="1" applyAlignment="1">
      <alignment horizontal="center"/>
    </xf>
    <xf numFmtId="165" fontId="3" fillId="6" borderId="0" xfId="0" applyNumberFormat="1" applyFont="1" applyFill="1" applyAlignment="1">
      <alignment horizontal="center"/>
    </xf>
    <xf numFmtId="165" fontId="2" fillId="7" borderId="0" xfId="0" applyNumberFormat="1" applyFont="1" applyFill="1" applyAlignment="1">
      <alignment horizontal="center" vertical="center"/>
    </xf>
    <xf numFmtId="38" fontId="2" fillId="4" borderId="0" xfId="0" applyNumberFormat="1" applyFont="1" applyFill="1" applyAlignment="1">
      <alignment horizontal="center"/>
    </xf>
    <xf numFmtId="8" fontId="2" fillId="4" borderId="0" xfId="0" applyNumberFormat="1" applyFont="1" applyFill="1" applyAlignment="1">
      <alignment horizontal="center"/>
    </xf>
    <xf numFmtId="0" fontId="3" fillId="0" borderId="0" xfId="0" applyFont="1" applyAlignment="1">
      <alignment wrapText="1"/>
    </xf>
    <xf numFmtId="8" fontId="3" fillId="0" borderId="0" xfId="0" applyNumberFormat="1" applyFont="1" applyAlignment="1">
      <alignment horizontal="center"/>
    </xf>
    <xf numFmtId="6" fontId="2" fillId="4" borderId="0" xfId="0" applyNumberFormat="1" applyFont="1" applyFill="1" applyAlignment="1">
      <alignment horizontal="center"/>
    </xf>
    <xf numFmtId="0" fontId="5" fillId="7" borderId="0" xfId="0" applyFont="1" applyFill="1"/>
    <xf numFmtId="165" fontId="5" fillId="7" borderId="0" xfId="0" applyNumberFormat="1" applyFont="1" applyFill="1" applyAlignment="1">
      <alignment horizontal="center" vertical="center"/>
    </xf>
    <xf numFmtId="0" fontId="5" fillId="7" borderId="0" xfId="0" applyFont="1" applyFill="1" applyAlignment="1">
      <alignment horizontal="center" vertical="center"/>
    </xf>
    <xf numFmtId="0" fontId="4" fillId="7" borderId="0" xfId="0" applyFont="1" applyFill="1"/>
    <xf numFmtId="6" fontId="3" fillId="6" borderId="0" xfId="0" applyNumberFormat="1" applyFont="1" applyFill="1" applyAlignment="1">
      <alignment horizontal="center"/>
    </xf>
    <xf numFmtId="0" fontId="14" fillId="3" borderId="0" xfId="0" applyFont="1" applyFill="1" applyBorder="1" applyAlignment="1">
      <alignment horizontal="left" vertical="center" wrapText="1"/>
    </xf>
    <xf numFmtId="0" fontId="0" fillId="0" borderId="0" xfId="0" applyAlignment="1">
      <alignment vertical="center"/>
    </xf>
    <xf numFmtId="0" fontId="8" fillId="0" borderId="0" xfId="0" applyFont="1" applyBorder="1" applyAlignment="1">
      <alignment vertical="center"/>
    </xf>
    <xf numFmtId="0" fontId="2" fillId="4" borderId="0" xfId="0" applyFont="1" applyFill="1" applyAlignment="1">
      <alignment vertical="center" wrapText="1"/>
    </xf>
    <xf numFmtId="0" fontId="2" fillId="4" borderId="0" xfId="0" applyFont="1" applyFill="1" applyAlignment="1">
      <alignment horizontal="center" vertical="center"/>
    </xf>
    <xf numFmtId="0" fontId="3" fillId="6" borderId="0" xfId="0" applyFont="1" applyFill="1" applyAlignment="1">
      <alignment vertical="center" wrapText="1"/>
    </xf>
    <xf numFmtId="6" fontId="3" fillId="6" borderId="0" xfId="0" applyNumberFormat="1" applyFont="1" applyFill="1" applyAlignment="1">
      <alignment horizontal="center" vertical="center"/>
    </xf>
    <xf numFmtId="0" fontId="0" fillId="10" borderId="0" xfId="0" applyFill="1" applyAlignment="1">
      <alignment vertical="center"/>
    </xf>
    <xf numFmtId="0" fontId="2" fillId="4" borderId="0" xfId="0" applyFont="1" applyFill="1" applyBorder="1" applyAlignment="1">
      <alignment vertical="center" wrapText="1"/>
    </xf>
    <xf numFmtId="0" fontId="0" fillId="7" borderId="0" xfId="0" applyFill="1" applyBorder="1" applyAlignment="1">
      <alignment vertical="center"/>
    </xf>
    <xf numFmtId="0" fontId="0" fillId="7" borderId="0" xfId="0" applyFill="1" applyAlignment="1">
      <alignment vertical="center"/>
    </xf>
    <xf numFmtId="0" fontId="5" fillId="7" borderId="0" xfId="0" applyFont="1" applyFill="1" applyBorder="1" applyAlignment="1">
      <alignment vertical="center"/>
    </xf>
    <xf numFmtId="3" fontId="2" fillId="4" borderId="0" xfId="0" applyNumberFormat="1" applyFont="1" applyFill="1" applyBorder="1" applyAlignment="1">
      <alignment horizontal="center" vertical="center" wrapText="1"/>
    </xf>
    <xf numFmtId="0" fontId="31" fillId="4" borderId="0" xfId="0" applyFont="1" applyFill="1" applyBorder="1" applyAlignment="1">
      <alignment vertical="center" wrapText="1"/>
    </xf>
    <xf numFmtId="0" fontId="15" fillId="12" borderId="0" xfId="0" applyFont="1" applyFill="1"/>
    <xf numFmtId="3" fontId="26" fillId="4" borderId="0" xfId="0" applyNumberFormat="1" applyFont="1" applyFill="1" applyBorder="1" applyAlignment="1">
      <alignment horizontal="center" vertical="center" wrapText="1"/>
    </xf>
    <xf numFmtId="9" fontId="26" fillId="4" borderId="0" xfId="0" applyNumberFormat="1" applyFont="1" applyFill="1" applyBorder="1" applyAlignment="1">
      <alignment horizontal="center" vertical="center" wrapText="1"/>
    </xf>
    <xf numFmtId="0" fontId="8" fillId="0" borderId="0" xfId="0" applyFont="1" applyAlignment="1">
      <alignment horizontal="center"/>
    </xf>
    <xf numFmtId="0" fontId="8" fillId="4" borderId="1" xfId="0" applyFont="1" applyFill="1" applyBorder="1"/>
    <xf numFmtId="0" fontId="8" fillId="4" borderId="13" xfId="0" applyFont="1" applyFill="1" applyBorder="1" applyAlignment="1">
      <alignment horizontal="left" indent="2"/>
    </xf>
    <xf numFmtId="0" fontId="8" fillId="4" borderId="13" xfId="0" applyFont="1" applyFill="1" applyBorder="1"/>
    <xf numFmtId="6" fontId="8" fillId="0" borderId="0" xfId="0" applyNumberFormat="1" applyFont="1"/>
    <xf numFmtId="0" fontId="8" fillId="0" borderId="0" xfId="0" applyFont="1" applyFill="1" applyBorder="1" applyAlignment="1">
      <alignment vertical="center"/>
    </xf>
    <xf numFmtId="165" fontId="2" fillId="4" borderId="0" xfId="0" quotePrefix="1" applyNumberFormat="1" applyFont="1" applyFill="1" applyAlignment="1">
      <alignment horizontal="center"/>
    </xf>
    <xf numFmtId="10" fontId="2" fillId="4" borderId="0" xfId="0" applyNumberFormat="1" applyFont="1" applyFill="1" applyAlignment="1">
      <alignment horizontal="center"/>
    </xf>
    <xf numFmtId="4" fontId="2" fillId="4" borderId="0" xfId="0" applyNumberFormat="1" applyFont="1" applyFill="1" applyAlignment="1">
      <alignment horizontal="center"/>
    </xf>
    <xf numFmtId="168" fontId="2" fillId="4" borderId="0" xfId="0" applyNumberFormat="1" applyFont="1" applyFill="1" applyAlignment="1">
      <alignment horizontal="center"/>
    </xf>
    <xf numFmtId="0" fontId="2" fillId="4" borderId="0" xfId="0" quotePrefix="1" applyFont="1" applyFill="1" applyAlignment="1">
      <alignment horizontal="center"/>
    </xf>
    <xf numFmtId="165" fontId="33" fillId="4" borderId="0" xfId="0" applyNumberFormat="1" applyFont="1" applyFill="1" applyAlignment="1">
      <alignment horizontal="center"/>
    </xf>
    <xf numFmtId="165" fontId="33" fillId="4" borderId="0" xfId="0" quotePrefix="1" applyNumberFormat="1" applyFont="1" applyFill="1" applyAlignment="1">
      <alignment horizontal="center"/>
    </xf>
    <xf numFmtId="0" fontId="34" fillId="4" borderId="1" xfId="0" applyFont="1" applyFill="1" applyBorder="1"/>
    <xf numFmtId="164" fontId="8" fillId="4" borderId="12" xfId="2" applyNumberFormat="1" applyFont="1" applyFill="1" applyBorder="1" applyAlignment="1">
      <alignment horizontal="center" vertical="center"/>
    </xf>
    <xf numFmtId="0" fontId="8" fillId="4" borderId="0" xfId="0" applyFont="1" applyFill="1"/>
    <xf numFmtId="9" fontId="26" fillId="4" borderId="0" xfId="0" quotePrefix="1" applyNumberFormat="1" applyFont="1" applyFill="1" applyBorder="1" applyAlignment="1">
      <alignment horizontal="center" vertical="center" wrapText="1"/>
    </xf>
    <xf numFmtId="4" fontId="26" fillId="4" borderId="0" xfId="0" applyNumberFormat="1" applyFont="1" applyFill="1" applyBorder="1" applyAlignment="1">
      <alignment horizontal="center" vertical="center" wrapText="1"/>
    </xf>
    <xf numFmtId="3" fontId="26" fillId="4" borderId="0" xfId="0" quotePrefix="1" applyNumberFormat="1" applyFont="1" applyFill="1" applyBorder="1" applyAlignment="1">
      <alignment horizontal="center" vertical="center" wrapText="1"/>
    </xf>
    <xf numFmtId="3" fontId="31" fillId="4" borderId="0" xfId="0" applyNumberFormat="1" applyFont="1" applyFill="1" applyBorder="1" applyAlignment="1">
      <alignment horizontal="center" vertical="center"/>
    </xf>
    <xf numFmtId="4" fontId="35" fillId="4" borderId="0" xfId="0" applyNumberFormat="1" applyFont="1" applyFill="1" applyBorder="1" applyAlignment="1">
      <alignment horizontal="center" vertical="center" wrapText="1"/>
    </xf>
    <xf numFmtId="3" fontId="35" fillId="4" borderId="0" xfId="0" applyNumberFormat="1" applyFont="1" applyFill="1" applyBorder="1" applyAlignment="1">
      <alignment horizontal="center" vertical="center" wrapText="1"/>
    </xf>
    <xf numFmtId="0" fontId="3" fillId="4" borderId="0" xfId="0" applyFont="1" applyFill="1" applyBorder="1" applyAlignment="1">
      <alignment vertical="center" wrapText="1"/>
    </xf>
    <xf numFmtId="3" fontId="27" fillId="4" borderId="0" xfId="0" applyNumberFormat="1" applyFont="1" applyFill="1" applyBorder="1" applyAlignment="1">
      <alignment horizontal="center" vertical="center" wrapText="1"/>
    </xf>
    <xf numFmtId="3" fontId="31" fillId="4" borderId="0" xfId="0" quotePrefix="1" applyNumberFormat="1" applyFont="1" applyFill="1" applyBorder="1" applyAlignment="1">
      <alignment horizontal="center" vertical="center"/>
    </xf>
    <xf numFmtId="166" fontId="8" fillId="0" borderId="0" xfId="0" applyNumberFormat="1" applyFont="1"/>
    <xf numFmtId="0" fontId="7" fillId="4" borderId="0" xfId="0" applyFont="1" applyFill="1"/>
    <xf numFmtId="0" fontId="7" fillId="0" borderId="0" xfId="0" applyFont="1" applyBorder="1" applyAlignment="1">
      <alignment vertical="center"/>
    </xf>
    <xf numFmtId="0" fontId="7" fillId="7" borderId="0" xfId="0" applyFont="1" applyFill="1" applyBorder="1" applyAlignment="1">
      <alignment vertical="center"/>
    </xf>
    <xf numFmtId="164" fontId="20" fillId="4" borderId="12" xfId="2" applyNumberFormat="1" applyFont="1" applyFill="1" applyBorder="1" applyAlignment="1">
      <alignment horizontal="center" vertical="center"/>
    </xf>
    <xf numFmtId="167" fontId="20" fillId="4" borderId="12" xfId="2" applyNumberFormat="1" applyFont="1" applyFill="1" applyBorder="1" applyAlignment="1">
      <alignment horizontal="center" vertical="center"/>
    </xf>
    <xf numFmtId="10" fontId="20" fillId="4" borderId="12" xfId="2" applyNumberFormat="1" applyFont="1" applyFill="1" applyBorder="1" applyAlignment="1">
      <alignment horizontal="center" vertical="center"/>
    </xf>
    <xf numFmtId="166" fontId="20" fillId="4" borderId="12" xfId="1" applyNumberFormat="1" applyFont="1" applyFill="1" applyBorder="1" applyAlignment="1">
      <alignment horizontal="center" vertical="center" wrapText="1"/>
    </xf>
    <xf numFmtId="3" fontId="20" fillId="4" borderId="11" xfId="0" applyNumberFormat="1" applyFont="1" applyFill="1" applyBorder="1" applyAlignment="1">
      <alignment horizontal="center" vertical="center"/>
    </xf>
    <xf numFmtId="165" fontId="20" fillId="4" borderId="11" xfId="0" applyNumberFormat="1" applyFont="1" applyFill="1" applyBorder="1" applyAlignment="1">
      <alignment horizontal="center" vertical="center"/>
    </xf>
    <xf numFmtId="2" fontId="20" fillId="4" borderId="12" xfId="0" applyNumberFormat="1" applyFont="1" applyFill="1" applyBorder="1" applyAlignment="1">
      <alignment horizontal="center"/>
    </xf>
    <xf numFmtId="4" fontId="20" fillId="4" borderId="11" xfId="0" applyNumberFormat="1" applyFont="1" applyFill="1" applyBorder="1" applyAlignment="1">
      <alignment horizontal="center" vertical="center"/>
    </xf>
    <xf numFmtId="0" fontId="20" fillId="13" borderId="4" xfId="0" applyFont="1" applyFill="1" applyBorder="1" applyAlignment="1">
      <alignment horizontal="center" vertical="center"/>
    </xf>
    <xf numFmtId="0" fontId="20" fillId="13" borderId="5" xfId="0" applyFont="1" applyFill="1" applyBorder="1" applyAlignment="1">
      <alignment horizontal="left" vertical="center"/>
    </xf>
    <xf numFmtId="0" fontId="20" fillId="13" borderId="6" xfId="0" applyFont="1" applyFill="1" applyBorder="1" applyAlignment="1">
      <alignment horizontal="center" vertical="center"/>
    </xf>
    <xf numFmtId="0" fontId="20" fillId="13" borderId="7" xfId="0" applyFont="1" applyFill="1" applyBorder="1" applyAlignment="1">
      <alignment horizontal="left" vertical="center"/>
    </xf>
    <xf numFmtId="2" fontId="20" fillId="13" borderId="7" xfId="0" applyNumberFormat="1" applyFont="1" applyFill="1" applyBorder="1" applyAlignment="1">
      <alignment horizontal="left" vertical="center"/>
    </xf>
    <xf numFmtId="0" fontId="20" fillId="13" borderId="6" xfId="0" applyFont="1" applyFill="1" applyBorder="1" applyAlignment="1">
      <alignment horizontal="left" vertical="center"/>
    </xf>
    <xf numFmtId="3" fontId="20" fillId="13" borderId="6" xfId="0" applyNumberFormat="1" applyFont="1" applyFill="1" applyBorder="1" applyAlignment="1">
      <alignment horizontal="center" vertical="center"/>
    </xf>
    <xf numFmtId="3" fontId="20" fillId="13" borderId="8" xfId="0" applyNumberFormat="1" applyFont="1" applyFill="1" applyBorder="1" applyAlignment="1">
      <alignment horizontal="center" vertical="center"/>
    </xf>
    <xf numFmtId="2" fontId="20" fillId="13" borderId="9" xfId="0" applyNumberFormat="1" applyFont="1" applyFill="1" applyBorder="1" applyAlignment="1">
      <alignment horizontal="left" vertical="center"/>
    </xf>
    <xf numFmtId="164" fontId="20" fillId="13" borderId="6" xfId="2" applyNumberFormat="1" applyFont="1" applyFill="1" applyBorder="1" applyAlignment="1">
      <alignment horizontal="center" vertical="center"/>
    </xf>
    <xf numFmtId="1" fontId="20" fillId="4" borderId="12" xfId="2" applyNumberFormat="1" applyFont="1" applyFill="1" applyBorder="1" applyAlignment="1">
      <alignment horizontal="center" vertical="center" wrapText="1"/>
    </xf>
    <xf numFmtId="0" fontId="4" fillId="5" borderId="0" xfId="0" applyFont="1" applyFill="1" applyAlignment="1">
      <alignment vertical="center"/>
    </xf>
    <xf numFmtId="165" fontId="20" fillId="13" borderId="6" xfId="1" applyNumberFormat="1" applyFont="1" applyFill="1" applyBorder="1" applyAlignment="1">
      <alignment horizontal="center" vertical="center" wrapText="1"/>
    </xf>
    <xf numFmtId="0" fontId="30" fillId="0" borderId="0" xfId="0" applyFont="1" applyAlignment="1">
      <alignment horizontal="center" vertical="center"/>
    </xf>
    <xf numFmtId="0" fontId="4" fillId="5" borderId="0" xfId="0" applyFont="1" applyFill="1" applyAlignment="1">
      <alignment vertical="center"/>
    </xf>
    <xf numFmtId="0" fontId="6" fillId="6" borderId="0" xfId="0" applyFont="1" applyFill="1" applyAlignment="1">
      <alignment horizontal="left" vertical="center" wrapText="1"/>
    </xf>
    <xf numFmtId="0" fontId="28" fillId="0" borderId="10" xfId="0" applyFont="1" applyBorder="1" applyAlignment="1">
      <alignment horizontal="center"/>
    </xf>
    <xf numFmtId="0" fontId="29" fillId="0" borderId="0" xfId="0" applyFont="1" applyAlignment="1">
      <alignment horizontal="left"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color rgb="FFFFFFCC"/>
      <color rgb="FF767C21"/>
      <color rgb="FF1F5D59"/>
      <color rgb="FFF5F7E0"/>
      <color rgb="FFD8F2F0"/>
      <color rgb="FFE2A396"/>
      <color rgb="FF006600"/>
      <color rgb="FF5A6B79"/>
      <color rgb="FFF2D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76688</xdr:colOff>
      <xdr:row>12</xdr:row>
      <xdr:rowOff>21709</xdr:rowOff>
    </xdr:from>
    <xdr:to>
      <xdr:col>9</xdr:col>
      <xdr:colOff>828172</xdr:colOff>
      <xdr:row>22</xdr:row>
      <xdr:rowOff>56028</xdr:rowOff>
    </xdr:to>
    <xdr:pic>
      <xdr:nvPicPr>
        <xdr:cNvPr id="4" name="Picture 3">
          <a:extLst>
            <a:ext uri="{FF2B5EF4-FFF2-40B4-BE49-F238E27FC236}">
              <a16:creationId xmlns:a16="http://schemas.microsoft.com/office/drawing/2014/main" id="{84A43E3F-F08E-4600-A9BB-8A81937A9AA5}"/>
            </a:ext>
          </a:extLst>
        </xdr:cNvPr>
        <xdr:cNvPicPr>
          <a:picLocks noChangeAspect="1"/>
        </xdr:cNvPicPr>
      </xdr:nvPicPr>
      <xdr:blipFill>
        <a:blip xmlns:r="http://schemas.openxmlformats.org/officeDocument/2006/relationships" r:embed="rId1"/>
        <a:stretch>
          <a:fillRect/>
        </a:stretch>
      </xdr:blipFill>
      <xdr:spPr>
        <a:xfrm>
          <a:off x="188747" y="5310885"/>
          <a:ext cx="9548101" cy="2835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14C8-FD30-4363-8B44-A0B179169E84}">
  <dimension ref="A1:S12"/>
  <sheetViews>
    <sheetView showGridLines="0" tabSelected="1" zoomScale="85" zoomScaleNormal="85" workbookViewId="0"/>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7" width="12.7109375" style="1" customWidth="1"/>
    <col min="8" max="8" width="1.7109375" style="1" customWidth="1"/>
    <col min="9" max="9" width="19.42578125" style="1" bestFit="1" customWidth="1"/>
    <col min="10" max="10" width="13.28515625" style="1" bestFit="1" customWidth="1"/>
    <col min="11" max="11" width="1.7109375" style="1" customWidth="1"/>
    <col min="12" max="19" width="0" style="1" hidden="1" customWidth="1"/>
    <col min="20" max="16384" width="9.140625" style="1" hidden="1"/>
  </cols>
  <sheetData>
    <row r="1" spans="1:11" ht="8.1" customHeight="1" x14ac:dyDescent="0.2"/>
    <row r="2" spans="1:11" ht="12.95" customHeight="1" x14ac:dyDescent="0.2">
      <c r="B2" s="39" t="s">
        <v>40</v>
      </c>
      <c r="C2" s="39"/>
      <c r="D2" s="40"/>
      <c r="E2" s="40"/>
      <c r="F2" s="40"/>
      <c r="G2" s="40"/>
      <c r="H2" s="40"/>
      <c r="I2" s="40"/>
      <c r="J2" s="40"/>
      <c r="K2" s="33"/>
    </row>
    <row r="3" spans="1:11" ht="12.95" customHeight="1" x14ac:dyDescent="0.2">
      <c r="B3" s="32" t="s">
        <v>106</v>
      </c>
      <c r="C3" s="41"/>
      <c r="D3" s="41"/>
      <c r="E3" s="41"/>
      <c r="F3" s="41"/>
      <c r="G3" s="41"/>
      <c r="H3" s="41"/>
      <c r="I3" s="41"/>
      <c r="J3" s="42" t="s">
        <v>8</v>
      </c>
      <c r="K3" s="33"/>
    </row>
    <row r="4" spans="1:11" ht="12.95" customHeight="1" x14ac:dyDescent="0.2">
      <c r="B4" s="32" t="s">
        <v>107</v>
      </c>
      <c r="C4" s="41"/>
      <c r="D4" s="41"/>
      <c r="E4" s="41"/>
      <c r="F4" s="41"/>
      <c r="G4" s="41"/>
      <c r="H4" s="41"/>
      <c r="I4" s="41"/>
      <c r="J4" s="42" t="s">
        <v>9</v>
      </c>
      <c r="K4" s="33"/>
    </row>
    <row r="5" spans="1:11" ht="12.95" customHeight="1" x14ac:dyDescent="0.2"/>
    <row r="6" spans="1:11" s="25" customFormat="1" ht="12.95" customHeight="1" x14ac:dyDescent="0.2">
      <c r="A6" s="1"/>
      <c r="B6" s="158" t="s">
        <v>37</v>
      </c>
      <c r="C6" s="158"/>
      <c r="D6" s="158"/>
      <c r="E6" s="158"/>
      <c r="F6" s="158"/>
      <c r="G6" s="158"/>
      <c r="H6" s="158"/>
      <c r="I6" s="158"/>
      <c r="J6" s="158"/>
    </row>
    <row r="7" spans="1:11" s="25" customFormat="1" ht="129.94999999999999" customHeight="1" x14ac:dyDescent="0.2">
      <c r="A7" s="1"/>
      <c r="B7" s="159" t="s">
        <v>149</v>
      </c>
      <c r="C7" s="159"/>
      <c r="D7" s="159"/>
      <c r="E7" s="159"/>
      <c r="F7" s="159"/>
      <c r="G7" s="159"/>
      <c r="H7" s="159"/>
      <c r="I7" s="159"/>
      <c r="J7" s="159"/>
    </row>
    <row r="8" spans="1:11" s="25" customFormat="1" ht="12.95" customHeight="1" x14ac:dyDescent="0.2">
      <c r="A8" s="1"/>
    </row>
    <row r="9" spans="1:11" s="25" customFormat="1" ht="12.95" customHeight="1" x14ac:dyDescent="0.2">
      <c r="A9" s="1"/>
      <c r="B9" s="158" t="s">
        <v>36</v>
      </c>
      <c r="C9" s="158"/>
      <c r="D9" s="158"/>
      <c r="E9" s="158"/>
      <c r="F9" s="158"/>
      <c r="G9" s="158"/>
      <c r="H9" s="158"/>
      <c r="I9" s="158"/>
      <c r="J9" s="158"/>
    </row>
    <row r="10" spans="1:11" ht="140.1" customHeight="1" x14ac:dyDescent="0.2">
      <c r="B10" s="159" t="s">
        <v>148</v>
      </c>
      <c r="C10" s="159"/>
      <c r="D10" s="159"/>
      <c r="E10" s="159"/>
      <c r="F10" s="159"/>
      <c r="G10" s="159"/>
      <c r="H10" s="159"/>
      <c r="I10" s="159"/>
      <c r="J10" s="159"/>
    </row>
    <row r="12" spans="1:11" ht="15.75" x14ac:dyDescent="0.2">
      <c r="B12" s="157" t="s">
        <v>39</v>
      </c>
      <c r="C12" s="157"/>
      <c r="D12" s="157"/>
      <c r="E12" s="157"/>
      <c r="F12" s="157"/>
      <c r="G12" s="157"/>
      <c r="H12" s="157"/>
      <c r="I12" s="157"/>
      <c r="J12" s="157"/>
    </row>
  </sheetData>
  <mergeCells count="5">
    <mergeCell ref="B12:J12"/>
    <mergeCell ref="B6:J6"/>
    <mergeCell ref="B7:J7"/>
    <mergeCell ref="B10:J10"/>
    <mergeCell ref="B9:J9"/>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99B3-F401-CA40-93D7-E0CF0BC6223C}">
  <sheetPr>
    <tabColor rgb="FFFFFFCC"/>
  </sheetPr>
  <dimension ref="A2:F144"/>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16384" width="11.42578125" hidden="1"/>
  </cols>
  <sheetData>
    <row r="2" spans="2:4" ht="15" customHeight="1" x14ac:dyDescent="0.25">
      <c r="B2" s="52" t="s">
        <v>40</v>
      </c>
      <c r="C2" s="53"/>
      <c r="D2" s="54"/>
    </row>
    <row r="3" spans="2:4" ht="15" customHeight="1" x14ac:dyDescent="0.25">
      <c r="B3" s="57" t="s">
        <v>106</v>
      </c>
      <c r="C3" s="58"/>
      <c r="D3" s="59" t="s">
        <v>8</v>
      </c>
    </row>
    <row r="4" spans="2:4" ht="15" customHeight="1" x14ac:dyDescent="0.25">
      <c r="B4" s="57" t="s">
        <v>107</v>
      </c>
      <c r="C4" s="58"/>
      <c r="D4" s="59" t="s">
        <v>9</v>
      </c>
    </row>
    <row r="5" spans="2:4" ht="39.950000000000003" customHeight="1" x14ac:dyDescent="0.25">
      <c r="B5" s="161" t="s">
        <v>147</v>
      </c>
      <c r="C5" s="161"/>
      <c r="D5" s="161"/>
    </row>
    <row r="6" spans="2:4" ht="12.95" customHeight="1" x14ac:dyDescent="0.25">
      <c r="B6" s="67" t="s">
        <v>10</v>
      </c>
      <c r="C6" s="67" t="s">
        <v>12</v>
      </c>
    </row>
    <row r="7" spans="2:4" ht="12.95" customHeight="1" x14ac:dyDescent="0.25">
      <c r="B7" s="69"/>
      <c r="C7" s="77"/>
    </row>
    <row r="8" spans="2:4" ht="12.95" customHeight="1" x14ac:dyDescent="0.25">
      <c r="B8" s="55" t="s">
        <v>112</v>
      </c>
      <c r="C8" s="56">
        <v>0</v>
      </c>
    </row>
    <row r="9" spans="2:4" ht="12.95" customHeight="1" x14ac:dyDescent="0.25">
      <c r="B9" s="22"/>
      <c r="C9" s="22"/>
    </row>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row r="16" spans="2:4" ht="12.95" customHeight="1" x14ac:dyDescent="0.25"/>
    <row r="17" spans="2:6" ht="12.95" customHeight="1" x14ac:dyDescent="0.25">
      <c r="B17" s="72"/>
      <c r="C17" s="79"/>
    </row>
    <row r="18" spans="2:6" s="8" customFormat="1" ht="12.95" customHeight="1" x14ac:dyDescent="0.25"/>
    <row r="19" spans="2:6" ht="12.95" customHeight="1" x14ac:dyDescent="0.25"/>
    <row r="20" spans="2:6" s="7" customFormat="1" ht="12.95" customHeight="1" x14ac:dyDescent="0.25"/>
    <row r="21" spans="2:6" s="7" customFormat="1" ht="12.95" customHeight="1" x14ac:dyDescent="0.25"/>
    <row r="22" spans="2:6" s="7" customFormat="1" ht="12.95" customHeight="1" x14ac:dyDescent="0.25">
      <c r="E22" s="88"/>
      <c r="F22" s="86"/>
    </row>
    <row r="23" spans="2:6" s="7" customFormat="1" ht="12.95" customHeight="1" x14ac:dyDescent="0.25">
      <c r="E23" s="85"/>
      <c r="F23" s="86"/>
    </row>
    <row r="24" spans="2:6" ht="12.95" customHeight="1" x14ac:dyDescent="0.25">
      <c r="E24" s="85"/>
      <c r="F24" s="86"/>
    </row>
    <row r="25" spans="2:6" ht="12.95" customHeight="1" x14ac:dyDescent="0.25">
      <c r="E25" s="85"/>
      <c r="F25" s="87"/>
    </row>
    <row r="26" spans="2:6" ht="12.95" customHeight="1" x14ac:dyDescent="0.25">
      <c r="E26" s="85"/>
      <c r="F26" s="86"/>
    </row>
    <row r="27" spans="2:6" ht="12.95" customHeight="1" x14ac:dyDescent="0.25">
      <c r="E27" s="85"/>
      <c r="F27" s="86"/>
    </row>
    <row r="28" spans="2:6" ht="12.95" customHeight="1" x14ac:dyDescent="0.25"/>
    <row r="29" spans="2:6" ht="12.95" customHeight="1" x14ac:dyDescent="0.25"/>
    <row r="30" spans="2:6" ht="12.95" customHeight="1" x14ac:dyDescent="0.25"/>
    <row r="31" spans="2:6" ht="12.95" customHeight="1" x14ac:dyDescent="0.25"/>
    <row r="32" spans="2:6"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s="7" customFormat="1" ht="12.95" customHeight="1" x14ac:dyDescent="0.25"/>
    <row r="72" ht="12.95" customHeight="1" x14ac:dyDescent="0.25"/>
    <row r="73" ht="12.95" customHeight="1" x14ac:dyDescent="0.25"/>
    <row r="74" ht="12.95" customHeight="1" x14ac:dyDescent="0.25"/>
    <row r="75" s="7" customFormat="1" ht="12.95" customHeight="1" x14ac:dyDescent="0.25"/>
    <row r="76" ht="12.95" customHeight="1" x14ac:dyDescent="0.25"/>
    <row r="77" ht="12.95" customHeight="1" x14ac:dyDescent="0.25"/>
    <row r="78" ht="12.95" customHeight="1" x14ac:dyDescent="0.25"/>
    <row r="79" ht="12.95" customHeight="1" x14ac:dyDescent="0.25"/>
    <row r="80" ht="12.95" customHeight="1" x14ac:dyDescent="0.25"/>
    <row r="81" s="7" customFormat="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s="7" customFormat="1" ht="12.95" customHeight="1" x14ac:dyDescent="0.25"/>
    <row r="88" ht="12.95" customHeight="1" x14ac:dyDescent="0.25"/>
    <row r="89" s="7" customFormat="1"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s="7" customFormat="1" ht="12.95" customHeight="1" x14ac:dyDescent="0.25"/>
    <row r="98" ht="12.95" customHeight="1" x14ac:dyDescent="0.25"/>
    <row r="99" s="7" customFormat="1" ht="12.95" customHeight="1" x14ac:dyDescent="0.25"/>
    <row r="100" ht="12.95" customHeight="1" x14ac:dyDescent="0.25"/>
    <row r="101" ht="12.95" customHeight="1" x14ac:dyDescent="0.25"/>
    <row r="102" ht="12.95" customHeight="1" x14ac:dyDescent="0.25"/>
    <row r="103" s="7" customFormat="1"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sheetData>
  <mergeCells count="1">
    <mergeCell ref="B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FDCD-520F-465E-A32E-1969C7A57BF8}">
  <sheetPr>
    <tabColor theme="1"/>
  </sheetPr>
  <dimension ref="A1:AI230"/>
  <sheetViews>
    <sheetView showGridLines="0" zoomScaleNormal="100" workbookViewId="0"/>
  </sheetViews>
  <sheetFormatPr defaultColWidth="0"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6" width="20.85546875" style="1" bestFit="1" customWidth="1"/>
    <col min="7" max="7" width="15.140625" style="1" bestFit="1" customWidth="1"/>
    <col min="8" max="8" width="1.7109375" style="1" customWidth="1"/>
    <col min="9" max="9" width="20.28515625" style="1" bestFit="1" customWidth="1"/>
    <col min="10" max="10" width="15.42578125" style="1" bestFit="1" customWidth="1"/>
    <col min="11" max="11" width="6" style="1" customWidth="1"/>
    <col min="12" max="13" width="6" style="1" hidden="1" customWidth="1"/>
    <col min="14" max="14" width="19.85546875" style="1" hidden="1" customWidth="1"/>
    <col min="15" max="15" width="21.85546875" style="1" hidden="1" customWidth="1"/>
    <col min="16" max="16" width="38.85546875" style="1" hidden="1" customWidth="1"/>
    <col min="17" max="18" width="20.85546875" style="1" hidden="1" customWidth="1"/>
    <col min="19" max="19" width="15.140625" style="1" hidden="1" customWidth="1"/>
    <col min="20" max="20" width="6" style="1" hidden="1" customWidth="1"/>
    <col min="21" max="21" width="20.28515625" style="1" hidden="1" customWidth="1"/>
    <col min="22" max="22" width="17.140625" style="1" hidden="1" customWidth="1"/>
    <col min="23" max="35" width="0" style="1" hidden="1" customWidth="1"/>
    <col min="36" max="16384" width="6" style="1" hidden="1"/>
  </cols>
  <sheetData>
    <row r="1" spans="1:35" ht="8.1" customHeight="1" x14ac:dyDescent="0.2"/>
    <row r="2" spans="1:35" ht="12.95" customHeight="1" x14ac:dyDescent="0.2">
      <c r="B2" s="155" t="s">
        <v>40</v>
      </c>
      <c r="C2" s="155"/>
      <c r="D2" s="40"/>
      <c r="E2" s="40"/>
      <c r="F2" s="40"/>
      <c r="G2" s="40"/>
      <c r="H2" s="40"/>
      <c r="I2" s="40"/>
      <c r="J2" s="40"/>
      <c r="K2" s="33"/>
    </row>
    <row r="3" spans="1:35" ht="12.95" customHeight="1" x14ac:dyDescent="0.2">
      <c r="B3" s="32" t="s">
        <v>106</v>
      </c>
      <c r="C3" s="41"/>
      <c r="D3" s="41"/>
      <c r="E3" s="41"/>
      <c r="F3" s="41"/>
      <c r="G3" s="41"/>
      <c r="H3" s="41"/>
      <c r="I3" s="41"/>
      <c r="J3" s="42" t="s">
        <v>8</v>
      </c>
      <c r="K3" s="33"/>
      <c r="N3" s="25"/>
      <c r="O3" s="25"/>
      <c r="P3" s="25"/>
      <c r="Q3" s="25"/>
      <c r="R3" s="25"/>
      <c r="S3" s="25"/>
      <c r="T3" s="25"/>
      <c r="U3" s="25"/>
      <c r="V3" s="25"/>
      <c r="W3" s="25"/>
      <c r="X3" s="25"/>
    </row>
    <row r="4" spans="1:35" ht="12.95" customHeight="1" x14ac:dyDescent="0.2">
      <c r="B4" s="32" t="s">
        <v>107</v>
      </c>
      <c r="C4" s="41"/>
      <c r="D4" s="41"/>
      <c r="E4" s="41"/>
      <c r="F4" s="41"/>
      <c r="G4" s="41"/>
      <c r="H4" s="41"/>
      <c r="I4" s="41"/>
      <c r="J4" s="42" t="s">
        <v>9</v>
      </c>
      <c r="K4" s="33"/>
      <c r="M4" s="25"/>
      <c r="N4" s="25"/>
      <c r="O4" s="25"/>
      <c r="P4" s="25"/>
      <c r="Q4" s="25"/>
      <c r="R4" s="25"/>
      <c r="S4" s="25"/>
      <c r="T4" s="25"/>
      <c r="U4" s="25"/>
      <c r="V4" s="25"/>
      <c r="W4" s="25"/>
      <c r="X4" s="25"/>
      <c r="Y4" s="25"/>
      <c r="Z4" s="25"/>
      <c r="AA4" s="25"/>
      <c r="AB4" s="25"/>
      <c r="AC4" s="25"/>
      <c r="AD4" s="25"/>
      <c r="AE4" s="25"/>
      <c r="AF4" s="25"/>
      <c r="AG4" s="25"/>
      <c r="AH4" s="25"/>
      <c r="AI4" s="25"/>
    </row>
    <row r="5" spans="1:35" ht="12.95" customHeight="1" x14ac:dyDescent="0.2">
      <c r="M5" s="25"/>
      <c r="N5" s="25"/>
      <c r="O5" s="25"/>
      <c r="P5" s="25"/>
      <c r="Q5" s="25"/>
      <c r="R5" s="25"/>
      <c r="S5" s="25"/>
      <c r="T5" s="25"/>
      <c r="U5" s="25"/>
      <c r="V5" s="25"/>
      <c r="W5" s="25"/>
      <c r="X5" s="25"/>
      <c r="Y5" s="25"/>
      <c r="Z5" s="25"/>
      <c r="AA5" s="25"/>
      <c r="AB5" s="25"/>
      <c r="AC5" s="25"/>
      <c r="AD5" s="25"/>
      <c r="AE5" s="25"/>
      <c r="AF5" s="25"/>
      <c r="AG5" s="25"/>
      <c r="AH5" s="25"/>
      <c r="AI5" s="25"/>
    </row>
    <row r="6" spans="1:35" s="25" customFormat="1" ht="12.95" customHeight="1" x14ac:dyDescent="0.2">
      <c r="A6" s="38"/>
      <c r="B6" s="36" t="s">
        <v>13</v>
      </c>
      <c r="C6" s="36"/>
      <c r="D6" s="36"/>
      <c r="E6" s="36"/>
      <c r="F6" s="36"/>
      <c r="G6" s="36"/>
      <c r="I6" s="43" t="s">
        <v>35</v>
      </c>
      <c r="J6" s="43"/>
      <c r="K6" s="38"/>
    </row>
    <row r="7" spans="1:35" s="25" customFormat="1" ht="12.95" customHeight="1" x14ac:dyDescent="0.2">
      <c r="B7" s="37" t="s">
        <v>15</v>
      </c>
      <c r="C7" s="37" t="s">
        <v>25</v>
      </c>
      <c r="D7" s="35" t="s">
        <v>38</v>
      </c>
      <c r="E7" s="35" t="s">
        <v>28</v>
      </c>
      <c r="F7" s="35" t="s">
        <v>12</v>
      </c>
      <c r="G7" s="35" t="s">
        <v>11</v>
      </c>
      <c r="I7" s="35" t="s">
        <v>25</v>
      </c>
      <c r="J7" s="35" t="s">
        <v>30</v>
      </c>
    </row>
    <row r="8" spans="1:35" s="25" customFormat="1" ht="12.95" customHeight="1" thickBot="1" x14ac:dyDescent="0.25">
      <c r="F8" s="160" t="s">
        <v>46</v>
      </c>
      <c r="G8" s="160"/>
      <c r="H8" s="107"/>
      <c r="I8" s="28" t="s">
        <v>3</v>
      </c>
      <c r="J8" s="68">
        <f>'Ex. Access_Affordability'!C8</f>
        <v>0</v>
      </c>
    </row>
    <row r="9" spans="1:35" s="25" customFormat="1" ht="12.95" customHeight="1" x14ac:dyDescent="0.2">
      <c r="B9" s="26"/>
      <c r="C9" s="26"/>
      <c r="D9" s="112" t="s">
        <v>49</v>
      </c>
      <c r="E9" s="92"/>
      <c r="F9" s="144" t="s">
        <v>128</v>
      </c>
      <c r="G9" s="145"/>
      <c r="I9" s="28" t="s">
        <v>14</v>
      </c>
      <c r="J9" s="68">
        <f>'Ex. Access_Underserved'!C67</f>
        <v>1392645880.274771</v>
      </c>
    </row>
    <row r="10" spans="1:35" s="25" customFormat="1" ht="12.95" customHeight="1" x14ac:dyDescent="0.2">
      <c r="B10" s="26"/>
      <c r="C10" s="26"/>
      <c r="D10" s="112" t="s">
        <v>16</v>
      </c>
      <c r="E10" s="92"/>
      <c r="F10" s="146">
        <v>2018</v>
      </c>
      <c r="G10" s="147"/>
      <c r="H10" s="107"/>
      <c r="I10" s="28" t="s">
        <v>22</v>
      </c>
      <c r="J10" s="68">
        <f>'Ex. Quality_Basic Need'!C33</f>
        <v>22122824011.627907</v>
      </c>
    </row>
    <row r="11" spans="1:35" s="25" customFormat="1" ht="12.95" customHeight="1" x14ac:dyDescent="0.2">
      <c r="B11" s="26"/>
      <c r="C11" s="26"/>
      <c r="D11" s="112" t="s">
        <v>50</v>
      </c>
      <c r="E11" s="92"/>
      <c r="F11" s="156">
        <f>290*10^9</f>
        <v>290000000000</v>
      </c>
      <c r="G11" s="148" t="s">
        <v>140</v>
      </c>
      <c r="I11" s="28" t="s">
        <v>6</v>
      </c>
      <c r="J11" s="68">
        <f>'Ex. Quality_Effectiveness'!C8</f>
        <v>0</v>
      </c>
    </row>
    <row r="12" spans="1:35" s="25" customFormat="1" ht="12.95" customHeight="1" x14ac:dyDescent="0.2">
      <c r="B12" s="26"/>
      <c r="C12" s="26"/>
      <c r="D12" s="112" t="s">
        <v>51</v>
      </c>
      <c r="E12" s="92"/>
      <c r="F12" s="149" t="s">
        <v>52</v>
      </c>
      <c r="G12" s="147"/>
      <c r="I12" s="28" t="s">
        <v>5</v>
      </c>
      <c r="J12" s="68">
        <f>'Ex. Quality_Health and Safety'!C17</f>
        <v>0</v>
      </c>
    </row>
    <row r="13" spans="1:35" s="25" customFormat="1" ht="12.95" customHeight="1" x14ac:dyDescent="0.2">
      <c r="B13" s="44" t="s">
        <v>0</v>
      </c>
      <c r="C13" s="45" t="s">
        <v>1</v>
      </c>
      <c r="D13" s="112" t="s">
        <v>129</v>
      </c>
      <c r="E13" s="134" t="s">
        <v>130</v>
      </c>
      <c r="F13" s="150">
        <v>4026680000</v>
      </c>
      <c r="G13" s="148" t="s">
        <v>140</v>
      </c>
      <c r="I13" s="28" t="s">
        <v>7</v>
      </c>
      <c r="J13" s="68">
        <f>'Ex. Optionality'!C8</f>
        <v>0</v>
      </c>
    </row>
    <row r="14" spans="1:35" s="25" customFormat="1" ht="12.95" customHeight="1" x14ac:dyDescent="0.2">
      <c r="B14" s="44" t="s">
        <v>0</v>
      </c>
      <c r="C14" s="45" t="s">
        <v>1</v>
      </c>
      <c r="D14" s="112" t="s">
        <v>66</v>
      </c>
      <c r="E14" s="134" t="s">
        <v>68</v>
      </c>
      <c r="F14" s="150">
        <v>809205000</v>
      </c>
      <c r="G14" s="148" t="s">
        <v>140</v>
      </c>
      <c r="I14" s="104" t="s">
        <v>23</v>
      </c>
      <c r="J14" s="68">
        <f>'Ex. Environmental_Use Phase'!C23</f>
        <v>-128407310020.26898</v>
      </c>
    </row>
    <row r="15" spans="1:35" s="25" customFormat="1" ht="12.95" customHeight="1" x14ac:dyDescent="0.2">
      <c r="B15" s="44" t="s">
        <v>0</v>
      </c>
      <c r="C15" s="45" t="s">
        <v>1</v>
      </c>
      <c r="D15" s="112" t="s">
        <v>67</v>
      </c>
      <c r="E15" s="134" t="s">
        <v>68</v>
      </c>
      <c r="F15" s="150">
        <v>1202675000</v>
      </c>
      <c r="G15" s="148" t="s">
        <v>140</v>
      </c>
      <c r="I15" s="104" t="s">
        <v>24</v>
      </c>
      <c r="J15" s="68">
        <f>'Ex. Environmental_End of Life'!C8</f>
        <v>0</v>
      </c>
    </row>
    <row r="16" spans="1:35" s="25" customFormat="1" ht="12.95" customHeight="1" x14ac:dyDescent="0.2">
      <c r="B16" s="90" t="s">
        <v>2</v>
      </c>
      <c r="C16" s="46" t="s">
        <v>14</v>
      </c>
      <c r="D16" s="112" t="s">
        <v>131</v>
      </c>
      <c r="E16" s="134" t="s">
        <v>29</v>
      </c>
      <c r="F16" s="153">
        <v>1.1783901377810007E-3</v>
      </c>
      <c r="G16" s="148" t="s">
        <v>140</v>
      </c>
      <c r="I16" s="31" t="s">
        <v>17</v>
      </c>
      <c r="J16" s="34">
        <f>SUMIF(J8:J15,"&gt;0",J8:J15)</f>
        <v>23515469891.902679</v>
      </c>
    </row>
    <row r="17" spans="2:10" s="25" customFormat="1" ht="12.95" customHeight="1" x14ac:dyDescent="0.2">
      <c r="B17" s="90" t="s">
        <v>2</v>
      </c>
      <c r="C17" s="46" t="s">
        <v>14</v>
      </c>
      <c r="D17" s="112" t="s">
        <v>132</v>
      </c>
      <c r="E17" s="134" t="s">
        <v>29</v>
      </c>
      <c r="F17" s="153">
        <v>0.28834300217548947</v>
      </c>
      <c r="G17" s="148" t="s">
        <v>140</v>
      </c>
      <c r="I17" s="31" t="s">
        <v>26</v>
      </c>
      <c r="J17" s="34">
        <f>SUMIF(J8:J15,"&lt;0",J8:J15)</f>
        <v>-128407310020.26898</v>
      </c>
    </row>
    <row r="18" spans="2:10" s="25" customFormat="1" ht="12.95" customHeight="1" x14ac:dyDescent="0.2">
      <c r="B18" s="90" t="s">
        <v>2</v>
      </c>
      <c r="C18" s="46" t="s">
        <v>14</v>
      </c>
      <c r="D18" s="112" t="s">
        <v>138</v>
      </c>
      <c r="E18" s="134" t="s">
        <v>29</v>
      </c>
      <c r="F18" s="153">
        <v>0</v>
      </c>
      <c r="G18" s="148" t="s">
        <v>140</v>
      </c>
    </row>
    <row r="19" spans="2:10" s="25" customFormat="1" ht="12.95" customHeight="1" thickBot="1" x14ac:dyDescent="0.25">
      <c r="B19" s="90" t="s">
        <v>4</v>
      </c>
      <c r="C19" s="46" t="s">
        <v>5</v>
      </c>
      <c r="D19" s="112" t="s">
        <v>63</v>
      </c>
      <c r="E19" s="135" t="s">
        <v>65</v>
      </c>
      <c r="F19" s="151">
        <v>0</v>
      </c>
      <c r="G19" s="152" t="s">
        <v>44</v>
      </c>
    </row>
    <row r="20" spans="2:10" s="25" customFormat="1" ht="12.95" customHeight="1" x14ac:dyDescent="0.2"/>
    <row r="21" spans="2:10" s="25" customFormat="1" ht="12.95" customHeight="1" x14ac:dyDescent="0.2">
      <c r="B21" s="61"/>
      <c r="C21" s="61"/>
      <c r="D21" s="61"/>
      <c r="E21" s="61"/>
      <c r="F21" s="61"/>
      <c r="G21" s="61"/>
    </row>
    <row r="22" spans="2:10" s="25" customFormat="1" ht="12.95" customHeight="1" x14ac:dyDescent="0.2">
      <c r="B22" s="30"/>
      <c r="C22" s="30"/>
      <c r="D22" s="30"/>
      <c r="E22" s="30"/>
      <c r="F22" s="30"/>
      <c r="G22" s="30"/>
    </row>
    <row r="23" spans="2:10" s="25" customFormat="1" ht="12.95" customHeight="1" x14ac:dyDescent="0.2">
      <c r="B23" s="62" t="s">
        <v>32</v>
      </c>
      <c r="C23" s="62"/>
      <c r="D23" s="62"/>
      <c r="E23" s="62"/>
      <c r="F23" s="62"/>
      <c r="G23" s="62"/>
    </row>
    <row r="24" spans="2:10" s="25" customFormat="1" ht="12.95" customHeight="1" x14ac:dyDescent="0.2">
      <c r="B24" s="49" t="s">
        <v>15</v>
      </c>
      <c r="C24" s="49" t="s">
        <v>25</v>
      </c>
      <c r="D24" s="50" t="s">
        <v>27</v>
      </c>
      <c r="E24" s="50"/>
      <c r="F24" s="50" t="s">
        <v>12</v>
      </c>
      <c r="G24" s="50" t="s">
        <v>11</v>
      </c>
    </row>
    <row r="25" spans="2:10" s="25" customFormat="1" ht="12.95" customHeight="1" x14ac:dyDescent="0.2">
      <c r="B25" s="29" t="s">
        <v>2</v>
      </c>
      <c r="C25" s="47" t="s">
        <v>14</v>
      </c>
      <c r="D25" s="120" t="s">
        <v>125</v>
      </c>
      <c r="E25" s="133"/>
      <c r="F25" s="121"/>
      <c r="G25" s="122"/>
    </row>
    <row r="26" spans="2:10" s="25" customFormat="1" ht="12.95" customHeight="1" x14ac:dyDescent="0.2">
      <c r="B26" s="29" t="s">
        <v>2</v>
      </c>
      <c r="C26" s="47" t="s">
        <v>14</v>
      </c>
      <c r="D26" s="109" t="s">
        <v>53</v>
      </c>
      <c r="E26" s="133" t="s">
        <v>29</v>
      </c>
      <c r="F26" s="136">
        <v>0.80500000000000005</v>
      </c>
      <c r="G26" s="122" t="s">
        <v>141</v>
      </c>
    </row>
    <row r="27" spans="2:10" s="25" customFormat="1" ht="12.95" customHeight="1" x14ac:dyDescent="0.2">
      <c r="B27" s="29" t="s">
        <v>2</v>
      </c>
      <c r="C27" s="47" t="s">
        <v>14</v>
      </c>
      <c r="D27" s="109" t="s">
        <v>54</v>
      </c>
      <c r="E27" s="133" t="s">
        <v>29</v>
      </c>
      <c r="F27" s="136">
        <v>0.38500000000000001</v>
      </c>
      <c r="G27" s="122" t="s">
        <v>141</v>
      </c>
    </row>
    <row r="28" spans="2:10" s="27" customFormat="1" ht="12.95" customHeight="1" x14ac:dyDescent="0.2">
      <c r="B28" s="29" t="s">
        <v>2</v>
      </c>
      <c r="C28" s="47" t="s">
        <v>14</v>
      </c>
      <c r="D28" s="109" t="s">
        <v>55</v>
      </c>
      <c r="E28" s="133" t="s">
        <v>29</v>
      </c>
      <c r="F28" s="136">
        <v>0.47499999999999998</v>
      </c>
      <c r="G28" s="122" t="s">
        <v>141</v>
      </c>
      <c r="H28" s="25"/>
      <c r="I28" s="25"/>
      <c r="J28" s="25"/>
    </row>
    <row r="29" spans="2:10" s="27" customFormat="1" ht="12.95" customHeight="1" x14ac:dyDescent="0.2">
      <c r="B29" s="29" t="s">
        <v>2</v>
      </c>
      <c r="C29" s="47" t="s">
        <v>14</v>
      </c>
      <c r="D29" s="108" t="s">
        <v>126</v>
      </c>
      <c r="E29" s="133" t="s">
        <v>127</v>
      </c>
      <c r="F29" s="137">
        <f>10.36*29.3</f>
        <v>303.548</v>
      </c>
      <c r="G29" s="122" t="s">
        <v>142</v>
      </c>
      <c r="H29" s="25"/>
      <c r="I29" s="25"/>
      <c r="J29" s="111"/>
    </row>
    <row r="30" spans="2:10" s="27" customFormat="1" ht="12.95" customHeight="1" x14ac:dyDescent="0.2">
      <c r="B30" s="29" t="s">
        <v>2</v>
      </c>
      <c r="C30" s="47" t="s">
        <v>14</v>
      </c>
      <c r="D30" s="120" t="s">
        <v>89</v>
      </c>
      <c r="E30" s="133"/>
      <c r="F30" s="138"/>
      <c r="G30" s="122"/>
      <c r="H30" s="25"/>
      <c r="I30" s="25"/>
      <c r="J30" s="25"/>
    </row>
    <row r="31" spans="2:10" s="27" customFormat="1" ht="12.95" customHeight="1" x14ac:dyDescent="0.2">
      <c r="B31" s="29" t="s">
        <v>2</v>
      </c>
      <c r="C31" s="47" t="s">
        <v>14</v>
      </c>
      <c r="D31" s="109" t="s">
        <v>53</v>
      </c>
      <c r="E31" s="133" t="s">
        <v>124</v>
      </c>
      <c r="F31" s="154">
        <v>485.71800000000002</v>
      </c>
      <c r="G31" s="122" t="s">
        <v>143</v>
      </c>
      <c r="H31" s="25"/>
      <c r="I31" s="25"/>
      <c r="J31" s="111"/>
    </row>
    <row r="32" spans="2:10" s="27" customFormat="1" ht="12.95" customHeight="1" x14ac:dyDescent="0.2">
      <c r="B32" s="29" t="s">
        <v>2</v>
      </c>
      <c r="C32" s="47" t="s">
        <v>14</v>
      </c>
      <c r="D32" s="109" t="s">
        <v>54</v>
      </c>
      <c r="E32" s="133" t="s">
        <v>124</v>
      </c>
      <c r="F32" s="154">
        <v>1877.0585000000001</v>
      </c>
      <c r="G32" s="122" t="s">
        <v>143</v>
      </c>
      <c r="H32" s="25"/>
      <c r="I32" s="25"/>
      <c r="J32" s="111"/>
    </row>
    <row r="33" spans="2:35" s="27" customFormat="1" ht="12.95" customHeight="1" x14ac:dyDescent="0.2">
      <c r="B33" s="29" t="s">
        <v>2</v>
      </c>
      <c r="C33" s="47" t="s">
        <v>14</v>
      </c>
      <c r="D33" s="109" t="s">
        <v>55</v>
      </c>
      <c r="E33" s="133" t="s">
        <v>124</v>
      </c>
      <c r="F33" s="154">
        <v>1695</v>
      </c>
      <c r="G33" s="122" t="s">
        <v>143</v>
      </c>
      <c r="H33" s="25"/>
      <c r="I33" s="25"/>
      <c r="J33" s="111"/>
    </row>
    <row r="34" spans="2:35" s="27" customFormat="1" ht="12.95" customHeight="1" x14ac:dyDescent="0.2">
      <c r="B34" s="29" t="s">
        <v>2</v>
      </c>
      <c r="C34" s="47" t="s">
        <v>14</v>
      </c>
      <c r="D34" s="110" t="s">
        <v>56</v>
      </c>
      <c r="E34" s="133" t="s">
        <v>33</v>
      </c>
      <c r="F34" s="139">
        <v>18.649368701494268</v>
      </c>
      <c r="G34" s="122" t="s">
        <v>143</v>
      </c>
      <c r="H34" s="25"/>
      <c r="I34" s="25"/>
      <c r="J34" s="111"/>
    </row>
    <row r="35" spans="2:35" s="27" customFormat="1" ht="12.95" customHeight="1" x14ac:dyDescent="0.2">
      <c r="B35" s="90" t="s">
        <v>4</v>
      </c>
      <c r="C35" s="47" t="s">
        <v>5</v>
      </c>
      <c r="D35" s="110" t="s">
        <v>57</v>
      </c>
      <c r="E35" s="133" t="s">
        <v>123</v>
      </c>
      <c r="F35" s="140">
        <v>14</v>
      </c>
      <c r="G35" s="122" t="s">
        <v>45</v>
      </c>
      <c r="H35" s="25"/>
      <c r="I35" s="25"/>
      <c r="J35" s="25"/>
    </row>
    <row r="36" spans="2:35" ht="12.95" customHeight="1" x14ac:dyDescent="0.2">
      <c r="B36" s="90" t="s">
        <v>4</v>
      </c>
      <c r="C36" s="47" t="s">
        <v>5</v>
      </c>
      <c r="D36" s="110" t="s">
        <v>58</v>
      </c>
      <c r="E36" s="133" t="s">
        <v>33</v>
      </c>
      <c r="F36" s="141">
        <v>1200</v>
      </c>
      <c r="G36" s="122" t="s">
        <v>144</v>
      </c>
      <c r="H36" s="25"/>
      <c r="I36" s="25"/>
      <c r="J36" s="25"/>
      <c r="M36" s="25"/>
      <c r="W36" s="25"/>
      <c r="X36" s="25"/>
      <c r="Y36" s="25"/>
      <c r="Z36" s="25"/>
      <c r="AA36" s="25"/>
      <c r="AB36" s="25"/>
      <c r="AC36" s="25"/>
      <c r="AD36" s="25"/>
      <c r="AE36" s="25"/>
      <c r="AF36" s="25"/>
      <c r="AG36" s="25"/>
      <c r="AH36" s="25"/>
      <c r="AI36" s="25"/>
    </row>
    <row r="37" spans="2:35" ht="12.95" customHeight="1" x14ac:dyDescent="0.2">
      <c r="B37" s="29" t="s">
        <v>4</v>
      </c>
      <c r="C37" s="47" t="s">
        <v>22</v>
      </c>
      <c r="D37" s="110" t="s">
        <v>60</v>
      </c>
      <c r="E37" s="133" t="s">
        <v>108</v>
      </c>
      <c r="F37" s="142">
        <v>1.0369999999999999</v>
      </c>
      <c r="G37" s="122" t="s">
        <v>142</v>
      </c>
      <c r="H37" s="25"/>
      <c r="I37" s="25"/>
      <c r="J37" s="25"/>
      <c r="M37" s="25"/>
      <c r="W37" s="25"/>
      <c r="X37" s="25"/>
      <c r="Y37" s="25"/>
      <c r="Z37" s="25"/>
      <c r="AA37" s="25"/>
      <c r="AB37" s="25"/>
      <c r="AC37" s="25"/>
      <c r="AD37" s="25"/>
      <c r="AE37" s="25"/>
      <c r="AF37" s="25"/>
      <c r="AG37" s="25"/>
      <c r="AH37" s="25"/>
      <c r="AI37" s="25"/>
    </row>
    <row r="38" spans="2:35" ht="12.95" customHeight="1" x14ac:dyDescent="0.2">
      <c r="B38" s="29" t="s">
        <v>4</v>
      </c>
      <c r="C38" s="47" t="s">
        <v>22</v>
      </c>
      <c r="D38" s="110" t="s">
        <v>61</v>
      </c>
      <c r="E38" s="133" t="s">
        <v>109</v>
      </c>
      <c r="F38" s="142">
        <v>5.2220000000000004</v>
      </c>
      <c r="G38" s="122" t="s">
        <v>142</v>
      </c>
      <c r="H38" s="25"/>
      <c r="I38" s="25"/>
      <c r="J38" s="25"/>
      <c r="M38" s="25"/>
      <c r="W38" s="25"/>
      <c r="X38" s="25"/>
      <c r="Y38" s="25"/>
      <c r="Z38" s="25"/>
      <c r="AA38" s="25"/>
      <c r="AB38" s="25"/>
      <c r="AC38" s="25"/>
      <c r="AD38" s="25"/>
      <c r="AE38" s="25"/>
      <c r="AF38" s="25"/>
      <c r="AG38" s="25"/>
      <c r="AH38" s="25"/>
      <c r="AI38" s="25"/>
    </row>
    <row r="39" spans="2:35" ht="12.95" customHeight="1" x14ac:dyDescent="0.2">
      <c r="B39" s="29" t="s">
        <v>4</v>
      </c>
      <c r="C39" s="47" t="s">
        <v>22</v>
      </c>
      <c r="D39" s="110" t="s">
        <v>62</v>
      </c>
      <c r="E39" s="133" t="s">
        <v>109</v>
      </c>
      <c r="F39" s="142">
        <v>5.67</v>
      </c>
      <c r="G39" s="122" t="s">
        <v>142</v>
      </c>
      <c r="H39" s="25"/>
      <c r="I39" s="25"/>
      <c r="J39" s="25"/>
      <c r="M39" s="25"/>
      <c r="W39" s="25"/>
      <c r="X39" s="25"/>
      <c r="Y39" s="25"/>
      <c r="Z39" s="25"/>
      <c r="AA39" s="25"/>
      <c r="AB39" s="25"/>
      <c r="AC39" s="25"/>
      <c r="AD39" s="25"/>
      <c r="AE39" s="25"/>
      <c r="AF39" s="25"/>
      <c r="AG39" s="25"/>
      <c r="AH39" s="25"/>
      <c r="AI39" s="25"/>
    </row>
    <row r="40" spans="2:35" ht="12.95" customHeight="1" x14ac:dyDescent="0.2">
      <c r="B40" s="29" t="s">
        <v>4</v>
      </c>
      <c r="C40" s="47" t="s">
        <v>22</v>
      </c>
      <c r="D40" s="110" t="s">
        <v>103</v>
      </c>
      <c r="E40" s="133" t="s">
        <v>104</v>
      </c>
      <c r="F40" s="143">
        <v>68.8</v>
      </c>
      <c r="G40" s="122" t="s">
        <v>142</v>
      </c>
      <c r="H40" s="25"/>
      <c r="I40" s="25"/>
      <c r="J40" s="25"/>
      <c r="M40" s="25"/>
      <c r="W40" s="25"/>
      <c r="X40" s="25"/>
      <c r="Y40" s="25"/>
      <c r="Z40" s="25"/>
      <c r="AA40" s="25"/>
      <c r="AB40" s="25"/>
      <c r="AC40" s="25"/>
      <c r="AD40" s="25"/>
      <c r="AE40" s="25"/>
      <c r="AF40" s="25"/>
      <c r="AG40" s="25"/>
      <c r="AH40" s="25"/>
      <c r="AI40" s="25"/>
    </row>
    <row r="41" spans="2:35" ht="12.95" customHeight="1" x14ac:dyDescent="0.2">
      <c r="B41" s="29" t="s">
        <v>4</v>
      </c>
      <c r="C41" s="47" t="s">
        <v>22</v>
      </c>
      <c r="D41" s="110" t="s">
        <v>105</v>
      </c>
      <c r="E41" s="133" t="s">
        <v>33</v>
      </c>
      <c r="F41" s="141">
        <v>100</v>
      </c>
      <c r="G41" s="122" t="s">
        <v>145</v>
      </c>
      <c r="H41" s="25"/>
      <c r="I41" s="25"/>
      <c r="J41" s="25"/>
      <c r="M41" s="25"/>
      <c r="W41" s="25"/>
      <c r="X41" s="25"/>
      <c r="Y41" s="25"/>
      <c r="Z41" s="25"/>
      <c r="AA41" s="25"/>
      <c r="AB41" s="25"/>
      <c r="AC41" s="25"/>
      <c r="AD41" s="25"/>
      <c r="AE41" s="25"/>
      <c r="AF41" s="25"/>
      <c r="AG41" s="25"/>
      <c r="AH41" s="25"/>
      <c r="AI41" s="25"/>
    </row>
    <row r="42" spans="2:35" ht="12.95" customHeight="1" x14ac:dyDescent="0.2">
      <c r="B42" s="104" t="s">
        <v>23</v>
      </c>
      <c r="C42" s="48" t="s">
        <v>31</v>
      </c>
      <c r="D42" s="110" t="s">
        <v>118</v>
      </c>
      <c r="E42" s="51" t="s">
        <v>121</v>
      </c>
      <c r="F42" s="142">
        <v>6.0664499999999996E-2</v>
      </c>
      <c r="G42" s="122" t="s">
        <v>142</v>
      </c>
      <c r="H42" s="25"/>
      <c r="I42" s="25"/>
      <c r="J42" s="25"/>
      <c r="M42" s="25"/>
      <c r="W42" s="25"/>
      <c r="X42" s="25"/>
      <c r="Y42" s="25"/>
      <c r="Z42" s="25"/>
      <c r="AA42" s="25"/>
      <c r="AB42" s="25"/>
      <c r="AC42" s="25"/>
      <c r="AD42" s="25"/>
      <c r="AE42" s="25"/>
      <c r="AF42" s="25"/>
      <c r="AG42" s="25"/>
      <c r="AH42" s="25"/>
      <c r="AI42" s="25"/>
    </row>
    <row r="43" spans="2:35" ht="12.95" customHeight="1" x14ac:dyDescent="0.2">
      <c r="B43" s="104" t="s">
        <v>23</v>
      </c>
      <c r="C43" s="48" t="s">
        <v>31</v>
      </c>
      <c r="D43" s="110" t="s">
        <v>119</v>
      </c>
      <c r="E43" s="51" t="s">
        <v>122</v>
      </c>
      <c r="F43" s="142">
        <v>0.41044920000000001</v>
      </c>
      <c r="G43" s="122" t="s">
        <v>142</v>
      </c>
      <c r="H43" s="25"/>
      <c r="I43" s="25"/>
      <c r="J43" s="25"/>
      <c r="M43" s="25"/>
      <c r="W43" s="25"/>
      <c r="X43" s="25"/>
      <c r="Y43" s="25"/>
      <c r="Z43" s="25"/>
      <c r="AA43" s="25"/>
      <c r="AB43" s="25"/>
      <c r="AC43" s="25"/>
      <c r="AD43" s="25"/>
      <c r="AE43" s="25"/>
      <c r="AF43" s="25"/>
      <c r="AG43" s="25"/>
      <c r="AH43" s="25"/>
      <c r="AI43" s="25"/>
    </row>
    <row r="44" spans="2:35" ht="12.95" customHeight="1" x14ac:dyDescent="0.2">
      <c r="B44" s="104" t="s">
        <v>23</v>
      </c>
      <c r="C44" s="48" t="s">
        <v>31</v>
      </c>
      <c r="D44" s="110" t="s">
        <v>120</v>
      </c>
      <c r="E44" s="51" t="s">
        <v>122</v>
      </c>
      <c r="F44" s="142">
        <v>0.45728550000000001</v>
      </c>
      <c r="G44" s="122" t="s">
        <v>142</v>
      </c>
      <c r="H44" s="25"/>
      <c r="I44" s="25"/>
      <c r="J44" s="25"/>
      <c r="M44" s="25"/>
      <c r="W44" s="25"/>
      <c r="X44" s="25"/>
      <c r="Y44" s="25"/>
      <c r="Z44" s="25"/>
      <c r="AA44" s="25"/>
      <c r="AB44" s="25"/>
      <c r="AC44" s="25"/>
      <c r="AD44" s="25"/>
      <c r="AE44" s="25"/>
      <c r="AF44" s="25"/>
      <c r="AG44" s="25"/>
      <c r="AH44" s="25"/>
      <c r="AI44" s="25"/>
    </row>
    <row r="45" spans="2:35" ht="12.95" customHeight="1" x14ac:dyDescent="0.2">
      <c r="B45" s="104" t="s">
        <v>23</v>
      </c>
      <c r="C45" s="48" t="s">
        <v>31</v>
      </c>
      <c r="D45" s="110" t="s">
        <v>64</v>
      </c>
      <c r="E45" s="51" t="s">
        <v>34</v>
      </c>
      <c r="F45" s="141">
        <v>114</v>
      </c>
      <c r="G45" s="122" t="s">
        <v>45</v>
      </c>
      <c r="H45" s="25"/>
      <c r="I45" s="25"/>
      <c r="J45" s="25"/>
      <c r="M45" s="25"/>
      <c r="W45" s="25"/>
      <c r="X45" s="25"/>
      <c r="Y45" s="25"/>
      <c r="Z45" s="25"/>
      <c r="AA45" s="25"/>
      <c r="AB45" s="25"/>
      <c r="AC45" s="25"/>
      <c r="AD45" s="25"/>
      <c r="AE45" s="25"/>
      <c r="AF45" s="25"/>
      <c r="AG45" s="25"/>
      <c r="AH45" s="25"/>
      <c r="AI45" s="25"/>
    </row>
    <row r="46" spans="2:35" ht="12.95" customHeight="1" x14ac:dyDescent="0.2">
      <c r="H46" s="25"/>
      <c r="I46" s="25"/>
      <c r="J46" s="25"/>
      <c r="M46" s="25"/>
      <c r="W46" s="25"/>
      <c r="X46" s="25"/>
      <c r="Y46" s="25"/>
      <c r="Z46" s="25"/>
      <c r="AA46" s="25"/>
      <c r="AB46" s="25"/>
      <c r="AC46" s="25"/>
      <c r="AD46" s="25"/>
      <c r="AE46" s="25"/>
      <c r="AF46" s="25"/>
      <c r="AG46" s="25"/>
      <c r="AH46" s="25"/>
      <c r="AI46" s="25"/>
    </row>
    <row r="47" spans="2:35" ht="12.95" customHeight="1" x14ac:dyDescent="0.2">
      <c r="H47" s="25"/>
      <c r="I47" s="25"/>
      <c r="J47" s="25"/>
      <c r="M47" s="25"/>
      <c r="W47" s="25"/>
      <c r="X47" s="25"/>
      <c r="Y47" s="25"/>
      <c r="Z47" s="25"/>
      <c r="AA47" s="25"/>
      <c r="AB47" s="25"/>
      <c r="AC47" s="25"/>
      <c r="AD47" s="25"/>
      <c r="AE47" s="25"/>
      <c r="AF47" s="25"/>
      <c r="AG47" s="25"/>
      <c r="AH47" s="25"/>
      <c r="AI47" s="25"/>
    </row>
    <row r="48" spans="2:35" ht="12.95" customHeight="1" x14ac:dyDescent="0.2">
      <c r="H48" s="25"/>
      <c r="I48" s="132"/>
      <c r="J48" s="25"/>
      <c r="M48" s="25"/>
      <c r="W48" s="25"/>
      <c r="X48" s="25"/>
      <c r="Y48" s="25"/>
      <c r="Z48" s="25"/>
      <c r="AA48" s="25"/>
      <c r="AB48" s="25"/>
      <c r="AC48" s="25"/>
      <c r="AD48" s="25"/>
      <c r="AE48" s="25"/>
      <c r="AF48" s="25"/>
      <c r="AG48" s="25"/>
      <c r="AH48" s="25"/>
      <c r="AI48" s="25"/>
    </row>
    <row r="49" spans="8:35" ht="12.95" customHeight="1" x14ac:dyDescent="0.2">
      <c r="H49" s="25"/>
      <c r="I49" s="25"/>
      <c r="J49" s="25"/>
      <c r="M49" s="25"/>
      <c r="W49" s="25"/>
      <c r="X49" s="25"/>
      <c r="Y49" s="25"/>
      <c r="Z49" s="25"/>
      <c r="AA49" s="25"/>
      <c r="AB49" s="25"/>
      <c r="AC49" s="25"/>
      <c r="AD49" s="25"/>
      <c r="AE49" s="25"/>
      <c r="AF49" s="25"/>
      <c r="AG49" s="25"/>
      <c r="AH49" s="25"/>
      <c r="AI49" s="25"/>
    </row>
    <row r="50" spans="8:35" ht="12.95" customHeight="1" x14ac:dyDescent="0.2">
      <c r="H50" s="25"/>
      <c r="I50" s="25"/>
      <c r="J50" s="25"/>
      <c r="M50" s="25"/>
      <c r="W50" s="25"/>
      <c r="X50" s="25"/>
      <c r="Y50" s="25"/>
      <c r="Z50" s="25"/>
      <c r="AA50" s="25"/>
      <c r="AB50" s="25"/>
      <c r="AC50" s="25"/>
      <c r="AD50" s="25"/>
      <c r="AE50" s="25"/>
      <c r="AF50" s="25"/>
      <c r="AG50" s="25"/>
      <c r="AH50" s="25"/>
      <c r="AI50" s="25"/>
    </row>
    <row r="51" spans="8:35" ht="12.95" customHeight="1" x14ac:dyDescent="0.2">
      <c r="H51" s="25"/>
      <c r="I51" s="25"/>
      <c r="J51" s="25"/>
      <c r="M51" s="25"/>
      <c r="W51" s="25"/>
      <c r="X51" s="25"/>
      <c r="Y51" s="25"/>
      <c r="Z51" s="25"/>
      <c r="AA51" s="25"/>
      <c r="AB51" s="25"/>
      <c r="AC51" s="25"/>
      <c r="AD51" s="25"/>
      <c r="AE51" s="25"/>
      <c r="AF51" s="25"/>
      <c r="AG51" s="25"/>
      <c r="AH51" s="25"/>
      <c r="AI51" s="25"/>
    </row>
    <row r="52" spans="8:35" ht="12.95" customHeight="1" x14ac:dyDescent="0.2">
      <c r="M52" s="25"/>
      <c r="T52" s="25"/>
      <c r="U52" s="25"/>
      <c r="V52" s="25"/>
      <c r="W52" s="25"/>
      <c r="X52" s="25"/>
      <c r="Y52" s="25"/>
      <c r="Z52" s="25"/>
      <c r="AA52" s="25"/>
      <c r="AB52" s="25"/>
      <c r="AC52" s="25"/>
      <c r="AD52" s="25"/>
      <c r="AE52" s="25"/>
      <c r="AF52" s="25"/>
      <c r="AG52" s="25"/>
      <c r="AH52" s="25"/>
      <c r="AI52" s="25"/>
    </row>
    <row r="53" spans="8:35" ht="12.95" customHeight="1" x14ac:dyDescent="0.2">
      <c r="M53" s="25"/>
      <c r="T53" s="25"/>
      <c r="U53" s="25"/>
      <c r="V53" s="25"/>
      <c r="W53" s="25"/>
      <c r="X53" s="25"/>
      <c r="Y53" s="25"/>
      <c r="Z53" s="25"/>
      <c r="AA53" s="25"/>
      <c r="AB53" s="25"/>
      <c r="AC53" s="25"/>
      <c r="AD53" s="25"/>
      <c r="AE53" s="25"/>
      <c r="AF53" s="25"/>
      <c r="AG53" s="25"/>
      <c r="AH53" s="25"/>
      <c r="AI53" s="25"/>
    </row>
    <row r="54" spans="8:35" ht="12.95" customHeight="1" x14ac:dyDescent="0.2">
      <c r="M54" s="25"/>
      <c r="T54" s="25"/>
      <c r="U54" s="25"/>
      <c r="V54" s="25"/>
      <c r="W54" s="25"/>
      <c r="X54" s="25"/>
      <c r="Y54" s="25"/>
      <c r="Z54" s="25"/>
      <c r="AA54" s="25"/>
      <c r="AB54" s="25"/>
      <c r="AC54" s="25"/>
      <c r="AD54" s="25"/>
      <c r="AE54" s="25"/>
      <c r="AF54" s="25"/>
      <c r="AG54" s="25"/>
      <c r="AH54" s="25"/>
      <c r="AI54" s="25"/>
    </row>
    <row r="55" spans="8:35" ht="12.95" customHeight="1" x14ac:dyDescent="0.2">
      <c r="M55" s="25"/>
      <c r="N55" s="25"/>
      <c r="O55" s="25"/>
      <c r="P55" s="25"/>
      <c r="Q55" s="25"/>
      <c r="R55" s="25"/>
      <c r="S55" s="25"/>
      <c r="T55" s="25"/>
      <c r="U55" s="25"/>
      <c r="V55" s="25"/>
      <c r="W55" s="25"/>
      <c r="X55" s="25"/>
      <c r="Y55" s="25"/>
      <c r="Z55" s="25"/>
      <c r="AA55" s="25"/>
      <c r="AB55" s="25"/>
      <c r="AC55" s="25"/>
      <c r="AD55" s="25"/>
      <c r="AE55" s="25"/>
      <c r="AF55" s="25"/>
      <c r="AG55" s="25"/>
      <c r="AH55" s="25"/>
      <c r="AI55" s="25"/>
    </row>
    <row r="56" spans="8:35" ht="12.95" customHeight="1" x14ac:dyDescent="0.2">
      <c r="M56" s="25"/>
      <c r="N56" s="25"/>
      <c r="O56" s="25"/>
      <c r="P56" s="25"/>
      <c r="Q56" s="25"/>
      <c r="R56" s="25"/>
      <c r="S56" s="25"/>
      <c r="T56" s="25"/>
      <c r="U56" s="25"/>
      <c r="V56" s="25"/>
      <c r="W56" s="25"/>
      <c r="X56" s="25"/>
      <c r="Y56" s="25"/>
      <c r="Z56" s="25"/>
      <c r="AA56" s="25"/>
      <c r="AB56" s="25"/>
      <c r="AC56" s="25"/>
      <c r="AD56" s="25"/>
      <c r="AE56" s="25"/>
      <c r="AF56" s="25"/>
      <c r="AG56" s="25"/>
      <c r="AH56" s="25"/>
      <c r="AI56" s="25"/>
    </row>
    <row r="57" spans="8:35" ht="12.95" customHeight="1" x14ac:dyDescent="0.2">
      <c r="M57" s="25"/>
      <c r="N57" s="25"/>
      <c r="O57" s="25"/>
      <c r="P57" s="25"/>
      <c r="Q57" s="25"/>
      <c r="R57" s="25"/>
      <c r="S57" s="25"/>
      <c r="T57" s="25"/>
      <c r="U57" s="25"/>
      <c r="V57" s="25"/>
      <c r="W57" s="25"/>
      <c r="X57" s="25"/>
      <c r="Y57" s="25"/>
      <c r="Z57" s="25"/>
      <c r="AA57" s="25"/>
      <c r="AB57" s="25"/>
      <c r="AC57" s="25"/>
      <c r="AD57" s="25"/>
      <c r="AE57" s="25"/>
      <c r="AF57" s="25"/>
      <c r="AG57" s="25"/>
      <c r="AH57" s="25"/>
      <c r="AI57" s="25"/>
    </row>
    <row r="58" spans="8:35" ht="12.95" customHeight="1" x14ac:dyDescent="0.2">
      <c r="M58" s="25"/>
      <c r="N58" s="25"/>
      <c r="O58" s="25"/>
      <c r="P58" s="25"/>
      <c r="Q58" s="25"/>
      <c r="R58" s="25"/>
      <c r="S58" s="25"/>
      <c r="T58" s="25"/>
      <c r="U58" s="25"/>
      <c r="V58" s="25"/>
      <c r="W58" s="25"/>
      <c r="X58" s="25"/>
      <c r="Y58" s="25"/>
      <c r="Z58" s="25"/>
      <c r="AA58" s="25"/>
      <c r="AB58" s="25"/>
      <c r="AC58" s="25"/>
      <c r="AD58" s="25"/>
      <c r="AE58" s="25"/>
      <c r="AF58" s="25"/>
      <c r="AG58" s="25"/>
      <c r="AH58" s="25"/>
      <c r="AI58" s="25"/>
    </row>
    <row r="59" spans="8:35" ht="12.95" customHeight="1" x14ac:dyDescent="0.2">
      <c r="M59" s="25"/>
      <c r="N59" s="25"/>
      <c r="O59" s="25"/>
      <c r="P59" s="25"/>
      <c r="Q59" s="25"/>
      <c r="R59" s="25"/>
      <c r="S59" s="25"/>
      <c r="T59" s="25"/>
      <c r="U59" s="25"/>
      <c r="V59" s="25"/>
      <c r="W59" s="25"/>
      <c r="X59" s="25"/>
      <c r="Y59" s="25"/>
      <c r="Z59" s="25"/>
      <c r="AA59" s="25"/>
      <c r="AB59" s="25"/>
      <c r="AC59" s="25"/>
      <c r="AD59" s="25"/>
      <c r="AE59" s="25"/>
      <c r="AF59" s="25"/>
      <c r="AG59" s="25"/>
      <c r="AH59" s="25"/>
      <c r="AI59" s="25"/>
    </row>
    <row r="60" spans="8:35" ht="12.95" customHeight="1" x14ac:dyDescent="0.2">
      <c r="M60" s="25"/>
      <c r="N60" s="25"/>
      <c r="O60" s="25"/>
      <c r="P60" s="25"/>
      <c r="Q60" s="25"/>
      <c r="R60" s="25"/>
      <c r="S60" s="25"/>
      <c r="T60" s="25"/>
      <c r="U60" s="25"/>
      <c r="V60" s="25"/>
      <c r="W60" s="25"/>
      <c r="X60" s="25"/>
      <c r="Y60" s="25"/>
      <c r="Z60" s="25"/>
      <c r="AA60" s="25"/>
      <c r="AB60" s="25"/>
      <c r="AC60" s="25"/>
      <c r="AD60" s="25"/>
      <c r="AE60" s="25"/>
      <c r="AF60" s="25"/>
      <c r="AG60" s="25"/>
      <c r="AH60" s="25"/>
      <c r="AI60" s="25"/>
    </row>
    <row r="61" spans="8:35" ht="12.95" customHeight="1" x14ac:dyDescent="0.2">
      <c r="M61" s="25"/>
      <c r="N61" s="25"/>
      <c r="O61" s="25"/>
      <c r="P61" s="25"/>
      <c r="Q61" s="25"/>
      <c r="R61" s="25"/>
      <c r="S61" s="25"/>
      <c r="T61" s="25"/>
      <c r="U61" s="25"/>
      <c r="V61" s="25"/>
      <c r="W61" s="25"/>
      <c r="X61" s="25"/>
      <c r="Y61" s="25"/>
      <c r="Z61" s="25"/>
      <c r="AA61" s="25"/>
      <c r="AB61" s="25"/>
      <c r="AC61" s="25"/>
      <c r="AD61" s="25"/>
      <c r="AE61" s="25"/>
      <c r="AF61" s="25"/>
      <c r="AG61" s="25"/>
      <c r="AH61" s="25"/>
      <c r="AI61" s="25"/>
    </row>
    <row r="62" spans="8:35" ht="12.95" customHeight="1" x14ac:dyDescent="0.2">
      <c r="M62" s="25"/>
      <c r="N62" s="25"/>
      <c r="O62" s="25"/>
      <c r="P62" s="25"/>
      <c r="Q62" s="25"/>
      <c r="R62" s="25"/>
      <c r="S62" s="25"/>
      <c r="T62" s="25"/>
      <c r="U62" s="25"/>
      <c r="V62" s="25"/>
      <c r="W62" s="25"/>
      <c r="X62" s="25"/>
      <c r="Y62" s="25"/>
      <c r="Z62" s="25"/>
      <c r="AA62" s="25"/>
      <c r="AB62" s="25"/>
      <c r="AC62" s="25"/>
      <c r="AD62" s="25"/>
      <c r="AE62" s="25"/>
      <c r="AF62" s="25"/>
      <c r="AG62" s="25"/>
      <c r="AH62" s="25"/>
      <c r="AI62" s="25"/>
    </row>
    <row r="63" spans="8:35" ht="12.95" customHeight="1" x14ac:dyDescent="0.2">
      <c r="M63" s="25"/>
      <c r="N63" s="25"/>
      <c r="O63" s="25"/>
      <c r="P63" s="25"/>
      <c r="Q63" s="25"/>
      <c r="R63" s="25"/>
      <c r="S63" s="25"/>
      <c r="T63" s="25"/>
      <c r="U63" s="25"/>
      <c r="V63" s="25"/>
      <c r="W63" s="25"/>
      <c r="X63" s="25"/>
      <c r="Y63" s="25"/>
      <c r="Z63" s="25"/>
      <c r="AA63" s="25"/>
      <c r="AB63" s="25"/>
      <c r="AC63" s="25"/>
      <c r="AD63" s="25"/>
      <c r="AE63" s="25"/>
      <c r="AF63" s="25"/>
      <c r="AG63" s="25"/>
      <c r="AH63" s="25"/>
      <c r="AI63" s="25"/>
    </row>
    <row r="64" spans="8:35" ht="12.95" customHeight="1" x14ac:dyDescent="0.2">
      <c r="M64" s="25"/>
      <c r="N64" s="25"/>
      <c r="O64" s="25"/>
      <c r="P64" s="25"/>
      <c r="Q64" s="25"/>
      <c r="R64" s="25"/>
      <c r="S64" s="25"/>
      <c r="T64" s="25"/>
      <c r="U64" s="25"/>
      <c r="V64" s="25"/>
      <c r="W64" s="25"/>
      <c r="X64" s="25"/>
      <c r="Y64" s="25"/>
      <c r="Z64" s="25"/>
      <c r="AA64" s="25"/>
      <c r="AB64" s="25"/>
      <c r="AC64" s="25"/>
      <c r="AD64" s="25"/>
      <c r="AE64" s="25"/>
      <c r="AF64" s="25"/>
      <c r="AG64" s="25"/>
      <c r="AH64" s="25"/>
      <c r="AI64" s="25"/>
    </row>
    <row r="65" spans="13:35" ht="12.95" customHeight="1" x14ac:dyDescent="0.2">
      <c r="M65" s="25"/>
      <c r="N65" s="25"/>
      <c r="O65" s="25"/>
      <c r="P65" s="25"/>
      <c r="Q65" s="25"/>
      <c r="R65" s="25"/>
      <c r="S65" s="25"/>
      <c r="T65" s="25"/>
      <c r="U65" s="25"/>
      <c r="V65" s="25"/>
      <c r="W65" s="25"/>
      <c r="X65" s="25"/>
      <c r="Y65" s="25"/>
      <c r="Z65" s="25"/>
      <c r="AA65" s="25"/>
      <c r="AB65" s="25"/>
      <c r="AC65" s="25"/>
      <c r="AD65" s="25"/>
      <c r="AE65" s="25"/>
      <c r="AF65" s="25"/>
      <c r="AG65" s="25"/>
      <c r="AH65" s="25"/>
      <c r="AI65" s="25"/>
    </row>
    <row r="66" spans="13:35" ht="12.95" customHeight="1" x14ac:dyDescent="0.2">
      <c r="M66" s="25"/>
      <c r="N66" s="25"/>
      <c r="O66" s="25"/>
      <c r="P66" s="25"/>
      <c r="Q66" s="25"/>
      <c r="R66" s="25"/>
      <c r="S66" s="25"/>
      <c r="T66" s="25"/>
      <c r="U66" s="25"/>
      <c r="V66" s="25"/>
      <c r="W66" s="25"/>
      <c r="X66" s="25"/>
      <c r="Y66" s="25"/>
      <c r="Z66" s="25"/>
      <c r="AA66" s="25"/>
      <c r="AB66" s="25"/>
      <c r="AC66" s="25"/>
      <c r="AD66" s="25"/>
      <c r="AE66" s="25"/>
      <c r="AF66" s="25"/>
      <c r="AG66" s="25"/>
      <c r="AH66" s="25"/>
      <c r="AI66" s="25"/>
    </row>
    <row r="67" spans="13:35" ht="12.95" customHeight="1" x14ac:dyDescent="0.2"/>
    <row r="68" spans="13:35" ht="12.95" customHeight="1" x14ac:dyDescent="0.2"/>
    <row r="69" spans="13:35" ht="12.95" customHeight="1" x14ac:dyDescent="0.2"/>
    <row r="70" spans="13:35" ht="12.95" customHeight="1" x14ac:dyDescent="0.2"/>
    <row r="71" spans="13:35" ht="12.95" customHeight="1" x14ac:dyDescent="0.2"/>
    <row r="72" spans="13:35" ht="12.95" customHeight="1" x14ac:dyDescent="0.2"/>
    <row r="73" spans="13:35" ht="12.95" customHeight="1" x14ac:dyDescent="0.2"/>
    <row r="74" spans="13:35" ht="12.95" customHeight="1" x14ac:dyDescent="0.2"/>
    <row r="75" spans="13:35" ht="12.95" customHeight="1" x14ac:dyDescent="0.2"/>
    <row r="76" spans="13:35" ht="12.95" customHeight="1" x14ac:dyDescent="0.2"/>
    <row r="77" spans="13:35" ht="12.95" customHeight="1" x14ac:dyDescent="0.2"/>
    <row r="78" spans="13:35" ht="12.95" customHeight="1" x14ac:dyDescent="0.2"/>
    <row r="79" spans="13:35" ht="12.95" customHeight="1" x14ac:dyDescent="0.2"/>
    <row r="80" spans="13:35"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F9:G19" name="Editable_1_1_1"/>
  </protectedRanges>
  <mergeCells count="1">
    <mergeCell ref="F8:G8"/>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9C3A8-8A65-43E4-B21A-45B8CE8B4DC5}">
  <dimension ref="A2:J14"/>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2.7109375" hidden="1" customWidth="1"/>
    <col min="9" max="9" width="47.28515625" hidden="1" customWidth="1"/>
    <col min="10" max="10" width="31.140625" hidden="1" customWidth="1"/>
    <col min="11" max="16384" width="11.42578125" hidden="1"/>
  </cols>
  <sheetData>
    <row r="2" spans="1:4" ht="15" customHeight="1" x14ac:dyDescent="0.25">
      <c r="B2" s="4" t="s">
        <v>40</v>
      </c>
      <c r="C2" s="2"/>
      <c r="D2" s="3"/>
    </row>
    <row r="3" spans="1:4" ht="15" customHeight="1" x14ac:dyDescent="0.25">
      <c r="B3" s="6" t="s">
        <v>106</v>
      </c>
      <c r="C3" s="5"/>
      <c r="D3" s="60" t="s">
        <v>8</v>
      </c>
    </row>
    <row r="4" spans="1:4" ht="15" customHeight="1" x14ac:dyDescent="0.25">
      <c r="B4" s="6" t="s">
        <v>107</v>
      </c>
      <c r="C4" s="5"/>
      <c r="D4" s="60" t="s">
        <v>9</v>
      </c>
    </row>
    <row r="5" spans="1:4" ht="39.950000000000003" customHeight="1" x14ac:dyDescent="0.25">
      <c r="B5" s="161" t="s">
        <v>147</v>
      </c>
      <c r="C5" s="161"/>
      <c r="D5" s="161"/>
    </row>
    <row r="6" spans="1:4" ht="12.95" customHeight="1" x14ac:dyDescent="0.25">
      <c r="B6" s="63" t="s">
        <v>10</v>
      </c>
      <c r="C6" s="63" t="s">
        <v>12</v>
      </c>
      <c r="D6" s="91"/>
    </row>
    <row r="7" spans="1:4" ht="12.95" customHeight="1" x14ac:dyDescent="0.25">
      <c r="B7" s="93"/>
      <c r="C7" s="94"/>
      <c r="D7" s="91"/>
    </row>
    <row r="8" spans="1:4" ht="12.95" customHeight="1" x14ac:dyDescent="0.25">
      <c r="B8" s="95" t="s">
        <v>41</v>
      </c>
      <c r="C8" s="96">
        <v>0</v>
      </c>
      <c r="D8" s="91"/>
    </row>
    <row r="9" spans="1:4" ht="12.95" customHeight="1" x14ac:dyDescent="0.25">
      <c r="B9" s="91"/>
      <c r="C9" s="91"/>
      <c r="D9" s="91"/>
    </row>
    <row r="10" spans="1:4" ht="12.95" customHeight="1" x14ac:dyDescent="0.25">
      <c r="A10" s="91"/>
      <c r="B10" s="91"/>
      <c r="C10" s="91"/>
      <c r="D10" s="91"/>
    </row>
    <row r="11" spans="1:4" ht="12.95" customHeight="1" x14ac:dyDescent="0.25">
      <c r="A11" s="91"/>
      <c r="B11" s="91"/>
      <c r="C11" s="91"/>
      <c r="D11" s="91"/>
    </row>
    <row r="12" spans="1:4" ht="12.95" customHeight="1" x14ac:dyDescent="0.25">
      <c r="A12" s="91"/>
      <c r="B12" s="91"/>
      <c r="C12" s="91"/>
      <c r="D12" s="91"/>
    </row>
    <row r="13" spans="1:4" ht="12.95" customHeight="1" x14ac:dyDescent="0.25">
      <c r="A13" s="91"/>
      <c r="B13" s="91"/>
      <c r="C13" s="91"/>
      <c r="D13" s="91"/>
    </row>
    <row r="14" spans="1:4" ht="12.95" customHeight="1" x14ac:dyDescent="0.25">
      <c r="A14" s="91"/>
      <c r="B14" s="91"/>
      <c r="C14" s="91"/>
      <c r="D14" s="91"/>
    </row>
  </sheetData>
  <mergeCells count="1">
    <mergeCell ref="B5: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187A-B394-485F-8142-B8CADE16D971}">
  <dimension ref="A2:H190"/>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18.7109375" hidden="1" customWidth="1"/>
    <col min="9" max="16384" width="11.42578125" hidden="1"/>
  </cols>
  <sheetData>
    <row r="2" spans="2:8" ht="15" customHeight="1" x14ac:dyDescent="0.25">
      <c r="B2" s="4" t="s">
        <v>40</v>
      </c>
      <c r="C2" s="2"/>
      <c r="D2" s="3"/>
    </row>
    <row r="3" spans="2:8" ht="15" customHeight="1" x14ac:dyDescent="0.25">
      <c r="B3" s="6" t="s">
        <v>106</v>
      </c>
      <c r="C3" s="5"/>
      <c r="D3" s="60" t="s">
        <v>8</v>
      </c>
    </row>
    <row r="4" spans="2:8" ht="15" customHeight="1" x14ac:dyDescent="0.25">
      <c r="B4" s="6" t="s">
        <v>107</v>
      </c>
      <c r="C4" s="5"/>
      <c r="D4" s="60" t="s">
        <v>9</v>
      </c>
    </row>
    <row r="5" spans="2:8" ht="39.950000000000003" customHeight="1" x14ac:dyDescent="0.25">
      <c r="B5" s="161" t="s">
        <v>147</v>
      </c>
      <c r="C5" s="161"/>
      <c r="D5" s="161"/>
    </row>
    <row r="6" spans="2:8" ht="12.95" customHeight="1" x14ac:dyDescent="0.25">
      <c r="B6" s="63" t="s">
        <v>10</v>
      </c>
      <c r="C6" s="63" t="s">
        <v>12</v>
      </c>
    </row>
    <row r="7" spans="2:8" ht="12.95" customHeight="1" x14ac:dyDescent="0.25">
      <c r="B7" s="69" t="s">
        <v>69</v>
      </c>
      <c r="C7" s="114">
        <f>'Ex. Company A Data and Results'!$F$16</f>
        <v>1.1783901377810007E-3</v>
      </c>
    </row>
    <row r="8" spans="2:8" ht="12.95" customHeight="1" x14ac:dyDescent="0.25">
      <c r="B8" s="69"/>
      <c r="C8" s="77" t="s">
        <v>20</v>
      </c>
    </row>
    <row r="9" spans="2:8" ht="12.95" customHeight="1" x14ac:dyDescent="0.25">
      <c r="B9" s="69" t="s">
        <v>70</v>
      </c>
      <c r="C9" s="114">
        <f>'Ex. Company A Data and Results'!$F$26</f>
        <v>0.80500000000000005</v>
      </c>
    </row>
    <row r="10" spans="2:8" ht="12.95" customHeight="1" x14ac:dyDescent="0.25">
      <c r="B10" s="69"/>
      <c r="C10" s="77" t="s">
        <v>20</v>
      </c>
    </row>
    <row r="11" spans="2:8" s="8" customFormat="1" ht="12.95" customHeight="1" x14ac:dyDescent="0.25">
      <c r="B11" s="69" t="s">
        <v>71</v>
      </c>
      <c r="C11" s="77">
        <f>'Ex. Company A Data and Results'!$F$13</f>
        <v>4026680000</v>
      </c>
      <c r="H11"/>
    </row>
    <row r="12" spans="2:8" ht="12.95" customHeight="1" x14ac:dyDescent="0.25">
      <c r="B12" s="69"/>
      <c r="C12" s="117" t="s">
        <v>19</v>
      </c>
    </row>
    <row r="13" spans="2:8" s="7" customFormat="1" ht="12.95" customHeight="1" x14ac:dyDescent="0.25">
      <c r="B13" s="69" t="s">
        <v>72</v>
      </c>
      <c r="C13" s="77">
        <f>C7*C9*C11</f>
        <v>3819725</v>
      </c>
      <c r="H13"/>
    </row>
    <row r="14" spans="2:8" ht="12.95" customHeight="1" x14ac:dyDescent="0.25">
      <c r="B14" s="69"/>
      <c r="C14" s="77" t="s">
        <v>20</v>
      </c>
    </row>
    <row r="15" spans="2:8" ht="12.95" customHeight="1" x14ac:dyDescent="0.25">
      <c r="B15" s="69" t="s">
        <v>73</v>
      </c>
      <c r="C15" s="115">
        <f>'Ex. Company A Data and Results'!$F$29</f>
        <v>303.548</v>
      </c>
    </row>
    <row r="16" spans="2:8" ht="12.95" customHeight="1" x14ac:dyDescent="0.25">
      <c r="B16" s="69"/>
      <c r="C16" s="119" t="s">
        <v>19</v>
      </c>
    </row>
    <row r="17" spans="2:3" ht="12.95" customHeight="1" x14ac:dyDescent="0.25">
      <c r="B17" s="69" t="s">
        <v>74</v>
      </c>
      <c r="C17" s="77">
        <f>C13*C15</f>
        <v>1159469884.3</v>
      </c>
    </row>
    <row r="18" spans="2:3" ht="12.95" customHeight="1" x14ac:dyDescent="0.25">
      <c r="B18" s="69"/>
      <c r="C18" s="118" t="s">
        <v>18</v>
      </c>
    </row>
    <row r="19" spans="2:3" ht="12.95" customHeight="1" x14ac:dyDescent="0.25">
      <c r="B19" s="69" t="s">
        <v>75</v>
      </c>
      <c r="C19" s="116">
        <f>'Ex. Company A Data and Results'!$F$31</f>
        <v>485.71800000000002</v>
      </c>
    </row>
    <row r="20" spans="2:3" ht="12.95" customHeight="1" x14ac:dyDescent="0.25">
      <c r="B20" s="69"/>
      <c r="C20" s="113" t="s">
        <v>19</v>
      </c>
    </row>
    <row r="21" spans="2:3" ht="12.95" customHeight="1" x14ac:dyDescent="0.25">
      <c r="B21" s="69" t="s">
        <v>76</v>
      </c>
      <c r="C21" s="77">
        <f>C17/C19</f>
        <v>2387125.6249511032</v>
      </c>
    </row>
    <row r="22" spans="2:3" ht="12.95" customHeight="1" x14ac:dyDescent="0.25">
      <c r="B22" s="69"/>
      <c r="C22" s="76" t="s">
        <v>20</v>
      </c>
    </row>
    <row r="23" spans="2:3" ht="12.95" customHeight="1" x14ac:dyDescent="0.25">
      <c r="B23" s="69" t="s">
        <v>77</v>
      </c>
      <c r="C23" s="70">
        <f>$C$74</f>
        <v>18.649368701494268</v>
      </c>
    </row>
    <row r="24" spans="2:3" ht="12.95" customHeight="1" x14ac:dyDescent="0.25">
      <c r="B24" s="69"/>
      <c r="C24" s="113" t="s">
        <v>19</v>
      </c>
    </row>
    <row r="25" spans="2:3" ht="12.95" customHeight="1" x14ac:dyDescent="0.25">
      <c r="B25" s="73" t="s">
        <v>78</v>
      </c>
      <c r="C25" s="78">
        <f>C21*C23</f>
        <v>44518385.91649805</v>
      </c>
    </row>
    <row r="26" spans="2:3" ht="12.95" customHeight="1" x14ac:dyDescent="0.25"/>
    <row r="27" spans="2:3" ht="12.95" customHeight="1" x14ac:dyDescent="0.25">
      <c r="B27" s="69" t="s">
        <v>79</v>
      </c>
      <c r="C27" s="114">
        <f>'Ex. Company A Data and Results'!$F$17</f>
        <v>0.28834300217548947</v>
      </c>
    </row>
    <row r="28" spans="2:3" ht="12.95" customHeight="1" x14ac:dyDescent="0.25">
      <c r="B28" s="69"/>
      <c r="C28" s="77" t="s">
        <v>20</v>
      </c>
    </row>
    <row r="29" spans="2:3" ht="12.95" customHeight="1" x14ac:dyDescent="0.25">
      <c r="B29" s="69" t="s">
        <v>70</v>
      </c>
      <c r="C29" s="114">
        <f>'Ex. Company A Data and Results'!$F$27</f>
        <v>0.38500000000000001</v>
      </c>
    </row>
    <row r="30" spans="2:3" ht="12.95" customHeight="1" x14ac:dyDescent="0.25">
      <c r="B30" s="69"/>
      <c r="C30" s="77" t="s">
        <v>20</v>
      </c>
    </row>
    <row r="31" spans="2:3" ht="12.95" customHeight="1" x14ac:dyDescent="0.25">
      <c r="B31" s="69" t="s">
        <v>71</v>
      </c>
      <c r="C31" s="77">
        <f>'Ex. Company A Data and Results'!$F$13</f>
        <v>4026680000</v>
      </c>
    </row>
    <row r="32" spans="2:3" ht="12.95" customHeight="1" x14ac:dyDescent="0.25">
      <c r="B32" s="69"/>
      <c r="C32" s="117" t="s">
        <v>19</v>
      </c>
    </row>
    <row r="33" spans="2:3" ht="12.95" customHeight="1" x14ac:dyDescent="0.25">
      <c r="B33" s="69" t="s">
        <v>80</v>
      </c>
      <c r="C33" s="77">
        <f>C27*C29*C31</f>
        <v>447010025</v>
      </c>
    </row>
    <row r="34" spans="2:3" ht="12.95" customHeight="1" x14ac:dyDescent="0.25">
      <c r="B34" s="69"/>
      <c r="C34" s="77" t="s">
        <v>20</v>
      </c>
    </row>
    <row r="35" spans="2:3" ht="12.95" customHeight="1" x14ac:dyDescent="0.25">
      <c r="B35" s="69" t="s">
        <v>73</v>
      </c>
      <c r="C35" s="115">
        <f>'Ex. Company A Data and Results'!$F$29</f>
        <v>303.548</v>
      </c>
    </row>
    <row r="36" spans="2:3" ht="12.95" customHeight="1" x14ac:dyDescent="0.25">
      <c r="B36" s="69"/>
      <c r="C36" s="119" t="s">
        <v>19</v>
      </c>
    </row>
    <row r="37" spans="2:3" ht="12.95" customHeight="1" x14ac:dyDescent="0.25">
      <c r="B37" s="69" t="s">
        <v>81</v>
      </c>
      <c r="C37" s="77">
        <f>C33*C35</f>
        <v>135688999068.7</v>
      </c>
    </row>
    <row r="38" spans="2:3" ht="12.95" customHeight="1" x14ac:dyDescent="0.25">
      <c r="B38" s="69"/>
      <c r="C38" s="118" t="s">
        <v>18</v>
      </c>
    </row>
    <row r="39" spans="2:3" ht="12.95" customHeight="1" x14ac:dyDescent="0.25">
      <c r="B39" s="69" t="s">
        <v>75</v>
      </c>
      <c r="C39" s="116">
        <f>'Ex. Company A Data and Results'!$F$32</f>
        <v>1877.0585000000001</v>
      </c>
    </row>
    <row r="40" spans="2:3" ht="12.95" customHeight="1" x14ac:dyDescent="0.25">
      <c r="B40" s="69"/>
      <c r="C40" s="113" t="s">
        <v>19</v>
      </c>
    </row>
    <row r="41" spans="2:3" ht="12.95" customHeight="1" x14ac:dyDescent="0.25">
      <c r="B41" s="69" t="s">
        <v>82</v>
      </c>
      <c r="C41" s="77">
        <f>C37/C39</f>
        <v>72288103.470776215</v>
      </c>
    </row>
    <row r="42" spans="2:3" ht="12.95" customHeight="1" x14ac:dyDescent="0.25">
      <c r="B42" s="69"/>
      <c r="C42" s="76" t="s">
        <v>20</v>
      </c>
    </row>
    <row r="43" spans="2:3" ht="12.95" customHeight="1" x14ac:dyDescent="0.25">
      <c r="B43" s="69" t="s">
        <v>77</v>
      </c>
      <c r="C43" s="70">
        <f>$C$74</f>
        <v>18.649368701494268</v>
      </c>
    </row>
    <row r="44" spans="2:3" ht="12.95" customHeight="1" x14ac:dyDescent="0.25">
      <c r="B44" s="69"/>
      <c r="C44" s="113" t="s">
        <v>19</v>
      </c>
    </row>
    <row r="45" spans="2:3" ht="12.95" customHeight="1" x14ac:dyDescent="0.25">
      <c r="B45" s="73" t="s">
        <v>83</v>
      </c>
      <c r="C45" s="78">
        <f>C41*C43</f>
        <v>1348127494.358273</v>
      </c>
    </row>
    <row r="46" spans="2:3" ht="12.95" customHeight="1" x14ac:dyDescent="0.25"/>
    <row r="47" spans="2:3" ht="12.95" customHeight="1" x14ac:dyDescent="0.25">
      <c r="B47" s="69" t="s">
        <v>133</v>
      </c>
      <c r="C47" s="114">
        <f>'Ex. Company A Data and Results'!$F$18</f>
        <v>0</v>
      </c>
    </row>
    <row r="48" spans="2:3" ht="12.95" customHeight="1" x14ac:dyDescent="0.25">
      <c r="B48" s="69"/>
      <c r="C48" s="77" t="s">
        <v>20</v>
      </c>
    </row>
    <row r="49" spans="2:3" ht="12.95" customHeight="1" x14ac:dyDescent="0.25">
      <c r="B49" s="69" t="s">
        <v>70</v>
      </c>
      <c r="C49" s="114">
        <f>'Ex. Company A Data and Results'!$F$28</f>
        <v>0.47499999999999998</v>
      </c>
    </row>
    <row r="50" spans="2:3" ht="12.95" customHeight="1" x14ac:dyDescent="0.25">
      <c r="B50" s="69"/>
      <c r="C50" s="77" t="s">
        <v>20</v>
      </c>
    </row>
    <row r="51" spans="2:3" ht="12.95" customHeight="1" x14ac:dyDescent="0.25">
      <c r="B51" s="69" t="s">
        <v>71</v>
      </c>
      <c r="C51" s="77">
        <f>'Ex. Company A Data and Results'!$F$13</f>
        <v>4026680000</v>
      </c>
    </row>
    <row r="52" spans="2:3" ht="12.95" customHeight="1" x14ac:dyDescent="0.25">
      <c r="B52" s="69"/>
      <c r="C52" s="117" t="s">
        <v>19</v>
      </c>
    </row>
    <row r="53" spans="2:3" ht="12.95" customHeight="1" x14ac:dyDescent="0.25">
      <c r="B53" s="69" t="s">
        <v>134</v>
      </c>
      <c r="C53" s="77">
        <f>C47*C49*C51</f>
        <v>0</v>
      </c>
    </row>
    <row r="54" spans="2:3" ht="12.95" customHeight="1" x14ac:dyDescent="0.25">
      <c r="B54" s="69"/>
      <c r="C54" s="77" t="s">
        <v>20</v>
      </c>
    </row>
    <row r="55" spans="2:3" ht="12.95" customHeight="1" x14ac:dyDescent="0.25">
      <c r="B55" s="69" t="s">
        <v>73</v>
      </c>
      <c r="C55" s="115">
        <f>'Ex. Company A Data and Results'!$F$29</f>
        <v>303.548</v>
      </c>
    </row>
    <row r="56" spans="2:3" ht="12.95" customHeight="1" x14ac:dyDescent="0.25">
      <c r="B56" s="69"/>
      <c r="C56" s="119" t="s">
        <v>19</v>
      </c>
    </row>
    <row r="57" spans="2:3" ht="12.95" customHeight="1" x14ac:dyDescent="0.25">
      <c r="B57" s="69" t="s">
        <v>136</v>
      </c>
      <c r="C57" s="77">
        <f>C53*C55</f>
        <v>0</v>
      </c>
    </row>
    <row r="58" spans="2:3" ht="12.95" customHeight="1" x14ac:dyDescent="0.25">
      <c r="B58" s="69"/>
      <c r="C58" s="118" t="s">
        <v>18</v>
      </c>
    </row>
    <row r="59" spans="2:3" ht="12.95" customHeight="1" x14ac:dyDescent="0.25">
      <c r="B59" s="69" t="s">
        <v>75</v>
      </c>
      <c r="C59" s="116">
        <f>'Ex. Company A Data and Results'!$F$33</f>
        <v>1695</v>
      </c>
    </row>
    <row r="60" spans="2:3" ht="12.95" customHeight="1" x14ac:dyDescent="0.25">
      <c r="B60" s="69"/>
      <c r="C60" s="113" t="s">
        <v>19</v>
      </c>
    </row>
    <row r="61" spans="2:3" ht="12.95" customHeight="1" x14ac:dyDescent="0.25">
      <c r="B61" s="69" t="s">
        <v>137</v>
      </c>
      <c r="C61" s="77">
        <f>C57/C59</f>
        <v>0</v>
      </c>
    </row>
    <row r="62" spans="2:3" ht="12.95" customHeight="1" x14ac:dyDescent="0.25">
      <c r="B62" s="69"/>
      <c r="C62" s="76" t="s">
        <v>20</v>
      </c>
    </row>
    <row r="63" spans="2:3" ht="12.95" customHeight="1" x14ac:dyDescent="0.25">
      <c r="B63" s="69" t="s">
        <v>77</v>
      </c>
      <c r="C63" s="70">
        <f>$C$74</f>
        <v>18.649368701494268</v>
      </c>
    </row>
    <row r="64" spans="2:3" ht="12.95" customHeight="1" x14ac:dyDescent="0.25">
      <c r="B64" s="69"/>
      <c r="C64" s="113" t="s">
        <v>19</v>
      </c>
    </row>
    <row r="65" spans="2:8" ht="12.95" customHeight="1" x14ac:dyDescent="0.25">
      <c r="B65" s="73" t="s">
        <v>135</v>
      </c>
      <c r="C65" s="78">
        <f>C61*C63</f>
        <v>0</v>
      </c>
    </row>
    <row r="66" spans="2:8" ht="12.95" customHeight="1" x14ac:dyDescent="0.25"/>
    <row r="67" spans="2:8" ht="12.95" customHeight="1" x14ac:dyDescent="0.25">
      <c r="B67" s="73" t="s">
        <v>42</v>
      </c>
      <c r="C67" s="78">
        <f>C65+C45+C25</f>
        <v>1392645880.274771</v>
      </c>
    </row>
    <row r="68" spans="2:8" ht="12.95" customHeight="1" x14ac:dyDescent="0.25"/>
    <row r="69" spans="2:8" ht="12.95" customHeight="1" x14ac:dyDescent="0.25">
      <c r="B69" s="66"/>
      <c r="C69" s="66"/>
    </row>
    <row r="70" spans="2:8" ht="12.95" customHeight="1" x14ac:dyDescent="0.25">
      <c r="B70" s="1"/>
      <c r="C70" s="1"/>
    </row>
    <row r="71" spans="2:8" s="7" customFormat="1" ht="12.95" customHeight="1" x14ac:dyDescent="0.25">
      <c r="B71" s="64" t="s">
        <v>146</v>
      </c>
      <c r="C71" s="64"/>
      <c r="D71"/>
      <c r="H71"/>
    </row>
    <row r="72" spans="2:8" ht="12.95" customHeight="1" x14ac:dyDescent="0.25">
      <c r="B72" s="65" t="s">
        <v>10</v>
      </c>
      <c r="C72" s="65" t="s">
        <v>12</v>
      </c>
    </row>
    <row r="73" spans="2:8" ht="12.95" customHeight="1" x14ac:dyDescent="0.25">
      <c r="B73" s="74" t="s">
        <v>111</v>
      </c>
      <c r="C73" s="75"/>
    </row>
    <row r="74" spans="2:8" ht="12.95" customHeight="1" x14ac:dyDescent="0.25">
      <c r="B74" s="69" t="s">
        <v>77</v>
      </c>
      <c r="C74" s="70">
        <f>'Ex. Company A Data and Results'!$F$34</f>
        <v>18.649368701494268</v>
      </c>
    </row>
    <row r="75" spans="2:8" ht="12.95" customHeight="1" x14ac:dyDescent="0.25"/>
    <row r="76" spans="2:8" ht="12.95" customHeight="1" x14ac:dyDescent="0.25">
      <c r="B76" s="72"/>
      <c r="C76" s="79"/>
    </row>
    <row r="77" spans="2:8" ht="12.95" customHeight="1" x14ac:dyDescent="0.25"/>
    <row r="78" spans="2:8" ht="12.95" customHeight="1" x14ac:dyDescent="0.25"/>
    <row r="79" spans="2:8" ht="12.95" customHeight="1" x14ac:dyDescent="0.25"/>
    <row r="80" spans="2:8" ht="12.95" customHeight="1" x14ac:dyDescent="0.25">
      <c r="B80" s="11"/>
      <c r="C80" s="13"/>
    </row>
    <row r="81" spans="2:3" ht="12.95" customHeight="1" x14ac:dyDescent="0.25">
      <c r="B81" s="11"/>
      <c r="C81" s="13"/>
    </row>
    <row r="82" spans="2:3" ht="12.95" customHeight="1" x14ac:dyDescent="0.25">
      <c r="B82" s="11"/>
      <c r="C82" s="13"/>
    </row>
    <row r="83" spans="2:3" ht="12.95" customHeight="1" x14ac:dyDescent="0.25">
      <c r="B83" s="11"/>
      <c r="C83" s="13"/>
    </row>
    <row r="84" spans="2:3" ht="12.95" customHeight="1" x14ac:dyDescent="0.25">
      <c r="B84" s="11"/>
      <c r="C84" s="13"/>
    </row>
    <row r="85" spans="2:3" ht="12.95" customHeight="1" x14ac:dyDescent="0.25">
      <c r="B85" s="11"/>
      <c r="C85" s="15"/>
    </row>
    <row r="86" spans="2:3" ht="12.95" customHeight="1" x14ac:dyDescent="0.25">
      <c r="B86" s="11"/>
      <c r="C86" s="13"/>
    </row>
    <row r="87" spans="2:3" ht="12.95" customHeight="1" x14ac:dyDescent="0.25">
      <c r="B87" s="11"/>
      <c r="C87" s="13"/>
    </row>
    <row r="88" spans="2:3" ht="12.95" customHeight="1" x14ac:dyDescent="0.25">
      <c r="B88" s="14"/>
      <c r="C88" s="13"/>
    </row>
    <row r="89" spans="2:3" ht="12.95" customHeight="1" x14ac:dyDescent="0.25">
      <c r="B89" s="11"/>
      <c r="C89" s="13"/>
    </row>
    <row r="90" spans="2:3" ht="12.95" customHeight="1" x14ac:dyDescent="0.25">
      <c r="B90" s="11"/>
      <c r="C90" s="16"/>
    </row>
    <row r="91" spans="2:3" ht="12.95" customHeight="1" x14ac:dyDescent="0.25">
      <c r="B91" s="11"/>
      <c r="C91" s="15"/>
    </row>
    <row r="92" spans="2:3" ht="12.95" customHeight="1" x14ac:dyDescent="0.25">
      <c r="B92" s="11"/>
      <c r="C92" s="13"/>
    </row>
    <row r="93" spans="2:3" ht="12.95" customHeight="1" x14ac:dyDescent="0.25">
      <c r="B93" s="11"/>
      <c r="C93" s="13"/>
    </row>
    <row r="94" spans="2:3" ht="12.95" customHeight="1" x14ac:dyDescent="0.25">
      <c r="B94" s="11"/>
      <c r="C94" s="13"/>
    </row>
    <row r="95" spans="2:3" ht="12.95" customHeight="1" x14ac:dyDescent="0.25">
      <c r="B95" s="11"/>
      <c r="C95" s="13"/>
    </row>
    <row r="96" spans="2:3" ht="12.95" customHeight="1" x14ac:dyDescent="0.25">
      <c r="B96" s="11"/>
      <c r="C96" s="13"/>
    </row>
    <row r="97" spans="2:8" ht="12.95" customHeight="1" x14ac:dyDescent="0.25">
      <c r="B97" s="11"/>
      <c r="C97" s="13"/>
    </row>
    <row r="98" spans="2:8" ht="12.95" customHeight="1" x14ac:dyDescent="0.25">
      <c r="B98" s="11"/>
      <c r="C98" s="16"/>
    </row>
    <row r="99" spans="2:8" s="7" customFormat="1" ht="12.95" customHeight="1" x14ac:dyDescent="0.25">
      <c r="B99" s="11"/>
      <c r="C99" s="15"/>
      <c r="D99"/>
      <c r="H99"/>
    </row>
    <row r="100" spans="2:8" ht="12.95" customHeight="1" x14ac:dyDescent="0.25">
      <c r="B100" s="11"/>
      <c r="C100" s="13"/>
    </row>
    <row r="101" spans="2:8" ht="12.95" customHeight="1" x14ac:dyDescent="0.25">
      <c r="B101" s="11"/>
      <c r="C101" s="17"/>
    </row>
    <row r="102" spans="2:8" ht="12.95" customHeight="1" x14ac:dyDescent="0.25">
      <c r="B102" s="11"/>
      <c r="C102" s="13"/>
    </row>
    <row r="103" spans="2:8" s="7" customFormat="1" ht="12.95" customHeight="1" x14ac:dyDescent="0.25">
      <c r="B103" s="11"/>
      <c r="C103" s="13"/>
      <c r="H103"/>
    </row>
    <row r="104" spans="2:8" ht="12.95" customHeight="1" x14ac:dyDescent="0.25">
      <c r="B104" s="11"/>
      <c r="C104" s="13"/>
    </row>
    <row r="105" spans="2:8" ht="12.95" customHeight="1" x14ac:dyDescent="0.25">
      <c r="B105" s="11"/>
      <c r="C105" s="13"/>
    </row>
    <row r="106" spans="2:8" ht="12.95" customHeight="1" x14ac:dyDescent="0.25">
      <c r="B106" s="11"/>
      <c r="C106" s="13"/>
    </row>
    <row r="107" spans="2:8" ht="12.95" customHeight="1" x14ac:dyDescent="0.25">
      <c r="B107" s="11"/>
      <c r="C107" s="13"/>
    </row>
    <row r="108" spans="2:8" ht="12.95" customHeight="1" x14ac:dyDescent="0.25">
      <c r="B108" s="11"/>
      <c r="C108" s="13"/>
    </row>
    <row r="109" spans="2:8" s="7" customFormat="1" ht="12.95" customHeight="1" x14ac:dyDescent="0.25">
      <c r="B109" s="11"/>
      <c r="C109" s="13"/>
      <c r="H109"/>
    </row>
    <row r="110" spans="2:8" ht="12.95" customHeight="1" x14ac:dyDescent="0.25">
      <c r="B110" s="14"/>
      <c r="C110" s="18"/>
    </row>
    <row r="111" spans="2:8" ht="12.95" customHeight="1" x14ac:dyDescent="0.25">
      <c r="B111" s="11"/>
      <c r="C111" s="12"/>
    </row>
    <row r="112" spans="2:8" ht="12.95" customHeight="1" x14ac:dyDescent="0.25">
      <c r="B112" s="19"/>
      <c r="C112" s="19"/>
    </row>
    <row r="113" spans="2:8" ht="12.95" customHeight="1" x14ac:dyDescent="0.25">
      <c r="B113" s="19"/>
      <c r="C113" s="19"/>
    </row>
    <row r="114" spans="2:8" ht="12.95" customHeight="1" x14ac:dyDescent="0.25">
      <c r="B114" s="19"/>
      <c r="C114" s="19"/>
    </row>
    <row r="115" spans="2:8" s="7" customFormat="1" ht="12.95" customHeight="1" x14ac:dyDescent="0.25">
      <c r="B115"/>
      <c r="C115"/>
      <c r="H115"/>
    </row>
    <row r="116" spans="2:8" ht="12.95" customHeight="1" x14ac:dyDescent="0.25"/>
    <row r="117" spans="2:8" s="7" customFormat="1" ht="12.95" customHeight="1" x14ac:dyDescent="0.25">
      <c r="B117"/>
      <c r="C117"/>
      <c r="H117"/>
    </row>
    <row r="118" spans="2:8" ht="12.95" customHeight="1" x14ac:dyDescent="0.25"/>
    <row r="119" spans="2:8" ht="12.95" customHeight="1" x14ac:dyDescent="0.25"/>
    <row r="120" spans="2:8" ht="12.95" customHeight="1" x14ac:dyDescent="0.25"/>
    <row r="121" spans="2:8" ht="12.95" customHeight="1" x14ac:dyDescent="0.25"/>
    <row r="122" spans="2:8" ht="12.95" customHeight="1" x14ac:dyDescent="0.25"/>
    <row r="123" spans="2:8" ht="12.95" customHeight="1" x14ac:dyDescent="0.25"/>
    <row r="124" spans="2:8" ht="12.95" customHeight="1" x14ac:dyDescent="0.25"/>
    <row r="125" spans="2:8" s="7" customFormat="1" ht="12.95" customHeight="1" x14ac:dyDescent="0.25">
      <c r="B125"/>
      <c r="C125"/>
      <c r="H125"/>
    </row>
    <row r="126" spans="2:8" ht="12.95" customHeight="1" x14ac:dyDescent="0.25"/>
    <row r="127" spans="2:8" s="7" customFormat="1" ht="12.95" customHeight="1" x14ac:dyDescent="0.25">
      <c r="B127"/>
      <c r="C127"/>
      <c r="H127"/>
    </row>
    <row r="128" spans="2:8" ht="12.95" customHeight="1" x14ac:dyDescent="0.25"/>
    <row r="129" spans="2:8" ht="12.95" customHeight="1" x14ac:dyDescent="0.25"/>
    <row r="130" spans="2:8" ht="12.95" customHeight="1" x14ac:dyDescent="0.25"/>
    <row r="131" spans="2:8" s="7" customFormat="1" ht="12.95" customHeight="1" x14ac:dyDescent="0.25">
      <c r="B131"/>
      <c r="C131"/>
      <c r="H131"/>
    </row>
    <row r="132" spans="2:8" ht="12.95" customHeight="1" x14ac:dyDescent="0.25"/>
    <row r="133" spans="2:8" ht="12.95" customHeight="1" x14ac:dyDescent="0.25"/>
    <row r="134" spans="2:8" ht="12.95" customHeight="1" x14ac:dyDescent="0.25"/>
    <row r="135" spans="2:8" ht="12.95" customHeight="1" x14ac:dyDescent="0.25"/>
    <row r="136" spans="2:8" ht="12.95" customHeight="1" x14ac:dyDescent="0.25"/>
    <row r="137" spans="2:8" ht="12.95" customHeight="1" x14ac:dyDescent="0.25"/>
    <row r="138" spans="2:8" ht="12.95" customHeight="1" x14ac:dyDescent="0.25"/>
    <row r="139" spans="2:8" ht="12.95" customHeight="1" x14ac:dyDescent="0.25"/>
    <row r="140" spans="2:8" ht="12.95" customHeight="1" x14ac:dyDescent="0.25"/>
    <row r="141" spans="2:8" ht="12.95" customHeight="1" x14ac:dyDescent="0.25"/>
    <row r="142" spans="2:8" ht="12.95" customHeight="1" x14ac:dyDescent="0.25"/>
    <row r="143" spans="2:8" ht="12.95" customHeight="1" x14ac:dyDescent="0.25"/>
    <row r="144" spans="2:8"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sheetData>
  <mergeCells count="1">
    <mergeCell ref="B5: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695C-B7F1-4B27-B2E9-1E2362BA5A30}">
  <dimension ref="A2:E15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c r="D6" s="91"/>
    </row>
    <row r="7" spans="2:4" ht="12.95" customHeight="1" x14ac:dyDescent="0.25">
      <c r="B7" s="103" t="s">
        <v>93</v>
      </c>
      <c r="C7" s="126">
        <f>'Ex. Company A Data and Results'!F13</f>
        <v>4026680000</v>
      </c>
      <c r="D7" s="91"/>
    </row>
    <row r="8" spans="2:4" ht="12.95" customHeight="1" x14ac:dyDescent="0.25">
      <c r="B8" s="103"/>
      <c r="C8" s="126" t="s">
        <v>20</v>
      </c>
      <c r="D8" s="91"/>
    </row>
    <row r="9" spans="2:4" ht="12.95" customHeight="1" x14ac:dyDescent="0.25">
      <c r="B9" s="103" t="s">
        <v>90</v>
      </c>
      <c r="C9" s="127">
        <f>'Ex. Company A Data and Results'!F37</f>
        <v>1.0369999999999999</v>
      </c>
      <c r="D9" s="91"/>
    </row>
    <row r="10" spans="2:4" s="8" customFormat="1" ht="12.95" customHeight="1" x14ac:dyDescent="0.25">
      <c r="B10" s="98"/>
      <c r="C10" s="125" t="s">
        <v>19</v>
      </c>
      <c r="D10" s="99"/>
    </row>
    <row r="11" spans="2:4" ht="12.95" customHeight="1" x14ac:dyDescent="0.25">
      <c r="B11" s="129" t="s">
        <v>91</v>
      </c>
      <c r="C11" s="130">
        <f>C7*C9</f>
        <v>4175667159.9999995</v>
      </c>
      <c r="D11" s="91"/>
    </row>
    <row r="12" spans="2:4" s="7" customFormat="1" ht="12.95" customHeight="1" x14ac:dyDescent="0.25">
      <c r="B12" s="98"/>
      <c r="C12" s="105" t="s">
        <v>102</v>
      </c>
      <c r="D12" s="100"/>
    </row>
    <row r="13" spans="2:4" ht="12.95" customHeight="1" x14ac:dyDescent="0.25">
      <c r="B13" s="103" t="s">
        <v>92</v>
      </c>
      <c r="C13" s="128">
        <f>'Ex. Company A Data and Results'!F14</f>
        <v>809205000</v>
      </c>
      <c r="D13" s="91"/>
    </row>
    <row r="14" spans="2:4" ht="12.95" customHeight="1" x14ac:dyDescent="0.25">
      <c r="B14" s="103"/>
      <c r="C14" s="128"/>
      <c r="D14" s="91"/>
    </row>
    <row r="15" spans="2:4" ht="12.95" customHeight="1" x14ac:dyDescent="0.25">
      <c r="B15" s="103" t="s">
        <v>94</v>
      </c>
      <c r="C15" s="127">
        <f>'Ex. Company A Data and Results'!F38</f>
        <v>5.2220000000000004</v>
      </c>
      <c r="D15" s="91"/>
    </row>
    <row r="16" spans="2:4" ht="12.95" customHeight="1" x14ac:dyDescent="0.25">
      <c r="B16" s="98"/>
      <c r="C16" s="124"/>
      <c r="D16" s="91"/>
    </row>
    <row r="17" spans="2:4" ht="12.95" customHeight="1" x14ac:dyDescent="0.25">
      <c r="B17" s="129" t="s">
        <v>95</v>
      </c>
      <c r="C17" s="130">
        <f>C13*C15</f>
        <v>4225668510.0000005</v>
      </c>
      <c r="D17" s="91"/>
    </row>
    <row r="18" spans="2:4" ht="12.95" customHeight="1" x14ac:dyDescent="0.25">
      <c r="B18" s="98"/>
      <c r="C18" s="102"/>
      <c r="D18" s="91"/>
    </row>
    <row r="19" spans="2:4" ht="12.95" customHeight="1" x14ac:dyDescent="0.25">
      <c r="B19" s="103" t="s">
        <v>59</v>
      </c>
      <c r="C19" s="131">
        <f>'Ex. Company A Data and Results'!F15</f>
        <v>1202675000</v>
      </c>
      <c r="D19" s="91"/>
    </row>
    <row r="20" spans="2:4" ht="12.95" customHeight="1" x14ac:dyDescent="0.25">
      <c r="B20" s="103"/>
      <c r="C20" s="126"/>
      <c r="D20" s="91"/>
    </row>
    <row r="21" spans="2:4" ht="12.95" customHeight="1" x14ac:dyDescent="0.25">
      <c r="B21" s="103" t="s">
        <v>96</v>
      </c>
      <c r="C21" s="127">
        <f>'Ex. Company A Data and Results'!F39</f>
        <v>5.67</v>
      </c>
      <c r="D21" s="91"/>
    </row>
    <row r="22" spans="2:4" ht="12.95" customHeight="1" x14ac:dyDescent="0.25">
      <c r="B22" s="98"/>
      <c r="C22" s="106"/>
      <c r="D22" s="91"/>
    </row>
    <row r="23" spans="2:4" ht="12.95" customHeight="1" x14ac:dyDescent="0.25">
      <c r="B23" s="129" t="s">
        <v>97</v>
      </c>
      <c r="C23" s="130">
        <f>C19*C21</f>
        <v>6819167250</v>
      </c>
      <c r="D23" s="91"/>
    </row>
    <row r="24" spans="2:4" ht="12.95" customHeight="1" x14ac:dyDescent="0.25">
      <c r="B24" s="98"/>
      <c r="C24" s="106"/>
      <c r="D24" s="91"/>
    </row>
    <row r="25" spans="2:4" ht="12.95" customHeight="1" x14ac:dyDescent="0.25">
      <c r="B25" s="98" t="s">
        <v>98</v>
      </c>
      <c r="C25" s="105">
        <f>C23+C11+C17</f>
        <v>15220502920</v>
      </c>
      <c r="D25" s="91"/>
    </row>
    <row r="26" spans="2:4" ht="12.95" customHeight="1" x14ac:dyDescent="0.25">
      <c r="B26" s="98"/>
      <c r="C26" s="118" t="s">
        <v>18</v>
      </c>
      <c r="D26" s="91"/>
    </row>
    <row r="27" spans="2:4" ht="12.95" customHeight="1" x14ac:dyDescent="0.25">
      <c r="B27" s="98" t="s">
        <v>99</v>
      </c>
      <c r="C27" s="124">
        <f>'Ex. Company A Data and Results'!F40</f>
        <v>68.8</v>
      </c>
      <c r="D27" s="91"/>
    </row>
    <row r="28" spans="2:4" ht="12.95" customHeight="1" x14ac:dyDescent="0.25">
      <c r="B28" s="98"/>
      <c r="C28" s="123" t="s">
        <v>19</v>
      </c>
      <c r="D28" s="91"/>
    </row>
    <row r="29" spans="2:4" ht="12.95" customHeight="1" x14ac:dyDescent="0.25">
      <c r="B29" s="98" t="s">
        <v>100</v>
      </c>
      <c r="C29" s="105">
        <f>C25/C27</f>
        <v>221228240.11627907</v>
      </c>
      <c r="D29" s="91"/>
    </row>
    <row r="30" spans="2:4" ht="12.95" customHeight="1" x14ac:dyDescent="0.25">
      <c r="B30" s="98"/>
      <c r="C30" s="123" t="s">
        <v>20</v>
      </c>
      <c r="D30" s="91"/>
    </row>
    <row r="31" spans="2:4" ht="12.95" customHeight="1" x14ac:dyDescent="0.25">
      <c r="B31" s="98" t="s">
        <v>101</v>
      </c>
      <c r="C31" s="76">
        <f>'Ex. Company A Data and Results'!F41</f>
        <v>100</v>
      </c>
      <c r="D31" s="91"/>
    </row>
    <row r="32" spans="2:4" ht="12.95" customHeight="1" x14ac:dyDescent="0.25">
      <c r="B32" s="98"/>
      <c r="C32" s="113" t="s">
        <v>19</v>
      </c>
      <c r="D32" s="91"/>
    </row>
    <row r="33" spans="1:4" ht="12.95" customHeight="1" x14ac:dyDescent="0.25">
      <c r="B33" s="23" t="s">
        <v>47</v>
      </c>
      <c r="C33" s="24">
        <f>C31*C29</f>
        <v>22122824011.627907</v>
      </c>
      <c r="D33" s="91"/>
    </row>
    <row r="34" spans="1:4" ht="12.95" customHeight="1" x14ac:dyDescent="0.25">
      <c r="B34" s="91"/>
      <c r="C34" s="91"/>
      <c r="D34" s="91"/>
    </row>
    <row r="35" spans="1:4" ht="12.95" customHeight="1" x14ac:dyDescent="0.25">
      <c r="B35" s="97"/>
      <c r="C35" s="97"/>
      <c r="D35" s="91"/>
    </row>
    <row r="36" spans="1:4" ht="12.95" customHeight="1" x14ac:dyDescent="0.25">
      <c r="B36" s="91"/>
      <c r="C36" s="91"/>
      <c r="D36" s="91"/>
    </row>
    <row r="37" spans="1:4" ht="12.95" customHeight="1" x14ac:dyDescent="0.25">
      <c r="B37" s="64" t="s">
        <v>146</v>
      </c>
      <c r="C37" s="64"/>
      <c r="D37" s="91"/>
    </row>
    <row r="38" spans="1:4" ht="12.95" customHeight="1" x14ac:dyDescent="0.25">
      <c r="B38" s="65" t="s">
        <v>10</v>
      </c>
      <c r="C38" s="65" t="s">
        <v>12</v>
      </c>
      <c r="D38" s="91"/>
    </row>
    <row r="39" spans="1:4" ht="12.95" customHeight="1" x14ac:dyDescent="0.25">
      <c r="B39" s="74" t="s">
        <v>111</v>
      </c>
      <c r="C39" s="75"/>
      <c r="D39" s="91"/>
    </row>
    <row r="40" spans="1:4" ht="12.95" customHeight="1" x14ac:dyDescent="0.25">
      <c r="B40" s="98" t="s">
        <v>101</v>
      </c>
      <c r="C40" s="76">
        <f>'Ex. Company A Data and Results'!F41</f>
        <v>100</v>
      </c>
      <c r="D40" s="91"/>
    </row>
    <row r="41" spans="1:4" ht="12.95" customHeight="1" x14ac:dyDescent="0.25">
      <c r="A41" s="91"/>
      <c r="B41" s="91"/>
      <c r="C41" s="91"/>
      <c r="D41" s="91"/>
    </row>
    <row r="42" spans="1:4" ht="12.95" customHeight="1" x14ac:dyDescent="0.25">
      <c r="A42" s="91"/>
      <c r="B42" s="91"/>
      <c r="C42" s="91"/>
      <c r="D42" s="91"/>
    </row>
    <row r="43" spans="1:4" ht="12.95" customHeight="1" x14ac:dyDescent="0.25">
      <c r="A43" s="91"/>
      <c r="B43" s="91"/>
      <c r="C43" s="91"/>
      <c r="D43" s="91"/>
    </row>
    <row r="44" spans="1:4" ht="12.95" customHeight="1" x14ac:dyDescent="0.25">
      <c r="A44" s="91"/>
      <c r="B44" s="91"/>
      <c r="C44" s="91"/>
      <c r="D44" s="91"/>
    </row>
    <row r="45" spans="1:4" ht="12.95" customHeight="1" x14ac:dyDescent="0.25">
      <c r="A45" s="91"/>
      <c r="B45" s="91"/>
      <c r="C45" s="91"/>
      <c r="D45" s="91"/>
    </row>
    <row r="46" spans="1:4" ht="12.95" customHeight="1" x14ac:dyDescent="0.25">
      <c r="A46" s="91"/>
      <c r="B46" s="91"/>
      <c r="C46" s="91"/>
      <c r="D46" s="91"/>
    </row>
    <row r="47" spans="1:4" ht="12.95" customHeight="1" x14ac:dyDescent="0.25">
      <c r="A47" s="91"/>
      <c r="B47" s="91"/>
      <c r="C47" s="91"/>
      <c r="D47" s="91"/>
    </row>
    <row r="48" spans="1:4" ht="12.95" customHeight="1" x14ac:dyDescent="0.25">
      <c r="A48" s="91"/>
      <c r="B48" s="91"/>
      <c r="C48" s="91"/>
      <c r="D48" s="91"/>
    </row>
    <row r="49" spans="1:4" ht="12.95" customHeight="1" x14ac:dyDescent="0.25">
      <c r="A49" s="91"/>
      <c r="B49" s="91"/>
      <c r="C49" s="91"/>
      <c r="D49" s="91"/>
    </row>
    <row r="50" spans="1:4" ht="12.95" customHeight="1" x14ac:dyDescent="0.25">
      <c r="A50" s="91"/>
      <c r="B50" s="91"/>
      <c r="C50" s="91"/>
      <c r="D50" s="91"/>
    </row>
    <row r="51" spans="1:4" ht="12.95" customHeight="1" x14ac:dyDescent="0.25">
      <c r="A51" s="91"/>
      <c r="B51" s="91"/>
      <c r="C51" s="91"/>
      <c r="D51" s="91"/>
    </row>
    <row r="52" spans="1:4" ht="12.95" customHeight="1" x14ac:dyDescent="0.25">
      <c r="A52" s="91"/>
      <c r="B52" s="91"/>
      <c r="C52" s="91"/>
      <c r="D52" s="91"/>
    </row>
    <row r="53" spans="1:4" ht="12.95" customHeight="1" x14ac:dyDescent="0.25">
      <c r="B53" s="101"/>
      <c r="C53" s="91"/>
      <c r="D53" s="91"/>
    </row>
    <row r="54" spans="1:4" ht="12.95" customHeight="1" x14ac:dyDescent="0.25">
      <c r="B54" s="101"/>
      <c r="C54" s="91"/>
      <c r="D54" s="91"/>
    </row>
    <row r="55" spans="1:4" ht="12.95" customHeight="1" x14ac:dyDescent="0.25">
      <c r="B55" s="101"/>
      <c r="C55" s="91"/>
      <c r="D55" s="91"/>
    </row>
    <row r="56" spans="1:4" ht="12.95" customHeight="1" x14ac:dyDescent="0.25">
      <c r="B56" s="101"/>
      <c r="C56" s="91"/>
      <c r="D56" s="91"/>
    </row>
    <row r="57" spans="1:4" ht="12.95" customHeight="1" x14ac:dyDescent="0.25">
      <c r="B57" s="101"/>
      <c r="C57" s="91"/>
      <c r="D57" s="91"/>
    </row>
    <row r="58" spans="1:4" ht="12.95" customHeight="1" x14ac:dyDescent="0.25">
      <c r="B58" s="101"/>
      <c r="C58" s="91"/>
      <c r="D58" s="91"/>
    </row>
    <row r="59" spans="1:4" ht="12.95" customHeight="1" x14ac:dyDescent="0.25">
      <c r="B59" s="101"/>
      <c r="C59" s="91"/>
      <c r="D59" s="91"/>
    </row>
    <row r="60" spans="1:4" ht="12.95" customHeight="1" x14ac:dyDescent="0.25">
      <c r="B60" s="101"/>
      <c r="C60" s="91"/>
      <c r="D60" s="91"/>
    </row>
    <row r="61" spans="1:4" s="7" customFormat="1" ht="12.95" customHeight="1" x14ac:dyDescent="0.25">
      <c r="B61" s="101"/>
      <c r="C61" s="91"/>
      <c r="D61" s="91"/>
    </row>
    <row r="62" spans="1:4" ht="12.95" customHeight="1" x14ac:dyDescent="0.25">
      <c r="B62" s="101"/>
      <c r="C62" s="91"/>
      <c r="D62" s="91"/>
    </row>
    <row r="63" spans="1:4" ht="12.95" customHeight="1" x14ac:dyDescent="0.25">
      <c r="B63" s="11"/>
    </row>
    <row r="64" spans="1:4" ht="12.95" customHeight="1" x14ac:dyDescent="0.25">
      <c r="B64" s="11"/>
    </row>
    <row r="65" spans="2:4" s="7" customFormat="1" ht="12.95" customHeight="1" x14ac:dyDescent="0.25">
      <c r="B65" s="11"/>
      <c r="C65"/>
      <c r="D65"/>
    </row>
    <row r="66" spans="2:4" ht="12.95" customHeight="1" x14ac:dyDescent="0.25">
      <c r="B66" s="11"/>
    </row>
    <row r="67" spans="2:4" ht="12.95" customHeight="1" x14ac:dyDescent="0.25">
      <c r="B67" s="11"/>
    </row>
    <row r="68" spans="2:4" ht="12.95" customHeight="1" x14ac:dyDescent="0.25">
      <c r="B68" s="11"/>
    </row>
    <row r="69" spans="2:4" ht="12.95" customHeight="1" x14ac:dyDescent="0.25">
      <c r="B69" s="11"/>
    </row>
    <row r="70" spans="2:4" ht="12.95" customHeight="1" x14ac:dyDescent="0.25">
      <c r="B70" s="11"/>
    </row>
    <row r="71" spans="2:4" s="7" customFormat="1" ht="12.95" customHeight="1" x14ac:dyDescent="0.25">
      <c r="B71" s="11"/>
    </row>
    <row r="72" spans="2:4" ht="12.95" customHeight="1" x14ac:dyDescent="0.25">
      <c r="B72" s="14"/>
    </row>
    <row r="73" spans="2:4" ht="12.95" customHeight="1" x14ac:dyDescent="0.25">
      <c r="B73" s="11"/>
    </row>
    <row r="74" spans="2:4" ht="12.95" customHeight="1" x14ac:dyDescent="0.25">
      <c r="B74" s="19"/>
    </row>
    <row r="75" spans="2:4" ht="12.95" customHeight="1" x14ac:dyDescent="0.25">
      <c r="B75" s="19"/>
    </row>
    <row r="76" spans="2:4" ht="12.95" customHeight="1" x14ac:dyDescent="0.25">
      <c r="B76" s="19"/>
    </row>
    <row r="77" spans="2:4" s="7" customFormat="1" ht="12.95" customHeight="1" x14ac:dyDescent="0.25">
      <c r="B77"/>
    </row>
    <row r="78" spans="2:4" ht="12.95" customHeight="1" x14ac:dyDescent="0.25"/>
    <row r="79" spans="2:4" s="7" customFormat="1" ht="12.95" customHeight="1" x14ac:dyDescent="0.25">
      <c r="B79"/>
    </row>
    <row r="80" spans="2:4" ht="12.95" customHeight="1" x14ac:dyDescent="0.25"/>
    <row r="81" spans="2:2" ht="12.95" customHeight="1" x14ac:dyDescent="0.25"/>
    <row r="82" spans="2:2" ht="12.95" customHeight="1" x14ac:dyDescent="0.25"/>
    <row r="83" spans="2:2" ht="12.95" customHeight="1" x14ac:dyDescent="0.25"/>
    <row r="84" spans="2:2" ht="12.95" customHeight="1" x14ac:dyDescent="0.25"/>
    <row r="85" spans="2:2" ht="12.95" customHeight="1" x14ac:dyDescent="0.25"/>
    <row r="86" spans="2:2" ht="12.95" customHeight="1" x14ac:dyDescent="0.25"/>
    <row r="87" spans="2:2" s="7" customFormat="1" ht="12.95" customHeight="1" x14ac:dyDescent="0.25">
      <c r="B87"/>
    </row>
    <row r="88" spans="2:2" ht="12.95" customHeight="1" x14ac:dyDescent="0.25"/>
    <row r="89" spans="2:2" s="7" customFormat="1" ht="12.95" customHeight="1" x14ac:dyDescent="0.25">
      <c r="B89"/>
    </row>
    <row r="90" spans="2:2" ht="12.95" customHeight="1" x14ac:dyDescent="0.25"/>
    <row r="91" spans="2:2" ht="12.95" customHeight="1" x14ac:dyDescent="0.25"/>
    <row r="92" spans="2:2" ht="12.95" customHeight="1" x14ac:dyDescent="0.25"/>
    <row r="93" spans="2:2" s="7" customFormat="1" ht="12.95" customHeight="1" x14ac:dyDescent="0.25">
      <c r="B93"/>
    </row>
    <row r="94" spans="2:2" ht="12.95" customHeight="1" x14ac:dyDescent="0.25"/>
    <row r="95" spans="2:2" ht="12.95" customHeight="1" x14ac:dyDescent="0.25"/>
    <row r="96" spans="2:2"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sheetData>
  <mergeCells count="1">
    <mergeCell ref="B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F8287-A214-4186-8C4A-8870B413AE60}">
  <dimension ref="A2:G140"/>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30.7109375" hidden="1" customWidth="1"/>
    <col min="7" max="7" width="21" hidden="1" customWidth="1"/>
    <col min="8"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row>
    <row r="7" spans="2:4" ht="12.95" customHeight="1" x14ac:dyDescent="0.25">
      <c r="B7" s="69"/>
      <c r="C7" s="80"/>
    </row>
    <row r="8" spans="2:4" ht="12.95" customHeight="1" x14ac:dyDescent="0.25">
      <c r="B8" s="73" t="s">
        <v>110</v>
      </c>
      <c r="C8" s="89">
        <v>0</v>
      </c>
    </row>
    <row r="9" spans="2:4" ht="12.95" customHeight="1" x14ac:dyDescent="0.25"/>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row r="16" spans="2:4" ht="12.95" customHeight="1" x14ac:dyDescent="0.25"/>
    <row r="17" ht="12.95" customHeight="1" x14ac:dyDescent="0.25"/>
    <row r="18" ht="12.95" customHeight="1" x14ac:dyDescent="0.25"/>
    <row r="19" ht="12.95" customHeight="1" x14ac:dyDescent="0.25"/>
    <row r="20" ht="12.95" customHeight="1" x14ac:dyDescent="0.25"/>
    <row r="21" ht="12.95" customHeight="1" x14ac:dyDescent="0.25"/>
    <row r="22" ht="12.95" customHeight="1" x14ac:dyDescent="0.25"/>
    <row r="23" ht="12.95" customHeight="1" x14ac:dyDescent="0.25"/>
    <row r="24" ht="12.95" customHeight="1" x14ac:dyDescent="0.25"/>
    <row r="25" ht="12.95" customHeight="1" x14ac:dyDescent="0.25"/>
    <row r="26" ht="12.95" customHeight="1" x14ac:dyDescent="0.25"/>
    <row r="27" ht="12.95" customHeight="1" x14ac:dyDescent="0.25"/>
    <row r="28" ht="12.95" customHeight="1" x14ac:dyDescent="0.25"/>
    <row r="29" ht="12.95" customHeight="1" x14ac:dyDescent="0.25"/>
    <row r="30" ht="12.95" customHeight="1" x14ac:dyDescent="0.25"/>
    <row r="31" ht="12.95" customHeight="1" x14ac:dyDescent="0.25"/>
    <row r="32"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ht="12.95" customHeight="1" x14ac:dyDescent="0.25"/>
    <row r="75" ht="12.95" customHeight="1" x14ac:dyDescent="0.25"/>
    <row r="76" ht="12.95" customHeight="1" x14ac:dyDescent="0.25"/>
    <row r="77" ht="12.95" customHeight="1" x14ac:dyDescent="0.25"/>
    <row r="78" ht="12.95" customHeight="1" x14ac:dyDescent="0.25"/>
    <row r="79" ht="12.95" customHeight="1" x14ac:dyDescent="0.25"/>
    <row r="80"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sheetData>
  <mergeCells count="1">
    <mergeCell ref="B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6863-949B-47A2-A578-FD04464B29AF}">
  <dimension ref="A2:G172"/>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1.7109375" hidden="1" customWidth="1"/>
    <col min="7" max="7" width="17.28515625" hidden="1" customWidth="1"/>
    <col min="8"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row>
    <row r="7" spans="2:4" ht="12.95" customHeight="1" x14ac:dyDescent="0.25">
      <c r="B7" s="69" t="s">
        <v>63</v>
      </c>
      <c r="C7" s="80">
        <f>'Ex. Company A Data and Results'!F19</f>
        <v>0</v>
      </c>
    </row>
    <row r="8" spans="2:4" ht="12.95" customHeight="1" x14ac:dyDescent="0.25">
      <c r="B8" s="69"/>
      <c r="C8" s="71" t="s">
        <v>18</v>
      </c>
    </row>
    <row r="9" spans="2:4" ht="12.95" customHeight="1" x14ac:dyDescent="0.25">
      <c r="B9" s="69" t="s">
        <v>84</v>
      </c>
      <c r="C9" s="80">
        <f>'Ex. Company A Data and Results'!F35</f>
        <v>14</v>
      </c>
    </row>
    <row r="10" spans="2:4" s="8" customFormat="1" ht="12.95" customHeight="1" x14ac:dyDescent="0.25">
      <c r="B10" s="69"/>
      <c r="C10" s="71" t="s">
        <v>19</v>
      </c>
    </row>
    <row r="11" spans="2:4" ht="12.95" customHeight="1" x14ac:dyDescent="0.25">
      <c r="B11" s="69" t="s">
        <v>85</v>
      </c>
      <c r="C11" s="77">
        <f>C7/C9</f>
        <v>0</v>
      </c>
    </row>
    <row r="12" spans="2:4" s="7" customFormat="1" ht="12.95" customHeight="1" x14ac:dyDescent="0.25">
      <c r="B12" s="69"/>
      <c r="C12" s="80" t="s">
        <v>20</v>
      </c>
    </row>
    <row r="13" spans="2:4" ht="12.95" customHeight="1" x14ac:dyDescent="0.25">
      <c r="B13" s="69" t="s">
        <v>86</v>
      </c>
      <c r="C13" s="76">
        <f>C24</f>
        <v>1200</v>
      </c>
    </row>
    <row r="14" spans="2:4" ht="12.95" customHeight="1" x14ac:dyDescent="0.25">
      <c r="B14" s="69"/>
      <c r="C14" s="81" t="s">
        <v>19</v>
      </c>
    </row>
    <row r="15" spans="2:4" ht="12.95" customHeight="1" x14ac:dyDescent="0.25">
      <c r="B15" s="73" t="s">
        <v>87</v>
      </c>
      <c r="C15" s="89">
        <f>C11/C13</f>
        <v>0</v>
      </c>
    </row>
    <row r="16" spans="2:4" ht="12.95" customHeight="1" x14ac:dyDescent="0.25">
      <c r="B16" s="82"/>
      <c r="C16" s="83"/>
    </row>
    <row r="17" spans="2:3" ht="12.95" customHeight="1" x14ac:dyDescent="0.25">
      <c r="B17" s="73" t="s">
        <v>88</v>
      </c>
      <c r="C17" s="89">
        <f>C15</f>
        <v>0</v>
      </c>
    </row>
    <row r="18" spans="2:3" ht="12.95" customHeight="1" x14ac:dyDescent="0.25"/>
    <row r="19" spans="2:3" ht="12.95" customHeight="1" x14ac:dyDescent="0.25">
      <c r="B19" s="66"/>
      <c r="C19" s="66"/>
    </row>
    <row r="20" spans="2:3" ht="12.95" customHeight="1" x14ac:dyDescent="0.25"/>
    <row r="21" spans="2:3" ht="12.95" customHeight="1" x14ac:dyDescent="0.25">
      <c r="B21" s="64" t="s">
        <v>146</v>
      </c>
      <c r="C21" s="64"/>
    </row>
    <row r="22" spans="2:3" ht="12.95" customHeight="1" x14ac:dyDescent="0.25">
      <c r="B22" s="65" t="s">
        <v>10</v>
      </c>
      <c r="C22" s="65" t="s">
        <v>12</v>
      </c>
    </row>
    <row r="23" spans="2:3" ht="12.95" customHeight="1" x14ac:dyDescent="0.25">
      <c r="B23" s="74" t="s">
        <v>111</v>
      </c>
      <c r="C23" s="75"/>
    </row>
    <row r="24" spans="2:3" ht="12.95" customHeight="1" x14ac:dyDescent="0.25">
      <c r="B24" s="69" t="s">
        <v>86</v>
      </c>
      <c r="C24" s="76">
        <f>'Ex. Company A Data and Results'!F36</f>
        <v>1200</v>
      </c>
    </row>
    <row r="25" spans="2:3" ht="12.95" customHeight="1" x14ac:dyDescent="0.25"/>
    <row r="26" spans="2:3" ht="12.95" customHeight="1" x14ac:dyDescent="0.25">
      <c r="B26" s="72"/>
      <c r="C26" s="79"/>
    </row>
    <row r="27" spans="2:3" ht="12.95" customHeight="1" x14ac:dyDescent="0.25"/>
    <row r="28" spans="2:3" ht="12.95" customHeight="1" x14ac:dyDescent="0.25"/>
    <row r="29" spans="2:3" ht="12.95" customHeight="1" x14ac:dyDescent="0.25"/>
    <row r="30" spans="2:3" ht="12.95" customHeight="1" x14ac:dyDescent="0.25">
      <c r="B30" s="11"/>
      <c r="C30" s="13"/>
    </row>
    <row r="31" spans="2:3" ht="12.95" customHeight="1" x14ac:dyDescent="0.25">
      <c r="B31" s="11"/>
      <c r="C31" s="13"/>
    </row>
    <row r="32" spans="2:3" ht="12.95" customHeight="1" x14ac:dyDescent="0.25">
      <c r="B32" s="14"/>
      <c r="C32" s="13"/>
    </row>
    <row r="33" spans="2:3" ht="12.95" customHeight="1" x14ac:dyDescent="0.25">
      <c r="B33" s="11"/>
      <c r="C33" s="13"/>
    </row>
    <row r="34" spans="2:3" ht="12.95" customHeight="1" x14ac:dyDescent="0.25">
      <c r="B34" s="11"/>
      <c r="C34" s="13"/>
    </row>
    <row r="35" spans="2:3" ht="12.95" customHeight="1" x14ac:dyDescent="0.25">
      <c r="B35" s="11"/>
      <c r="C35" s="15"/>
    </row>
    <row r="36" spans="2:3" ht="12.95" customHeight="1" x14ac:dyDescent="0.25">
      <c r="B36" s="11"/>
      <c r="C36" s="13"/>
    </row>
    <row r="37" spans="2:3" ht="12.95" customHeight="1" x14ac:dyDescent="0.25">
      <c r="B37" s="11"/>
      <c r="C37" s="13"/>
    </row>
    <row r="38" spans="2:3" ht="12.95" customHeight="1" x14ac:dyDescent="0.25">
      <c r="B38" s="14"/>
      <c r="C38" s="13"/>
    </row>
    <row r="39" spans="2:3" ht="12.95" customHeight="1" x14ac:dyDescent="0.25">
      <c r="B39" s="11"/>
      <c r="C39" s="13"/>
    </row>
    <row r="40" spans="2:3" ht="12.95" customHeight="1" x14ac:dyDescent="0.25">
      <c r="B40" s="11"/>
      <c r="C40" s="16"/>
    </row>
    <row r="41" spans="2:3" ht="12.95" customHeight="1" x14ac:dyDescent="0.25">
      <c r="B41" s="11"/>
      <c r="C41" s="15"/>
    </row>
    <row r="42" spans="2:3" ht="12.95" customHeight="1" x14ac:dyDescent="0.25">
      <c r="B42" s="11"/>
      <c r="C42" s="13"/>
    </row>
    <row r="43" spans="2:3" ht="12.95" customHeight="1" x14ac:dyDescent="0.25">
      <c r="B43" s="11"/>
      <c r="C43" s="13"/>
    </row>
    <row r="44" spans="2:3" ht="12.95" customHeight="1" x14ac:dyDescent="0.25">
      <c r="B44" s="11"/>
      <c r="C44" s="13"/>
    </row>
    <row r="45" spans="2:3" ht="12.95" customHeight="1" x14ac:dyDescent="0.25">
      <c r="B45" s="11"/>
      <c r="C45" s="13"/>
    </row>
    <row r="46" spans="2:3" ht="12.95" customHeight="1" x14ac:dyDescent="0.25">
      <c r="B46" s="11"/>
      <c r="C46" s="13"/>
    </row>
    <row r="47" spans="2:3" ht="12.95" customHeight="1" x14ac:dyDescent="0.25">
      <c r="B47" s="11"/>
      <c r="C47" s="13"/>
    </row>
    <row r="48" spans="2:3" ht="12.95" customHeight="1" x14ac:dyDescent="0.25">
      <c r="B48" s="11"/>
      <c r="C48" s="16"/>
    </row>
    <row r="49" spans="2:3" s="7" customFormat="1" ht="12.95" customHeight="1" x14ac:dyDescent="0.25">
      <c r="B49" s="11"/>
      <c r="C49" s="15"/>
    </row>
    <row r="50" spans="2:3" ht="12.95" customHeight="1" x14ac:dyDescent="0.25">
      <c r="B50" s="11"/>
      <c r="C50" s="13"/>
    </row>
    <row r="51" spans="2:3" ht="12.95" customHeight="1" x14ac:dyDescent="0.25">
      <c r="B51" s="11"/>
      <c r="C51" s="17"/>
    </row>
    <row r="52" spans="2:3" ht="12.95" customHeight="1" x14ac:dyDescent="0.25">
      <c r="B52" s="11"/>
      <c r="C52" s="13"/>
    </row>
    <row r="53" spans="2:3" s="7" customFormat="1" ht="12.95" customHeight="1" x14ac:dyDescent="0.25">
      <c r="B53" s="11"/>
      <c r="C53" s="13"/>
    </row>
    <row r="54" spans="2:3" ht="12.95" customHeight="1" x14ac:dyDescent="0.25">
      <c r="B54" s="11"/>
      <c r="C54" s="13"/>
    </row>
    <row r="55" spans="2:3" ht="12.95" customHeight="1" x14ac:dyDescent="0.25">
      <c r="B55" s="11"/>
      <c r="C55" s="13"/>
    </row>
    <row r="56" spans="2:3" ht="12.95" customHeight="1" x14ac:dyDescent="0.25">
      <c r="B56" s="11"/>
      <c r="C56" s="13"/>
    </row>
    <row r="57" spans="2:3" ht="12.95" customHeight="1" x14ac:dyDescent="0.25">
      <c r="B57" s="11"/>
      <c r="C57" s="13"/>
    </row>
    <row r="58" spans="2:3" ht="12.95" customHeight="1" x14ac:dyDescent="0.25">
      <c r="B58" s="11"/>
      <c r="C58" s="13"/>
    </row>
    <row r="59" spans="2:3" s="7" customFormat="1" ht="12.95" customHeight="1" x14ac:dyDescent="0.25">
      <c r="B59" s="11"/>
      <c r="C59" s="13"/>
    </row>
    <row r="60" spans="2:3" ht="12.95" customHeight="1" x14ac:dyDescent="0.25">
      <c r="B60" s="14"/>
      <c r="C60" s="18"/>
    </row>
    <row r="61" spans="2:3" ht="12.95" customHeight="1" x14ac:dyDescent="0.25">
      <c r="B61" s="11"/>
      <c r="C61" s="12"/>
    </row>
    <row r="62" spans="2:3" ht="12.95" customHeight="1" x14ac:dyDescent="0.25">
      <c r="B62" s="19"/>
      <c r="C62" s="19"/>
    </row>
    <row r="63" spans="2:3" ht="12.95" customHeight="1" x14ac:dyDescent="0.25">
      <c r="B63" s="19"/>
      <c r="C63" s="19"/>
    </row>
    <row r="64" spans="2:3" ht="12.95" customHeight="1" x14ac:dyDescent="0.25">
      <c r="B64" s="19"/>
      <c r="C64" s="19"/>
    </row>
    <row r="65" spans="2:3" s="7" customFormat="1" ht="12.95" customHeight="1" x14ac:dyDescent="0.25">
      <c r="B65"/>
      <c r="C65"/>
    </row>
    <row r="66" spans="2:3" ht="12.95" customHeight="1" x14ac:dyDescent="0.25"/>
    <row r="67" spans="2:3" s="7" customFormat="1" ht="12.95" customHeight="1" x14ac:dyDescent="0.25">
      <c r="B67"/>
      <c r="C67"/>
    </row>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s="7" customFormat="1" ht="12.95" customHeight="1" x14ac:dyDescent="0.25">
      <c r="B75"/>
      <c r="C75"/>
    </row>
    <row r="76" spans="2:3" ht="12.95" customHeight="1" x14ac:dyDescent="0.25"/>
    <row r="77" spans="2:3" s="7" customFormat="1" ht="12.95" customHeight="1" x14ac:dyDescent="0.25">
      <c r="B77"/>
      <c r="C77"/>
    </row>
    <row r="78" spans="2:3" ht="12.95" customHeight="1" x14ac:dyDescent="0.25"/>
    <row r="79" spans="2:3" ht="12.95" customHeight="1" x14ac:dyDescent="0.25"/>
    <row r="80" spans="2:3" ht="12.95" customHeight="1" x14ac:dyDescent="0.25"/>
    <row r="81" spans="2:3" s="7" customFormat="1" ht="12.95" customHeight="1" x14ac:dyDescent="0.25">
      <c r="B81"/>
      <c r="C81"/>
    </row>
    <row r="82" spans="2:3" ht="12.95" customHeight="1" x14ac:dyDescent="0.25"/>
    <row r="83" spans="2:3" ht="12.95" customHeight="1" x14ac:dyDescent="0.25"/>
    <row r="84" spans="2:3" ht="12.95" customHeight="1" x14ac:dyDescent="0.25"/>
    <row r="85" spans="2:3" ht="12.95" customHeight="1" x14ac:dyDescent="0.25"/>
    <row r="86" spans="2:3" ht="12.95" customHeight="1" x14ac:dyDescent="0.25"/>
    <row r="87" spans="2:3" ht="12.95" customHeight="1" x14ac:dyDescent="0.25"/>
    <row r="88" spans="2:3" ht="12.95" customHeight="1" x14ac:dyDescent="0.25"/>
    <row r="89" spans="2:3" ht="12.95" customHeight="1" x14ac:dyDescent="0.25"/>
    <row r="90" spans="2:3" ht="12.95" customHeight="1" x14ac:dyDescent="0.25"/>
    <row r="91" spans="2:3" ht="12.95" customHeight="1" x14ac:dyDescent="0.25"/>
    <row r="92" spans="2:3" ht="12.95" customHeight="1" x14ac:dyDescent="0.25"/>
    <row r="93" spans="2:3" ht="12.95" customHeight="1" x14ac:dyDescent="0.25"/>
    <row r="94" spans="2:3" ht="12.95" customHeight="1" x14ac:dyDescent="0.25"/>
    <row r="95" spans="2:3" ht="12.95" customHeight="1" x14ac:dyDescent="0.25"/>
    <row r="96" spans="2:3"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3C-7502-4699-A931-D6A5AEEA3E93}">
  <dimension ref="A2:E14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row>
    <row r="7" spans="2:4" ht="12.95" customHeight="1" x14ac:dyDescent="0.25">
      <c r="B7" s="9" t="s">
        <v>21</v>
      </c>
      <c r="C7" s="20" t="s">
        <v>48</v>
      </c>
    </row>
    <row r="8" spans="2:4" ht="12.95" customHeight="1" x14ac:dyDescent="0.25">
      <c r="B8" s="10" t="s">
        <v>139</v>
      </c>
      <c r="C8" s="21">
        <v>0</v>
      </c>
    </row>
    <row r="9" spans="2:4" ht="12.95" customHeight="1" x14ac:dyDescent="0.25"/>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c r="B15" s="11"/>
      <c r="C15" s="13"/>
    </row>
    <row r="16" spans="2:4" ht="12.95" customHeight="1" x14ac:dyDescent="0.25">
      <c r="B16" s="11"/>
      <c r="C16" s="13"/>
    </row>
    <row r="17" spans="2:3" ht="12.95" customHeight="1" x14ac:dyDescent="0.25">
      <c r="B17" s="11"/>
      <c r="C17" s="13"/>
    </row>
    <row r="18" spans="2:3" ht="12.95" customHeight="1" x14ac:dyDescent="0.25">
      <c r="B18" s="14"/>
      <c r="C18" s="13"/>
    </row>
    <row r="19" spans="2:3" ht="12.95" customHeight="1" x14ac:dyDescent="0.25">
      <c r="B19" s="11"/>
      <c r="C19" s="13"/>
    </row>
    <row r="20" spans="2:3" ht="12.95" customHeight="1" x14ac:dyDescent="0.25">
      <c r="B20" s="11"/>
      <c r="C20" s="13"/>
    </row>
    <row r="21" spans="2:3" ht="12.95" customHeight="1" x14ac:dyDescent="0.25">
      <c r="B21" s="11"/>
      <c r="C21" s="15"/>
    </row>
    <row r="22" spans="2:3" ht="12.95" customHeight="1" x14ac:dyDescent="0.25">
      <c r="B22" s="11"/>
      <c r="C22" s="13"/>
    </row>
    <row r="23" spans="2:3" ht="12.95" customHeight="1" x14ac:dyDescent="0.25">
      <c r="B23" s="11"/>
      <c r="C23" s="13"/>
    </row>
    <row r="24" spans="2:3" ht="12.95" customHeight="1" x14ac:dyDescent="0.25">
      <c r="B24" s="14"/>
      <c r="C24" s="13"/>
    </row>
    <row r="25" spans="2:3" ht="12.95" customHeight="1" x14ac:dyDescent="0.25">
      <c r="B25" s="11"/>
      <c r="C25" s="13"/>
    </row>
    <row r="26" spans="2:3" ht="12.95" customHeight="1" x14ac:dyDescent="0.25">
      <c r="B26" s="11"/>
      <c r="C26" s="16"/>
    </row>
    <row r="27" spans="2:3" ht="12.95" customHeight="1" x14ac:dyDescent="0.25">
      <c r="B27" s="11"/>
      <c r="C27" s="15"/>
    </row>
    <row r="28" spans="2:3" ht="12.95" customHeight="1" x14ac:dyDescent="0.25">
      <c r="B28" s="11"/>
      <c r="C28" s="13"/>
    </row>
    <row r="29" spans="2:3" ht="12.95" customHeight="1" x14ac:dyDescent="0.25">
      <c r="B29" s="11"/>
      <c r="C29" s="13"/>
    </row>
    <row r="30" spans="2:3" ht="12.95" customHeight="1" x14ac:dyDescent="0.25">
      <c r="B30" s="11"/>
      <c r="C30" s="13"/>
    </row>
    <row r="31" spans="2:3" ht="12.95" customHeight="1" x14ac:dyDescent="0.25">
      <c r="B31" s="11"/>
      <c r="C31" s="13"/>
    </row>
    <row r="32" spans="2:3" ht="12.95" customHeight="1" x14ac:dyDescent="0.25">
      <c r="B32" s="11"/>
      <c r="C32" s="13"/>
    </row>
    <row r="33" spans="2:3" ht="12.95" customHeight="1" x14ac:dyDescent="0.25">
      <c r="B33" s="11"/>
      <c r="C33" s="13"/>
    </row>
    <row r="34" spans="2:3" ht="12.95" customHeight="1" x14ac:dyDescent="0.25">
      <c r="B34" s="11"/>
      <c r="C34" s="16"/>
    </row>
    <row r="35" spans="2:3" s="7" customFormat="1" ht="12.95" customHeight="1" x14ac:dyDescent="0.25">
      <c r="B35" s="11"/>
      <c r="C35" s="15"/>
    </row>
    <row r="36" spans="2:3" ht="12.95" customHeight="1" x14ac:dyDescent="0.25">
      <c r="B36" s="11"/>
      <c r="C36" s="13"/>
    </row>
    <row r="37" spans="2:3" ht="12.95" customHeight="1" x14ac:dyDescent="0.25">
      <c r="B37" s="11"/>
      <c r="C37" s="17"/>
    </row>
    <row r="38" spans="2:3" ht="12.95" customHeight="1" x14ac:dyDescent="0.25">
      <c r="B38" s="11"/>
      <c r="C38" s="13"/>
    </row>
    <row r="39" spans="2:3" s="7" customFormat="1" ht="12.95" customHeight="1" x14ac:dyDescent="0.25">
      <c r="B39" s="11"/>
      <c r="C39" s="13"/>
    </row>
    <row r="40" spans="2:3" ht="12.95" customHeight="1" x14ac:dyDescent="0.25">
      <c r="B40" s="11"/>
      <c r="C40" s="13"/>
    </row>
    <row r="41" spans="2:3" ht="12.95" customHeight="1" x14ac:dyDescent="0.25">
      <c r="B41" s="11"/>
      <c r="C41" s="13"/>
    </row>
    <row r="42" spans="2:3" ht="12.95" customHeight="1" x14ac:dyDescent="0.25">
      <c r="B42" s="11"/>
      <c r="C42" s="13"/>
    </row>
    <row r="43" spans="2:3" ht="12.95" customHeight="1" x14ac:dyDescent="0.25">
      <c r="B43" s="11"/>
      <c r="C43" s="13"/>
    </row>
    <row r="44" spans="2:3" ht="12.95" customHeight="1" x14ac:dyDescent="0.25">
      <c r="B44" s="11"/>
      <c r="C44" s="13"/>
    </row>
    <row r="45" spans="2:3" s="7" customFormat="1" ht="12.95" customHeight="1" x14ac:dyDescent="0.25">
      <c r="B45" s="11"/>
      <c r="C45" s="13"/>
    </row>
    <row r="46" spans="2:3" ht="12.95" customHeight="1" x14ac:dyDescent="0.25">
      <c r="B46" s="14"/>
      <c r="C46" s="18"/>
    </row>
    <row r="47" spans="2:3" ht="12.95" customHeight="1" x14ac:dyDescent="0.25">
      <c r="B47" s="11"/>
      <c r="C47" s="12"/>
    </row>
    <row r="48" spans="2:3" ht="12.95" customHeight="1" x14ac:dyDescent="0.25">
      <c r="B48" s="19"/>
      <c r="C48" s="19"/>
    </row>
    <row r="49" spans="2:3" ht="12.95" customHeight="1" x14ac:dyDescent="0.25">
      <c r="B49" s="19"/>
      <c r="C49" s="19"/>
    </row>
    <row r="50" spans="2:3" ht="12.95" customHeight="1" x14ac:dyDescent="0.25">
      <c r="B50" s="19"/>
      <c r="C50" s="19"/>
    </row>
    <row r="51" spans="2:3" s="7" customFormat="1" ht="12.95" customHeight="1" x14ac:dyDescent="0.25">
      <c r="B51"/>
      <c r="C51"/>
    </row>
    <row r="52" spans="2:3" ht="12.95" customHeight="1" x14ac:dyDescent="0.25"/>
    <row r="53" spans="2:3" s="7" customFormat="1" ht="12.95" customHeight="1" x14ac:dyDescent="0.25">
      <c r="B53"/>
      <c r="C53"/>
    </row>
    <row r="54" spans="2:3" ht="12.95" customHeight="1" x14ac:dyDescent="0.25"/>
    <row r="55" spans="2:3" ht="12.95" customHeight="1" x14ac:dyDescent="0.25"/>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s="7" customFormat="1" ht="12.95" customHeight="1" x14ac:dyDescent="0.25">
      <c r="B61"/>
      <c r="C61"/>
    </row>
    <row r="62" spans="2:3" ht="12.95" customHeight="1" x14ac:dyDescent="0.25"/>
    <row r="63" spans="2:3" s="7" customFormat="1" ht="12.95" customHeight="1" x14ac:dyDescent="0.25">
      <c r="B63"/>
      <c r="C63"/>
    </row>
    <row r="64" spans="2:3" ht="12.95" customHeight="1" x14ac:dyDescent="0.25"/>
    <row r="65" spans="2:3" ht="12.95" customHeight="1" x14ac:dyDescent="0.25"/>
    <row r="66" spans="2:3" ht="12.95" customHeight="1" x14ac:dyDescent="0.25"/>
    <row r="67" spans="2:3" s="7" customFormat="1" ht="12.95" customHeight="1" x14ac:dyDescent="0.25">
      <c r="B67"/>
      <c r="C67"/>
    </row>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sheetData>
  <mergeCells count="1">
    <mergeCell ref="B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AA05-6746-48A2-8986-2545F9AC0508}">
  <dimension ref="A2:G161"/>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7" width="8.140625" hidden="1" customWidth="1"/>
    <col min="8" max="16384" width="11.42578125" hidden="1"/>
  </cols>
  <sheetData>
    <row r="2" spans="2:4" ht="15" customHeight="1" x14ac:dyDescent="0.25">
      <c r="B2" s="52" t="s">
        <v>40</v>
      </c>
      <c r="C2" s="53"/>
      <c r="D2" s="54"/>
    </row>
    <row r="3" spans="2:4" ht="15" customHeight="1" x14ac:dyDescent="0.25">
      <c r="B3" s="57" t="s">
        <v>106</v>
      </c>
      <c r="C3" s="58"/>
      <c r="D3" s="59" t="s">
        <v>8</v>
      </c>
    </row>
    <row r="4" spans="2:4" ht="15" customHeight="1" x14ac:dyDescent="0.25">
      <c r="B4" s="57" t="s">
        <v>107</v>
      </c>
      <c r="C4" s="58"/>
      <c r="D4" s="59" t="s">
        <v>9</v>
      </c>
    </row>
    <row r="5" spans="2:4" ht="39.950000000000003" customHeight="1" x14ac:dyDescent="0.25">
      <c r="B5" s="161" t="s">
        <v>147</v>
      </c>
      <c r="C5" s="161"/>
      <c r="D5" s="161"/>
    </row>
    <row r="6" spans="2:4" ht="12.95" customHeight="1" x14ac:dyDescent="0.25">
      <c r="B6" s="67" t="s">
        <v>10</v>
      </c>
      <c r="C6" s="67" t="s">
        <v>12</v>
      </c>
    </row>
    <row r="7" spans="2:4" ht="12.95" customHeight="1" x14ac:dyDescent="0.25">
      <c r="B7" s="69" t="s">
        <v>93</v>
      </c>
      <c r="C7" s="77">
        <f>'Ex. Company A Data and Results'!F13</f>
        <v>4026680000</v>
      </c>
    </row>
    <row r="8" spans="2:4" ht="12.95" customHeight="1" x14ac:dyDescent="0.25">
      <c r="B8" s="69"/>
      <c r="C8" s="76" t="s">
        <v>20</v>
      </c>
    </row>
    <row r="9" spans="2:4" ht="12.95" customHeight="1" x14ac:dyDescent="0.25">
      <c r="B9" s="69" t="s">
        <v>114</v>
      </c>
      <c r="C9" s="115">
        <f>'Ex. Company A Data and Results'!F42</f>
        <v>6.0664499999999996E-2</v>
      </c>
    </row>
    <row r="10" spans="2:4" ht="12.95" customHeight="1" x14ac:dyDescent="0.25">
      <c r="B10" s="69"/>
      <c r="C10" s="113" t="s">
        <v>102</v>
      </c>
    </row>
    <row r="11" spans="2:4" ht="12.95" customHeight="1" x14ac:dyDescent="0.25">
      <c r="B11" s="69" t="s">
        <v>92</v>
      </c>
      <c r="C11" s="77">
        <f>'Ex. Company A Data and Results'!F14</f>
        <v>809205000</v>
      </c>
    </row>
    <row r="12" spans="2:4" ht="12.95" customHeight="1" x14ac:dyDescent="0.25">
      <c r="B12" s="69"/>
      <c r="C12" s="76" t="s">
        <v>20</v>
      </c>
    </row>
    <row r="13" spans="2:4" ht="12.95" customHeight="1" x14ac:dyDescent="0.25">
      <c r="B13" s="69" t="s">
        <v>115</v>
      </c>
      <c r="C13" s="115">
        <f>'Ex. Company A Data and Results'!F43</f>
        <v>0.41044920000000001</v>
      </c>
    </row>
    <row r="14" spans="2:4" ht="12.95" customHeight="1" x14ac:dyDescent="0.25">
      <c r="B14" s="69"/>
      <c r="C14" s="76" t="s">
        <v>102</v>
      </c>
    </row>
    <row r="15" spans="2:4" ht="12.95" customHeight="1" x14ac:dyDescent="0.25">
      <c r="B15" s="69" t="s">
        <v>59</v>
      </c>
      <c r="C15" s="77">
        <f>'Ex. Company A Data and Results'!F15</f>
        <v>1202675000</v>
      </c>
    </row>
    <row r="16" spans="2:4" ht="12.95" customHeight="1" x14ac:dyDescent="0.25">
      <c r="B16" s="69"/>
      <c r="C16" s="76" t="s">
        <v>20</v>
      </c>
    </row>
    <row r="17" spans="2:7" ht="12.95" customHeight="1" x14ac:dyDescent="0.25">
      <c r="B17" s="69" t="s">
        <v>116</v>
      </c>
      <c r="C17" s="115">
        <f>'Ex. Company A Data and Results'!F44</f>
        <v>0.45728550000000001</v>
      </c>
    </row>
    <row r="18" spans="2:7" ht="12.95" customHeight="1" x14ac:dyDescent="0.25">
      <c r="B18" s="69"/>
      <c r="C18" s="113" t="s">
        <v>19</v>
      </c>
    </row>
    <row r="19" spans="2:7" ht="12.95" customHeight="1" x14ac:dyDescent="0.25">
      <c r="B19" s="69" t="s">
        <v>117</v>
      </c>
      <c r="C19" s="77">
        <f>C7*C9+C11*C13+C15*C17</f>
        <v>1126379912.4584999</v>
      </c>
    </row>
    <row r="20" spans="2:7" ht="12.95" customHeight="1" x14ac:dyDescent="0.25">
      <c r="B20" s="69"/>
      <c r="C20" s="76" t="s">
        <v>20</v>
      </c>
    </row>
    <row r="21" spans="2:7" ht="12.95" customHeight="1" x14ac:dyDescent="0.25">
      <c r="B21" s="69" t="s">
        <v>43</v>
      </c>
      <c r="C21" s="84">
        <f>C30*-1</f>
        <v>-114</v>
      </c>
    </row>
    <row r="22" spans="2:7" s="8" customFormat="1" ht="12.95" customHeight="1" x14ac:dyDescent="0.25">
      <c r="B22" s="69"/>
      <c r="C22" s="77" t="s">
        <v>19</v>
      </c>
      <c r="G22"/>
    </row>
    <row r="23" spans="2:7" s="7" customFormat="1" ht="12.95" customHeight="1" x14ac:dyDescent="0.25">
      <c r="B23" s="55" t="s">
        <v>113</v>
      </c>
      <c r="C23" s="56">
        <f>C21*C19</f>
        <v>-128407310020.26898</v>
      </c>
      <c r="G23"/>
    </row>
    <row r="24" spans="2:7" ht="12.95" customHeight="1" x14ac:dyDescent="0.25"/>
    <row r="25" spans="2:7" ht="12.95" customHeight="1" x14ac:dyDescent="0.25">
      <c r="B25" s="66"/>
      <c r="C25" s="66"/>
    </row>
    <row r="26" spans="2:7" ht="12.95" customHeight="1" x14ac:dyDescent="0.25"/>
    <row r="27" spans="2:7" ht="12.95" customHeight="1" x14ac:dyDescent="0.25">
      <c r="B27" s="64" t="s">
        <v>146</v>
      </c>
      <c r="C27" s="64"/>
    </row>
    <row r="28" spans="2:7" ht="12.95" customHeight="1" x14ac:dyDescent="0.25">
      <c r="B28" s="65" t="s">
        <v>10</v>
      </c>
      <c r="C28" s="65" t="s">
        <v>12</v>
      </c>
    </row>
    <row r="29" spans="2:7" ht="12.95" customHeight="1" x14ac:dyDescent="0.25">
      <c r="B29" s="74" t="s">
        <v>111</v>
      </c>
      <c r="C29" s="75"/>
    </row>
    <row r="30" spans="2:7" ht="12.95" customHeight="1" x14ac:dyDescent="0.25">
      <c r="B30" s="69" t="s">
        <v>43</v>
      </c>
      <c r="C30" s="84">
        <f>'Ex. Company A Data and Results'!F45</f>
        <v>114</v>
      </c>
    </row>
    <row r="31" spans="2:7" ht="12.95" customHeight="1" x14ac:dyDescent="0.25"/>
    <row r="32" spans="2:7" ht="12.95" customHeight="1" x14ac:dyDescent="0.25"/>
    <row r="33" spans="2:6" ht="12.95" customHeight="1" x14ac:dyDescent="0.25">
      <c r="B33" s="72"/>
      <c r="C33" s="79"/>
    </row>
    <row r="34" spans="2:6" ht="12.95" customHeight="1" x14ac:dyDescent="0.25"/>
    <row r="35" spans="2:6" ht="12.95" customHeight="1" x14ac:dyDescent="0.25"/>
    <row r="36" spans="2:6" ht="12.95" customHeight="1" x14ac:dyDescent="0.25">
      <c r="B36" s="14"/>
      <c r="C36" s="13"/>
    </row>
    <row r="37" spans="2:6" ht="12.95" customHeight="1" x14ac:dyDescent="0.25">
      <c r="B37" s="11"/>
      <c r="C37" s="13"/>
      <c r="E37" s="85"/>
      <c r="F37" s="86"/>
    </row>
    <row r="38" spans="2:6" ht="12.95" customHeight="1" x14ac:dyDescent="0.25">
      <c r="B38" s="11"/>
      <c r="C38" s="13"/>
      <c r="E38" s="85"/>
      <c r="F38" s="87"/>
    </row>
    <row r="39" spans="2:6" ht="12.95" customHeight="1" x14ac:dyDescent="0.25">
      <c r="B39" s="11"/>
      <c r="C39" s="15"/>
      <c r="E39" s="85"/>
      <c r="F39" s="86"/>
    </row>
    <row r="40" spans="2:6" ht="12.95" customHeight="1" x14ac:dyDescent="0.25">
      <c r="B40" s="11"/>
      <c r="C40" s="13"/>
      <c r="E40" s="85"/>
      <c r="F40" s="86"/>
    </row>
    <row r="41" spans="2:6" ht="12.95" customHeight="1" x14ac:dyDescent="0.25">
      <c r="B41" s="11"/>
      <c r="C41" s="13"/>
      <c r="E41" s="88"/>
      <c r="F41" s="86"/>
    </row>
    <row r="42" spans="2:6" ht="12.95" customHeight="1" x14ac:dyDescent="0.25">
      <c r="B42" s="14"/>
      <c r="C42" s="13"/>
    </row>
    <row r="43" spans="2:6" ht="12.95" customHeight="1" x14ac:dyDescent="0.25">
      <c r="B43" s="11"/>
      <c r="C43" s="13"/>
    </row>
    <row r="44" spans="2:6" ht="12.95" customHeight="1" x14ac:dyDescent="0.25">
      <c r="B44" s="11"/>
      <c r="C44" s="16"/>
    </row>
    <row r="45" spans="2:6" ht="12.95" customHeight="1" x14ac:dyDescent="0.25">
      <c r="B45" s="11"/>
      <c r="C45" s="15"/>
    </row>
    <row r="46" spans="2:6" ht="12.95" customHeight="1" x14ac:dyDescent="0.25">
      <c r="B46" s="11"/>
      <c r="C46" s="13"/>
    </row>
    <row r="47" spans="2:6" ht="12.95" customHeight="1" x14ac:dyDescent="0.25">
      <c r="B47" s="11"/>
      <c r="C47" s="13"/>
    </row>
    <row r="48" spans="2:6" ht="12.95" customHeight="1" x14ac:dyDescent="0.25">
      <c r="B48" s="11"/>
      <c r="C48" s="13"/>
    </row>
    <row r="49" spans="2:3" ht="12.95" customHeight="1" x14ac:dyDescent="0.25">
      <c r="B49" s="11"/>
      <c r="C49" s="13"/>
    </row>
    <row r="50" spans="2:3" ht="12.95" customHeight="1" x14ac:dyDescent="0.25">
      <c r="B50" s="11"/>
      <c r="C50" s="13"/>
    </row>
    <row r="51" spans="2:3" ht="12.95" customHeight="1" x14ac:dyDescent="0.25">
      <c r="B51" s="11"/>
      <c r="C51" s="13"/>
    </row>
    <row r="52" spans="2:3" ht="12.95" customHeight="1" x14ac:dyDescent="0.25">
      <c r="B52" s="11"/>
      <c r="C52" s="16"/>
    </row>
    <row r="53" spans="2:3" s="7" customFormat="1" ht="12.95" customHeight="1" x14ac:dyDescent="0.25">
      <c r="B53" s="11"/>
      <c r="C53" s="15"/>
    </row>
    <row r="54" spans="2:3" ht="12.95" customHeight="1" x14ac:dyDescent="0.25">
      <c r="B54" s="11"/>
      <c r="C54" s="13"/>
    </row>
    <row r="55" spans="2:3" ht="12.95" customHeight="1" x14ac:dyDescent="0.25">
      <c r="B55" s="11"/>
      <c r="C55" s="17"/>
    </row>
    <row r="56" spans="2:3" ht="12.95" customHeight="1" x14ac:dyDescent="0.25">
      <c r="B56" s="11"/>
      <c r="C56" s="13"/>
    </row>
    <row r="57" spans="2:3" s="7" customFormat="1" ht="12.95" customHeight="1" x14ac:dyDescent="0.25">
      <c r="B57" s="11"/>
      <c r="C57" s="13"/>
    </row>
    <row r="58" spans="2:3" ht="12.95" customHeight="1" x14ac:dyDescent="0.25">
      <c r="B58" s="11"/>
      <c r="C58" s="13"/>
    </row>
    <row r="59" spans="2:3" ht="12.95" customHeight="1" x14ac:dyDescent="0.25">
      <c r="B59" s="11"/>
      <c r="C59" s="13"/>
    </row>
    <row r="60" spans="2:3" ht="12.95" customHeight="1" x14ac:dyDescent="0.25">
      <c r="B60" s="11"/>
      <c r="C60" s="13"/>
    </row>
    <row r="61" spans="2:3" ht="12.95" customHeight="1" x14ac:dyDescent="0.25">
      <c r="B61" s="11"/>
      <c r="C61" s="13"/>
    </row>
    <row r="62" spans="2:3" ht="12.95" customHeight="1" x14ac:dyDescent="0.25">
      <c r="B62" s="11"/>
      <c r="C62" s="13"/>
    </row>
    <row r="63" spans="2:3" s="7" customFormat="1" ht="12.95" customHeight="1" x14ac:dyDescent="0.25">
      <c r="B63" s="11"/>
      <c r="C63" s="13"/>
    </row>
    <row r="64" spans="2:3" ht="12.95" customHeight="1" x14ac:dyDescent="0.25">
      <c r="B64" s="14"/>
      <c r="C64" s="18"/>
    </row>
    <row r="65" spans="2:3" ht="12.95" customHeight="1" x14ac:dyDescent="0.25">
      <c r="B65" s="11"/>
      <c r="C65" s="12"/>
    </row>
    <row r="66" spans="2:3" ht="12.95" customHeight="1" x14ac:dyDescent="0.25">
      <c r="B66" s="19"/>
      <c r="C66" s="19"/>
    </row>
    <row r="67" spans="2:3" ht="12.95" customHeight="1" x14ac:dyDescent="0.25">
      <c r="B67" s="19"/>
      <c r="C67" s="19"/>
    </row>
    <row r="68" spans="2:3" ht="12.95" customHeight="1" x14ac:dyDescent="0.25">
      <c r="B68" s="19"/>
      <c r="C68" s="19"/>
    </row>
    <row r="69" spans="2:3" s="7" customFormat="1" ht="12.95" customHeight="1" x14ac:dyDescent="0.25">
      <c r="B69"/>
      <c r="C69"/>
    </row>
    <row r="70" spans="2:3" ht="12.95" customHeight="1" x14ac:dyDescent="0.25"/>
    <row r="71" spans="2:3" s="7" customFormat="1" ht="12.95" customHeight="1" x14ac:dyDescent="0.25">
      <c r="B71"/>
      <c r="C71"/>
    </row>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s="7" customFormat="1" ht="12.95" customHeight="1" x14ac:dyDescent="0.25">
      <c r="B79"/>
      <c r="C79"/>
    </row>
    <row r="80" spans="2:3" ht="12.95" customHeight="1" x14ac:dyDescent="0.25"/>
    <row r="81" spans="2:3" s="7" customFormat="1" ht="12.95" customHeight="1" x14ac:dyDescent="0.25">
      <c r="B81"/>
      <c r="C81"/>
    </row>
    <row r="82" spans="2:3" ht="12.95" customHeight="1" x14ac:dyDescent="0.25"/>
    <row r="83" spans="2:3" ht="12.95" customHeight="1" x14ac:dyDescent="0.25"/>
    <row r="84" spans="2:3" ht="12.95" customHeight="1" x14ac:dyDescent="0.25"/>
    <row r="85" spans="2:3" s="7" customFormat="1" ht="12.95" customHeight="1" x14ac:dyDescent="0.25">
      <c r="B85"/>
      <c r="C85"/>
    </row>
    <row r="86" spans="2:3" ht="12.95" customHeight="1" x14ac:dyDescent="0.25"/>
    <row r="87" spans="2:3" ht="12.95" customHeight="1" x14ac:dyDescent="0.25"/>
    <row r="88" spans="2:3" ht="12.95" customHeight="1" x14ac:dyDescent="0.25"/>
    <row r="89" spans="2:3" ht="12.95" customHeight="1" x14ac:dyDescent="0.25"/>
    <row r="90" spans="2:3" ht="12.95" customHeight="1" x14ac:dyDescent="0.25"/>
    <row r="91" spans="2:3" ht="12.95" customHeight="1" x14ac:dyDescent="0.25"/>
    <row r="92" spans="2:3" ht="12.95" customHeight="1" x14ac:dyDescent="0.25"/>
    <row r="93" spans="2:3" ht="12.95" customHeight="1" x14ac:dyDescent="0.25"/>
    <row r="94" spans="2:3" ht="12.95" customHeight="1" x14ac:dyDescent="0.25"/>
    <row r="95" spans="2:3" ht="12.95" customHeight="1" x14ac:dyDescent="0.25"/>
    <row r="96" spans="2:3"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sheetData>
  <mergeCells count="1">
    <mergeCell ref="B5:D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4C271-059E-4C6A-8920-B35BCC3C0ECE}">
  <dimension ref="A2:F144"/>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16384" width="11.42578125" hidden="1"/>
  </cols>
  <sheetData>
    <row r="2" spans="2:4" ht="15" customHeight="1" x14ac:dyDescent="0.25">
      <c r="B2" s="52" t="s">
        <v>40</v>
      </c>
      <c r="C2" s="53"/>
      <c r="D2" s="54"/>
    </row>
    <row r="3" spans="2:4" ht="15" customHeight="1" x14ac:dyDescent="0.25">
      <c r="B3" s="57" t="s">
        <v>106</v>
      </c>
      <c r="C3" s="58"/>
      <c r="D3" s="59" t="s">
        <v>8</v>
      </c>
    </row>
    <row r="4" spans="2:4" ht="15" customHeight="1" x14ac:dyDescent="0.25">
      <c r="B4" s="57" t="s">
        <v>107</v>
      </c>
      <c r="C4" s="58"/>
      <c r="D4" s="59" t="s">
        <v>9</v>
      </c>
    </row>
    <row r="5" spans="2:4" ht="39.950000000000003" customHeight="1" x14ac:dyDescent="0.25">
      <c r="B5" s="161" t="s">
        <v>147</v>
      </c>
      <c r="C5" s="161"/>
      <c r="D5" s="161"/>
    </row>
    <row r="6" spans="2:4" ht="12.95" customHeight="1" x14ac:dyDescent="0.25">
      <c r="B6" s="67" t="s">
        <v>10</v>
      </c>
      <c r="C6" s="67" t="s">
        <v>12</v>
      </c>
    </row>
    <row r="7" spans="2:4" ht="12.95" customHeight="1" x14ac:dyDescent="0.25">
      <c r="B7" s="69"/>
      <c r="C7" s="77"/>
    </row>
    <row r="8" spans="2:4" ht="12.95" customHeight="1" x14ac:dyDescent="0.25">
      <c r="B8" s="55" t="s">
        <v>112</v>
      </c>
      <c r="C8" s="56">
        <v>0</v>
      </c>
    </row>
    <row r="9" spans="2:4" ht="12.95" customHeight="1" x14ac:dyDescent="0.25">
      <c r="B9" s="22"/>
      <c r="C9" s="22"/>
    </row>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row r="16" spans="2:4" ht="12.95" customHeight="1" x14ac:dyDescent="0.25"/>
    <row r="17" spans="2:6" ht="12.95" customHeight="1" x14ac:dyDescent="0.25">
      <c r="B17" s="72"/>
      <c r="C17" s="79"/>
    </row>
    <row r="18" spans="2:6" s="8" customFormat="1" ht="12.95" customHeight="1" x14ac:dyDescent="0.25"/>
    <row r="19" spans="2:6" ht="12.95" customHeight="1" x14ac:dyDescent="0.25"/>
    <row r="20" spans="2:6" s="7" customFormat="1" ht="12.95" customHeight="1" x14ac:dyDescent="0.25"/>
    <row r="21" spans="2:6" s="7" customFormat="1" ht="12.95" customHeight="1" x14ac:dyDescent="0.25"/>
    <row r="22" spans="2:6" s="7" customFormat="1" ht="12.95" customHeight="1" x14ac:dyDescent="0.25">
      <c r="E22" s="88"/>
      <c r="F22" s="86"/>
    </row>
    <row r="23" spans="2:6" s="7" customFormat="1" ht="12.95" customHeight="1" x14ac:dyDescent="0.25">
      <c r="E23" s="85"/>
      <c r="F23" s="86"/>
    </row>
    <row r="24" spans="2:6" ht="12.95" customHeight="1" x14ac:dyDescent="0.25">
      <c r="E24" s="85"/>
      <c r="F24" s="86"/>
    </row>
    <row r="25" spans="2:6" ht="12.95" customHeight="1" x14ac:dyDescent="0.25">
      <c r="E25" s="85"/>
      <c r="F25" s="87"/>
    </row>
    <row r="26" spans="2:6" ht="12.95" customHeight="1" x14ac:dyDescent="0.25">
      <c r="E26" s="85"/>
      <c r="F26" s="86"/>
    </row>
    <row r="27" spans="2:6" ht="12.95" customHeight="1" x14ac:dyDescent="0.25">
      <c r="E27" s="85"/>
      <c r="F27" s="86"/>
    </row>
    <row r="28" spans="2:6" ht="12.95" customHeight="1" x14ac:dyDescent="0.25"/>
    <row r="29" spans="2:6" ht="12.95" customHeight="1" x14ac:dyDescent="0.25"/>
    <row r="30" spans="2:6" ht="12.95" customHeight="1" x14ac:dyDescent="0.25"/>
    <row r="31" spans="2:6" ht="12.95" customHeight="1" x14ac:dyDescent="0.25"/>
    <row r="32" spans="2:6"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s="7" customFormat="1" ht="12.95" customHeight="1" x14ac:dyDescent="0.25"/>
    <row r="72" ht="12.95" customHeight="1" x14ac:dyDescent="0.25"/>
    <row r="73" ht="12.95" customHeight="1" x14ac:dyDescent="0.25"/>
    <row r="74" ht="12.95" customHeight="1" x14ac:dyDescent="0.25"/>
    <row r="75" s="7" customFormat="1" ht="12.95" customHeight="1" x14ac:dyDescent="0.25"/>
    <row r="76" ht="12.95" customHeight="1" x14ac:dyDescent="0.25"/>
    <row r="77" ht="12.95" customHeight="1" x14ac:dyDescent="0.25"/>
    <row r="78" ht="12.95" customHeight="1" x14ac:dyDescent="0.25"/>
    <row r="79" ht="12.95" customHeight="1" x14ac:dyDescent="0.25"/>
    <row r="80" ht="12.95" customHeight="1" x14ac:dyDescent="0.25"/>
    <row r="81" s="7" customFormat="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s="7" customFormat="1" ht="12.95" customHeight="1" x14ac:dyDescent="0.25"/>
    <row r="88" ht="12.95" customHeight="1" x14ac:dyDescent="0.25"/>
    <row r="89" s="7" customFormat="1"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s="7" customFormat="1" ht="12.95" customHeight="1" x14ac:dyDescent="0.25"/>
    <row r="98" ht="12.95" customHeight="1" x14ac:dyDescent="0.25"/>
    <row r="99" s="7" customFormat="1" ht="12.95" customHeight="1" x14ac:dyDescent="0.25"/>
    <row r="100" ht="12.95" customHeight="1" x14ac:dyDescent="0.25"/>
    <row r="101" ht="12.95" customHeight="1" x14ac:dyDescent="0.25"/>
    <row r="102" ht="12.95" customHeight="1" x14ac:dyDescent="0.25"/>
    <row r="103" s="7" customFormat="1"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sheetData>
  <mergeCells count="1">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4461-13BA-7648-B28F-2791E909BE6E}">
  <sheetPr codeName="Sheet5">
    <tabColor theme="1"/>
  </sheetPr>
  <dimension ref="A1:AI230"/>
  <sheetViews>
    <sheetView showGridLines="0" zoomScaleNormal="100" workbookViewId="0"/>
  </sheetViews>
  <sheetFormatPr defaultColWidth="0"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6" width="20.85546875" style="1" bestFit="1" customWidth="1"/>
    <col min="7" max="7" width="15.140625" style="1" bestFit="1" customWidth="1"/>
    <col min="8" max="8" width="1.7109375" style="1" customWidth="1"/>
    <col min="9" max="9" width="20.28515625" style="1" bestFit="1" customWidth="1"/>
    <col min="10" max="10" width="15.42578125" style="1" bestFit="1" customWidth="1"/>
    <col min="11" max="11" width="6" style="1" customWidth="1"/>
    <col min="12" max="13" width="6" style="1" hidden="1" customWidth="1"/>
    <col min="14" max="14" width="19.85546875" style="1" hidden="1" customWidth="1"/>
    <col min="15" max="15" width="21.85546875" style="1" hidden="1" customWidth="1"/>
    <col min="16" max="16" width="38.85546875" style="1" hidden="1" customWidth="1"/>
    <col min="17" max="18" width="20.85546875" style="1" hidden="1" customWidth="1"/>
    <col min="19" max="19" width="15.140625" style="1" hidden="1" customWidth="1"/>
    <col min="20" max="20" width="6" style="1" hidden="1" customWidth="1"/>
    <col min="21" max="21" width="20.28515625" style="1" hidden="1" customWidth="1"/>
    <col min="22" max="22" width="17.140625" style="1" hidden="1" customWidth="1"/>
    <col min="23" max="35" width="0" style="1" hidden="1" customWidth="1"/>
    <col min="36" max="16384" width="6" style="1" hidden="1"/>
  </cols>
  <sheetData>
    <row r="1" spans="1:35" ht="8.1" customHeight="1" x14ac:dyDescent="0.2"/>
    <row r="2" spans="1:35" ht="12.95" customHeight="1" x14ac:dyDescent="0.2">
      <c r="B2" s="39" t="s">
        <v>40</v>
      </c>
      <c r="C2" s="39"/>
      <c r="D2" s="40"/>
      <c r="E2" s="40"/>
      <c r="F2" s="40"/>
      <c r="G2" s="40"/>
      <c r="H2" s="40"/>
      <c r="I2" s="40"/>
      <c r="J2" s="40"/>
      <c r="K2" s="33"/>
    </row>
    <row r="3" spans="1:35" ht="12.95" customHeight="1" x14ac:dyDescent="0.2">
      <c r="B3" s="32" t="s">
        <v>106</v>
      </c>
      <c r="C3" s="41"/>
      <c r="D3" s="41"/>
      <c r="E3" s="41"/>
      <c r="F3" s="41"/>
      <c r="G3" s="41"/>
      <c r="H3" s="41"/>
      <c r="I3" s="41"/>
      <c r="J3" s="42" t="s">
        <v>8</v>
      </c>
      <c r="K3" s="33"/>
      <c r="N3" s="25"/>
      <c r="O3" s="25"/>
      <c r="P3" s="25"/>
      <c r="Q3" s="25"/>
      <c r="R3" s="25"/>
      <c r="S3" s="25"/>
      <c r="T3" s="25"/>
      <c r="U3" s="25"/>
      <c r="V3" s="25"/>
      <c r="W3" s="25"/>
      <c r="X3" s="25"/>
    </row>
    <row r="4" spans="1:35" ht="12.95" customHeight="1" x14ac:dyDescent="0.2">
      <c r="B4" s="32" t="s">
        <v>107</v>
      </c>
      <c r="C4" s="41"/>
      <c r="D4" s="41"/>
      <c r="E4" s="41"/>
      <c r="F4" s="41"/>
      <c r="G4" s="41"/>
      <c r="H4" s="41"/>
      <c r="I4" s="41"/>
      <c r="J4" s="42" t="s">
        <v>9</v>
      </c>
      <c r="K4" s="33"/>
      <c r="M4" s="25"/>
      <c r="N4" s="25"/>
      <c r="O4" s="25"/>
      <c r="P4" s="25"/>
      <c r="Q4" s="25"/>
      <c r="R4" s="25"/>
      <c r="S4" s="25"/>
      <c r="T4" s="25"/>
      <c r="U4" s="25"/>
      <c r="V4" s="25"/>
      <c r="W4" s="25"/>
      <c r="X4" s="25"/>
      <c r="Y4" s="25"/>
      <c r="Z4" s="25"/>
      <c r="AA4" s="25"/>
      <c r="AB4" s="25"/>
      <c r="AC4" s="25"/>
      <c r="AD4" s="25"/>
      <c r="AE4" s="25"/>
      <c r="AF4" s="25"/>
      <c r="AG4" s="25"/>
      <c r="AH4" s="25"/>
      <c r="AI4" s="25"/>
    </row>
    <row r="5" spans="1:35" ht="12.95" customHeight="1" x14ac:dyDescent="0.2">
      <c r="M5" s="25"/>
      <c r="N5" s="25"/>
      <c r="O5" s="25"/>
      <c r="P5" s="25"/>
      <c r="Q5" s="25"/>
      <c r="R5" s="25"/>
      <c r="S5" s="25"/>
      <c r="T5" s="25"/>
      <c r="U5" s="25"/>
      <c r="V5" s="25"/>
      <c r="W5" s="25"/>
      <c r="X5" s="25"/>
      <c r="Y5" s="25"/>
      <c r="Z5" s="25"/>
      <c r="AA5" s="25"/>
      <c r="AB5" s="25"/>
      <c r="AC5" s="25"/>
      <c r="AD5" s="25"/>
      <c r="AE5" s="25"/>
      <c r="AF5" s="25"/>
      <c r="AG5" s="25"/>
      <c r="AH5" s="25"/>
      <c r="AI5" s="25"/>
    </row>
    <row r="6" spans="1:35" s="25" customFormat="1" ht="12.95" customHeight="1" x14ac:dyDescent="0.2">
      <c r="A6" s="38"/>
      <c r="B6" s="36" t="s">
        <v>13</v>
      </c>
      <c r="C6" s="36"/>
      <c r="D6" s="36"/>
      <c r="E6" s="36"/>
      <c r="F6" s="36"/>
      <c r="G6" s="36"/>
      <c r="I6" s="43" t="s">
        <v>35</v>
      </c>
      <c r="J6" s="43"/>
      <c r="K6" s="38"/>
    </row>
    <row r="7" spans="1:35" s="25" customFormat="1" ht="12.95" customHeight="1" x14ac:dyDescent="0.2">
      <c r="B7" s="37" t="s">
        <v>15</v>
      </c>
      <c r="C7" s="37" t="s">
        <v>25</v>
      </c>
      <c r="D7" s="35" t="s">
        <v>38</v>
      </c>
      <c r="E7" s="35" t="s">
        <v>28</v>
      </c>
      <c r="F7" s="35" t="s">
        <v>12</v>
      </c>
      <c r="G7" s="35" t="s">
        <v>11</v>
      </c>
      <c r="I7" s="35" t="s">
        <v>25</v>
      </c>
      <c r="J7" s="35" t="s">
        <v>30</v>
      </c>
    </row>
    <row r="8" spans="1:35" s="25" customFormat="1" ht="12.95" customHeight="1" thickBot="1" x14ac:dyDescent="0.25">
      <c r="F8" s="160" t="s">
        <v>46</v>
      </c>
      <c r="G8" s="160"/>
      <c r="H8" s="107"/>
      <c r="I8" s="28" t="s">
        <v>3</v>
      </c>
      <c r="J8" s="68">
        <f>Access_Affordability!C8</f>
        <v>0</v>
      </c>
    </row>
    <row r="9" spans="1:35" s="25" customFormat="1" ht="12.95" customHeight="1" x14ac:dyDescent="0.2">
      <c r="B9" s="26"/>
      <c r="C9" s="26"/>
      <c r="D9" s="112" t="s">
        <v>49</v>
      </c>
      <c r="E9" s="92"/>
      <c r="F9" s="144"/>
      <c r="G9" s="145"/>
      <c r="I9" s="28" t="s">
        <v>14</v>
      </c>
      <c r="J9" s="68">
        <f>Access_Underserved!C67</f>
        <v>0</v>
      </c>
    </row>
    <row r="10" spans="1:35" s="25" customFormat="1" ht="12.95" customHeight="1" x14ac:dyDescent="0.2">
      <c r="B10" s="26"/>
      <c r="C10" s="26"/>
      <c r="D10" s="112" t="s">
        <v>16</v>
      </c>
      <c r="E10" s="92"/>
      <c r="F10" s="146"/>
      <c r="G10" s="147"/>
      <c r="H10" s="107"/>
      <c r="I10" s="28" t="s">
        <v>22</v>
      </c>
      <c r="J10" s="68">
        <f>'Quality_Basic Need'!C33</f>
        <v>0</v>
      </c>
    </row>
    <row r="11" spans="1:35" s="25" customFormat="1" ht="12.95" customHeight="1" x14ac:dyDescent="0.2">
      <c r="B11" s="26"/>
      <c r="C11" s="26"/>
      <c r="D11" s="112" t="s">
        <v>50</v>
      </c>
      <c r="E11" s="92"/>
      <c r="F11" s="156"/>
      <c r="G11" s="148"/>
      <c r="I11" s="28" t="s">
        <v>6</v>
      </c>
      <c r="J11" s="68">
        <f>Quality_Effectiveness!C8</f>
        <v>0</v>
      </c>
    </row>
    <row r="12" spans="1:35" s="25" customFormat="1" ht="12.95" customHeight="1" x14ac:dyDescent="0.2">
      <c r="B12" s="26"/>
      <c r="C12" s="26"/>
      <c r="D12" s="112" t="s">
        <v>51</v>
      </c>
      <c r="E12" s="92"/>
      <c r="F12" s="149"/>
      <c r="G12" s="147"/>
      <c r="I12" s="28" t="s">
        <v>5</v>
      </c>
      <c r="J12" s="68">
        <f>'Quality_Health and Safety'!C17</f>
        <v>0</v>
      </c>
    </row>
    <row r="13" spans="1:35" s="25" customFormat="1" ht="12.95" customHeight="1" x14ac:dyDescent="0.2">
      <c r="B13" s="44" t="s">
        <v>0</v>
      </c>
      <c r="C13" s="45" t="s">
        <v>1</v>
      </c>
      <c r="D13" s="112" t="s">
        <v>129</v>
      </c>
      <c r="E13" s="134" t="s">
        <v>130</v>
      </c>
      <c r="F13" s="150"/>
      <c r="G13" s="148"/>
      <c r="I13" s="28" t="s">
        <v>7</v>
      </c>
      <c r="J13" s="68">
        <f>Optionality!C8</f>
        <v>0</v>
      </c>
    </row>
    <row r="14" spans="1:35" s="25" customFormat="1" ht="12.95" customHeight="1" x14ac:dyDescent="0.2">
      <c r="B14" s="44" t="s">
        <v>0</v>
      </c>
      <c r="C14" s="45" t="s">
        <v>1</v>
      </c>
      <c r="D14" s="112" t="s">
        <v>66</v>
      </c>
      <c r="E14" s="134" t="s">
        <v>68</v>
      </c>
      <c r="F14" s="150"/>
      <c r="G14" s="148"/>
      <c r="I14" s="104" t="s">
        <v>23</v>
      </c>
      <c r="J14" s="68">
        <f>'Environmental_Use Phase'!C23</f>
        <v>0</v>
      </c>
    </row>
    <row r="15" spans="1:35" s="25" customFormat="1" ht="12.95" customHeight="1" x14ac:dyDescent="0.2">
      <c r="B15" s="44" t="s">
        <v>0</v>
      </c>
      <c r="C15" s="45" t="s">
        <v>1</v>
      </c>
      <c r="D15" s="112" t="s">
        <v>67</v>
      </c>
      <c r="E15" s="134" t="s">
        <v>68</v>
      </c>
      <c r="F15" s="150"/>
      <c r="G15" s="148"/>
      <c r="I15" s="104" t="s">
        <v>24</v>
      </c>
      <c r="J15" s="68">
        <f>'Environmental_End of Life'!C8</f>
        <v>0</v>
      </c>
    </row>
    <row r="16" spans="1:35" s="25" customFormat="1" ht="12.95" customHeight="1" x14ac:dyDescent="0.2">
      <c r="B16" s="90" t="s">
        <v>2</v>
      </c>
      <c r="C16" s="46" t="s">
        <v>14</v>
      </c>
      <c r="D16" s="112" t="s">
        <v>131</v>
      </c>
      <c r="E16" s="134" t="s">
        <v>29</v>
      </c>
      <c r="F16" s="153"/>
      <c r="G16" s="148"/>
      <c r="I16" s="31" t="s">
        <v>17</v>
      </c>
      <c r="J16" s="34">
        <f>SUMIF(J8:J15,"&gt;0",J8:J15)</f>
        <v>0</v>
      </c>
    </row>
    <row r="17" spans="2:10" s="25" customFormat="1" ht="12.95" customHeight="1" x14ac:dyDescent="0.2">
      <c r="B17" s="90" t="s">
        <v>2</v>
      </c>
      <c r="C17" s="46" t="s">
        <v>14</v>
      </c>
      <c r="D17" s="112" t="s">
        <v>132</v>
      </c>
      <c r="E17" s="134" t="s">
        <v>29</v>
      </c>
      <c r="F17" s="153"/>
      <c r="G17" s="148"/>
      <c r="I17" s="31" t="s">
        <v>26</v>
      </c>
      <c r="J17" s="34">
        <f>SUMIF(J8:J15,"&lt;0",J8:J15)</f>
        <v>0</v>
      </c>
    </row>
    <row r="18" spans="2:10" s="25" customFormat="1" ht="12.95" customHeight="1" x14ac:dyDescent="0.2">
      <c r="B18" s="90" t="s">
        <v>2</v>
      </c>
      <c r="C18" s="46" t="s">
        <v>14</v>
      </c>
      <c r="D18" s="112" t="s">
        <v>138</v>
      </c>
      <c r="E18" s="134" t="s">
        <v>29</v>
      </c>
      <c r="F18" s="153"/>
      <c r="G18" s="148"/>
    </row>
    <row r="19" spans="2:10" s="25" customFormat="1" ht="12.95" customHeight="1" thickBot="1" x14ac:dyDescent="0.25">
      <c r="B19" s="90" t="s">
        <v>4</v>
      </c>
      <c r="C19" s="46" t="s">
        <v>5</v>
      </c>
      <c r="D19" s="112" t="s">
        <v>63</v>
      </c>
      <c r="E19" s="135" t="s">
        <v>65</v>
      </c>
      <c r="F19" s="151"/>
      <c r="G19" s="152"/>
    </row>
    <row r="20" spans="2:10" s="25" customFormat="1" ht="12.95" customHeight="1" x14ac:dyDescent="0.2"/>
    <row r="21" spans="2:10" s="25" customFormat="1" ht="12.95" customHeight="1" x14ac:dyDescent="0.2">
      <c r="B21" s="61"/>
      <c r="C21" s="61"/>
      <c r="D21" s="61"/>
      <c r="E21" s="61"/>
      <c r="F21" s="61"/>
      <c r="G21" s="61"/>
    </row>
    <row r="22" spans="2:10" s="25" customFormat="1" ht="12.95" customHeight="1" x14ac:dyDescent="0.2">
      <c r="B22" s="30"/>
      <c r="C22" s="30"/>
      <c r="D22" s="30"/>
      <c r="E22" s="30"/>
      <c r="F22" s="30"/>
      <c r="G22" s="30"/>
    </row>
    <row r="23" spans="2:10" s="25" customFormat="1" ht="12.95" customHeight="1" x14ac:dyDescent="0.2">
      <c r="B23" s="62" t="s">
        <v>32</v>
      </c>
      <c r="C23" s="62"/>
      <c r="D23" s="62"/>
      <c r="E23" s="62"/>
      <c r="F23" s="62"/>
      <c r="G23" s="62"/>
    </row>
    <row r="24" spans="2:10" s="25" customFormat="1" ht="12.95" customHeight="1" x14ac:dyDescent="0.2">
      <c r="B24" s="49" t="s">
        <v>15</v>
      </c>
      <c r="C24" s="49" t="s">
        <v>25</v>
      </c>
      <c r="D24" s="50" t="s">
        <v>27</v>
      </c>
      <c r="E24" s="50"/>
      <c r="F24" s="50" t="s">
        <v>12</v>
      </c>
      <c r="G24" s="50" t="s">
        <v>11</v>
      </c>
    </row>
    <row r="25" spans="2:10" s="25" customFormat="1" ht="12.95" customHeight="1" x14ac:dyDescent="0.2">
      <c r="B25" s="29" t="s">
        <v>2</v>
      </c>
      <c r="C25" s="47" t="s">
        <v>14</v>
      </c>
      <c r="D25" s="120" t="s">
        <v>125</v>
      </c>
      <c r="E25" s="133"/>
      <c r="F25" s="121"/>
      <c r="G25" s="122"/>
    </row>
    <row r="26" spans="2:10" s="25" customFormat="1" ht="12.95" customHeight="1" x14ac:dyDescent="0.2">
      <c r="B26" s="29" t="s">
        <v>2</v>
      </c>
      <c r="C26" s="47" t="s">
        <v>14</v>
      </c>
      <c r="D26" s="109" t="s">
        <v>53</v>
      </c>
      <c r="E26" s="133" t="s">
        <v>29</v>
      </c>
      <c r="F26" s="136">
        <v>0.80500000000000005</v>
      </c>
      <c r="G26" s="122" t="s">
        <v>141</v>
      </c>
    </row>
    <row r="27" spans="2:10" s="25" customFormat="1" ht="12.95" customHeight="1" x14ac:dyDescent="0.2">
      <c r="B27" s="29" t="s">
        <v>2</v>
      </c>
      <c r="C27" s="47" t="s">
        <v>14</v>
      </c>
      <c r="D27" s="109" t="s">
        <v>54</v>
      </c>
      <c r="E27" s="133" t="s">
        <v>29</v>
      </c>
      <c r="F27" s="136">
        <v>0.38500000000000001</v>
      </c>
      <c r="G27" s="122" t="s">
        <v>141</v>
      </c>
    </row>
    <row r="28" spans="2:10" s="27" customFormat="1" ht="12.95" customHeight="1" x14ac:dyDescent="0.2">
      <c r="B28" s="29" t="s">
        <v>2</v>
      </c>
      <c r="C28" s="47" t="s">
        <v>14</v>
      </c>
      <c r="D28" s="109" t="s">
        <v>55</v>
      </c>
      <c r="E28" s="133" t="s">
        <v>29</v>
      </c>
      <c r="F28" s="136">
        <v>0.47499999999999998</v>
      </c>
      <c r="G28" s="122" t="s">
        <v>141</v>
      </c>
      <c r="H28" s="25"/>
      <c r="I28" s="25"/>
      <c r="J28" s="25"/>
    </row>
    <row r="29" spans="2:10" s="27" customFormat="1" ht="12.95" customHeight="1" x14ac:dyDescent="0.2">
      <c r="B29" s="29" t="s">
        <v>2</v>
      </c>
      <c r="C29" s="47" t="s">
        <v>14</v>
      </c>
      <c r="D29" s="108" t="s">
        <v>126</v>
      </c>
      <c r="E29" s="133" t="s">
        <v>127</v>
      </c>
      <c r="F29" s="137">
        <f>10.36*29.3</f>
        <v>303.548</v>
      </c>
      <c r="G29" s="122" t="s">
        <v>142</v>
      </c>
      <c r="H29" s="25"/>
      <c r="I29" s="25"/>
      <c r="J29" s="111"/>
    </row>
    <row r="30" spans="2:10" s="27" customFormat="1" ht="12.95" customHeight="1" x14ac:dyDescent="0.2">
      <c r="B30" s="29" t="s">
        <v>2</v>
      </c>
      <c r="C30" s="47" t="s">
        <v>14</v>
      </c>
      <c r="D30" s="120" t="s">
        <v>89</v>
      </c>
      <c r="E30" s="133"/>
      <c r="F30" s="138"/>
      <c r="G30" s="122"/>
      <c r="H30" s="25"/>
      <c r="I30" s="25"/>
      <c r="J30" s="25"/>
    </row>
    <row r="31" spans="2:10" s="27" customFormat="1" ht="12.95" customHeight="1" x14ac:dyDescent="0.2">
      <c r="B31" s="29" t="s">
        <v>2</v>
      </c>
      <c r="C31" s="47" t="s">
        <v>14</v>
      </c>
      <c r="D31" s="109" t="s">
        <v>53</v>
      </c>
      <c r="E31" s="133" t="s">
        <v>124</v>
      </c>
      <c r="F31" s="154">
        <v>485.71800000000002</v>
      </c>
      <c r="G31" s="122" t="s">
        <v>143</v>
      </c>
      <c r="H31" s="25"/>
      <c r="I31" s="25"/>
      <c r="J31" s="111"/>
    </row>
    <row r="32" spans="2:10" s="27" customFormat="1" ht="12.95" customHeight="1" x14ac:dyDescent="0.2">
      <c r="B32" s="29" t="s">
        <v>2</v>
      </c>
      <c r="C32" s="47" t="s">
        <v>14</v>
      </c>
      <c r="D32" s="109" t="s">
        <v>54</v>
      </c>
      <c r="E32" s="133" t="s">
        <v>124</v>
      </c>
      <c r="F32" s="154">
        <v>1877.0585000000001</v>
      </c>
      <c r="G32" s="122" t="s">
        <v>143</v>
      </c>
      <c r="H32" s="25"/>
      <c r="I32" s="25"/>
      <c r="J32" s="111"/>
    </row>
    <row r="33" spans="2:35" s="27" customFormat="1" ht="12.95" customHeight="1" x14ac:dyDescent="0.2">
      <c r="B33" s="29" t="s">
        <v>2</v>
      </c>
      <c r="C33" s="47" t="s">
        <v>14</v>
      </c>
      <c r="D33" s="109" t="s">
        <v>55</v>
      </c>
      <c r="E33" s="133" t="s">
        <v>124</v>
      </c>
      <c r="F33" s="154">
        <v>1695</v>
      </c>
      <c r="G33" s="122" t="s">
        <v>143</v>
      </c>
      <c r="H33" s="25"/>
      <c r="I33" s="25"/>
      <c r="J33" s="111"/>
    </row>
    <row r="34" spans="2:35" s="27" customFormat="1" ht="12.95" customHeight="1" x14ac:dyDescent="0.2">
      <c r="B34" s="29" t="s">
        <v>2</v>
      </c>
      <c r="C34" s="47" t="s">
        <v>14</v>
      </c>
      <c r="D34" s="110" t="s">
        <v>56</v>
      </c>
      <c r="E34" s="133" t="s">
        <v>33</v>
      </c>
      <c r="F34" s="139">
        <v>18.649368701494268</v>
      </c>
      <c r="G34" s="122" t="s">
        <v>143</v>
      </c>
      <c r="H34" s="25"/>
      <c r="I34" s="25"/>
      <c r="J34" s="111"/>
    </row>
    <row r="35" spans="2:35" s="27" customFormat="1" ht="12.95" customHeight="1" x14ac:dyDescent="0.2">
      <c r="B35" s="90" t="s">
        <v>4</v>
      </c>
      <c r="C35" s="47" t="s">
        <v>5</v>
      </c>
      <c r="D35" s="110" t="s">
        <v>57</v>
      </c>
      <c r="E35" s="133" t="s">
        <v>123</v>
      </c>
      <c r="F35" s="140">
        <v>14</v>
      </c>
      <c r="G35" s="122" t="s">
        <v>45</v>
      </c>
      <c r="H35" s="25"/>
      <c r="I35" s="25"/>
      <c r="J35" s="25"/>
    </row>
    <row r="36" spans="2:35" ht="12.95" customHeight="1" x14ac:dyDescent="0.2">
      <c r="B36" s="90" t="s">
        <v>4</v>
      </c>
      <c r="C36" s="47" t="s">
        <v>5</v>
      </c>
      <c r="D36" s="110" t="s">
        <v>58</v>
      </c>
      <c r="E36" s="133" t="s">
        <v>33</v>
      </c>
      <c r="F36" s="141">
        <v>1200</v>
      </c>
      <c r="G36" s="122" t="s">
        <v>144</v>
      </c>
      <c r="H36" s="25"/>
      <c r="I36" s="25"/>
      <c r="J36" s="25"/>
      <c r="M36" s="25"/>
      <c r="W36" s="25"/>
      <c r="X36" s="25"/>
      <c r="Y36" s="25"/>
      <c r="Z36" s="25"/>
      <c r="AA36" s="25"/>
      <c r="AB36" s="25"/>
      <c r="AC36" s="25"/>
      <c r="AD36" s="25"/>
      <c r="AE36" s="25"/>
      <c r="AF36" s="25"/>
      <c r="AG36" s="25"/>
      <c r="AH36" s="25"/>
      <c r="AI36" s="25"/>
    </row>
    <row r="37" spans="2:35" ht="12.95" customHeight="1" x14ac:dyDescent="0.2">
      <c r="B37" s="29" t="s">
        <v>4</v>
      </c>
      <c r="C37" s="47" t="s">
        <v>22</v>
      </c>
      <c r="D37" s="110" t="s">
        <v>60</v>
      </c>
      <c r="E37" s="133" t="s">
        <v>108</v>
      </c>
      <c r="F37" s="142">
        <v>1.0369999999999999</v>
      </c>
      <c r="G37" s="122" t="s">
        <v>142</v>
      </c>
      <c r="H37" s="25"/>
      <c r="I37" s="25"/>
      <c r="J37" s="25"/>
      <c r="M37" s="25"/>
      <c r="W37" s="25"/>
      <c r="X37" s="25"/>
      <c r="Y37" s="25"/>
      <c r="Z37" s="25"/>
      <c r="AA37" s="25"/>
      <c r="AB37" s="25"/>
      <c r="AC37" s="25"/>
      <c r="AD37" s="25"/>
      <c r="AE37" s="25"/>
      <c r="AF37" s="25"/>
      <c r="AG37" s="25"/>
      <c r="AH37" s="25"/>
      <c r="AI37" s="25"/>
    </row>
    <row r="38" spans="2:35" ht="12.95" customHeight="1" x14ac:dyDescent="0.2">
      <c r="B38" s="29" t="s">
        <v>4</v>
      </c>
      <c r="C38" s="47" t="s">
        <v>22</v>
      </c>
      <c r="D38" s="110" t="s">
        <v>61</v>
      </c>
      <c r="E38" s="133" t="s">
        <v>109</v>
      </c>
      <c r="F38" s="142">
        <v>5.2220000000000004</v>
      </c>
      <c r="G38" s="122" t="s">
        <v>142</v>
      </c>
      <c r="H38" s="25"/>
      <c r="I38" s="25"/>
      <c r="J38" s="25"/>
      <c r="M38" s="25"/>
      <c r="W38" s="25"/>
      <c r="X38" s="25"/>
      <c r="Y38" s="25"/>
      <c r="Z38" s="25"/>
      <c r="AA38" s="25"/>
      <c r="AB38" s="25"/>
      <c r="AC38" s="25"/>
      <c r="AD38" s="25"/>
      <c r="AE38" s="25"/>
      <c r="AF38" s="25"/>
      <c r="AG38" s="25"/>
      <c r="AH38" s="25"/>
      <c r="AI38" s="25"/>
    </row>
    <row r="39" spans="2:35" ht="12.95" customHeight="1" x14ac:dyDescent="0.2">
      <c r="B39" s="29" t="s">
        <v>4</v>
      </c>
      <c r="C39" s="47" t="s">
        <v>22</v>
      </c>
      <c r="D39" s="110" t="s">
        <v>62</v>
      </c>
      <c r="E39" s="133" t="s">
        <v>109</v>
      </c>
      <c r="F39" s="142">
        <v>5.67</v>
      </c>
      <c r="G39" s="122" t="s">
        <v>142</v>
      </c>
      <c r="H39" s="25"/>
      <c r="I39" s="25"/>
      <c r="J39" s="25"/>
      <c r="M39" s="25"/>
      <c r="W39" s="25"/>
      <c r="X39" s="25"/>
      <c r="Y39" s="25"/>
      <c r="Z39" s="25"/>
      <c r="AA39" s="25"/>
      <c r="AB39" s="25"/>
      <c r="AC39" s="25"/>
      <c r="AD39" s="25"/>
      <c r="AE39" s="25"/>
      <c r="AF39" s="25"/>
      <c r="AG39" s="25"/>
      <c r="AH39" s="25"/>
      <c r="AI39" s="25"/>
    </row>
    <row r="40" spans="2:35" ht="12.95" customHeight="1" x14ac:dyDescent="0.2">
      <c r="B40" s="29" t="s">
        <v>4</v>
      </c>
      <c r="C40" s="47" t="s">
        <v>22</v>
      </c>
      <c r="D40" s="110" t="s">
        <v>103</v>
      </c>
      <c r="E40" s="133" t="s">
        <v>104</v>
      </c>
      <c r="F40" s="143">
        <v>68.8</v>
      </c>
      <c r="G40" s="122" t="s">
        <v>142</v>
      </c>
      <c r="H40" s="25"/>
      <c r="I40" s="25"/>
      <c r="J40" s="25"/>
      <c r="M40" s="25"/>
      <c r="W40" s="25"/>
      <c r="X40" s="25"/>
      <c r="Y40" s="25"/>
      <c r="Z40" s="25"/>
      <c r="AA40" s="25"/>
      <c r="AB40" s="25"/>
      <c r="AC40" s="25"/>
      <c r="AD40" s="25"/>
      <c r="AE40" s="25"/>
      <c r="AF40" s="25"/>
      <c r="AG40" s="25"/>
      <c r="AH40" s="25"/>
      <c r="AI40" s="25"/>
    </row>
    <row r="41" spans="2:35" ht="12.95" customHeight="1" x14ac:dyDescent="0.2">
      <c r="B41" s="29" t="s">
        <v>4</v>
      </c>
      <c r="C41" s="47" t="s">
        <v>22</v>
      </c>
      <c r="D41" s="110" t="s">
        <v>105</v>
      </c>
      <c r="E41" s="133" t="s">
        <v>33</v>
      </c>
      <c r="F41" s="141">
        <v>100</v>
      </c>
      <c r="G41" s="122" t="s">
        <v>145</v>
      </c>
      <c r="H41" s="25"/>
      <c r="I41" s="25"/>
      <c r="J41" s="25"/>
      <c r="M41" s="25"/>
      <c r="W41" s="25"/>
      <c r="X41" s="25"/>
      <c r="Y41" s="25"/>
      <c r="Z41" s="25"/>
      <c r="AA41" s="25"/>
      <c r="AB41" s="25"/>
      <c r="AC41" s="25"/>
      <c r="AD41" s="25"/>
      <c r="AE41" s="25"/>
      <c r="AF41" s="25"/>
      <c r="AG41" s="25"/>
      <c r="AH41" s="25"/>
      <c r="AI41" s="25"/>
    </row>
    <row r="42" spans="2:35" ht="12.95" customHeight="1" x14ac:dyDescent="0.2">
      <c r="B42" s="104" t="s">
        <v>23</v>
      </c>
      <c r="C42" s="48" t="s">
        <v>31</v>
      </c>
      <c r="D42" s="110" t="s">
        <v>118</v>
      </c>
      <c r="E42" s="51" t="s">
        <v>121</v>
      </c>
      <c r="F42" s="142">
        <v>6.0664499999999996E-2</v>
      </c>
      <c r="G42" s="122" t="s">
        <v>142</v>
      </c>
      <c r="H42" s="25"/>
      <c r="I42" s="25"/>
      <c r="J42" s="25"/>
      <c r="M42" s="25"/>
      <c r="W42" s="25"/>
      <c r="X42" s="25"/>
      <c r="Y42" s="25"/>
      <c r="Z42" s="25"/>
      <c r="AA42" s="25"/>
      <c r="AB42" s="25"/>
      <c r="AC42" s="25"/>
      <c r="AD42" s="25"/>
      <c r="AE42" s="25"/>
      <c r="AF42" s="25"/>
      <c r="AG42" s="25"/>
      <c r="AH42" s="25"/>
      <c r="AI42" s="25"/>
    </row>
    <row r="43" spans="2:35" ht="12.95" customHeight="1" x14ac:dyDescent="0.2">
      <c r="B43" s="104" t="s">
        <v>23</v>
      </c>
      <c r="C43" s="48" t="s">
        <v>31</v>
      </c>
      <c r="D43" s="110" t="s">
        <v>119</v>
      </c>
      <c r="E43" s="51" t="s">
        <v>122</v>
      </c>
      <c r="F43" s="142">
        <v>0.41044920000000001</v>
      </c>
      <c r="G43" s="122" t="s">
        <v>142</v>
      </c>
      <c r="H43" s="25"/>
      <c r="I43" s="25"/>
      <c r="J43" s="25"/>
      <c r="M43" s="25"/>
      <c r="W43" s="25"/>
      <c r="X43" s="25"/>
      <c r="Y43" s="25"/>
      <c r="Z43" s="25"/>
      <c r="AA43" s="25"/>
      <c r="AB43" s="25"/>
      <c r="AC43" s="25"/>
      <c r="AD43" s="25"/>
      <c r="AE43" s="25"/>
      <c r="AF43" s="25"/>
      <c r="AG43" s="25"/>
      <c r="AH43" s="25"/>
      <c r="AI43" s="25"/>
    </row>
    <row r="44" spans="2:35" ht="12.95" customHeight="1" x14ac:dyDescent="0.2">
      <c r="B44" s="104" t="s">
        <v>23</v>
      </c>
      <c r="C44" s="48" t="s">
        <v>31</v>
      </c>
      <c r="D44" s="110" t="s">
        <v>120</v>
      </c>
      <c r="E44" s="51" t="s">
        <v>122</v>
      </c>
      <c r="F44" s="142">
        <v>0.45728550000000001</v>
      </c>
      <c r="G44" s="122" t="s">
        <v>142</v>
      </c>
      <c r="H44" s="25"/>
      <c r="I44" s="25"/>
      <c r="J44" s="25"/>
      <c r="M44" s="25"/>
      <c r="W44" s="25"/>
      <c r="X44" s="25"/>
      <c r="Y44" s="25"/>
      <c r="Z44" s="25"/>
      <c r="AA44" s="25"/>
      <c r="AB44" s="25"/>
      <c r="AC44" s="25"/>
      <c r="AD44" s="25"/>
      <c r="AE44" s="25"/>
      <c r="AF44" s="25"/>
      <c r="AG44" s="25"/>
      <c r="AH44" s="25"/>
      <c r="AI44" s="25"/>
    </row>
    <row r="45" spans="2:35" ht="12.95" customHeight="1" x14ac:dyDescent="0.2">
      <c r="B45" s="104" t="s">
        <v>23</v>
      </c>
      <c r="C45" s="48" t="s">
        <v>31</v>
      </c>
      <c r="D45" s="110" t="s">
        <v>64</v>
      </c>
      <c r="E45" s="51" t="s">
        <v>34</v>
      </c>
      <c r="F45" s="141">
        <v>114</v>
      </c>
      <c r="G45" s="122" t="s">
        <v>45</v>
      </c>
      <c r="H45" s="25"/>
      <c r="I45" s="25"/>
      <c r="J45" s="25"/>
      <c r="M45" s="25"/>
      <c r="W45" s="25"/>
      <c r="X45" s="25"/>
      <c r="Y45" s="25"/>
      <c r="Z45" s="25"/>
      <c r="AA45" s="25"/>
      <c r="AB45" s="25"/>
      <c r="AC45" s="25"/>
      <c r="AD45" s="25"/>
      <c r="AE45" s="25"/>
      <c r="AF45" s="25"/>
      <c r="AG45" s="25"/>
      <c r="AH45" s="25"/>
      <c r="AI45" s="25"/>
    </row>
    <row r="46" spans="2:35" ht="12.95" customHeight="1" x14ac:dyDescent="0.2">
      <c r="H46" s="25"/>
      <c r="I46" s="25"/>
      <c r="J46" s="25"/>
      <c r="M46" s="25"/>
      <c r="W46" s="25"/>
      <c r="X46" s="25"/>
      <c r="Y46" s="25"/>
      <c r="Z46" s="25"/>
      <c r="AA46" s="25"/>
      <c r="AB46" s="25"/>
      <c r="AC46" s="25"/>
      <c r="AD46" s="25"/>
      <c r="AE46" s="25"/>
      <c r="AF46" s="25"/>
      <c r="AG46" s="25"/>
      <c r="AH46" s="25"/>
      <c r="AI46" s="25"/>
    </row>
    <row r="47" spans="2:35" ht="12.95" customHeight="1" x14ac:dyDescent="0.2">
      <c r="H47" s="25"/>
      <c r="I47" s="25"/>
      <c r="J47" s="25"/>
      <c r="M47" s="25"/>
      <c r="W47" s="25"/>
      <c r="X47" s="25"/>
      <c r="Y47" s="25"/>
      <c r="Z47" s="25"/>
      <c r="AA47" s="25"/>
      <c r="AB47" s="25"/>
      <c r="AC47" s="25"/>
      <c r="AD47" s="25"/>
      <c r="AE47" s="25"/>
      <c r="AF47" s="25"/>
      <c r="AG47" s="25"/>
      <c r="AH47" s="25"/>
      <c r="AI47" s="25"/>
    </row>
    <row r="48" spans="2:35" ht="12.95" customHeight="1" x14ac:dyDescent="0.2">
      <c r="H48" s="25"/>
      <c r="I48" s="132"/>
      <c r="J48" s="25"/>
      <c r="M48" s="25"/>
      <c r="W48" s="25"/>
      <c r="X48" s="25"/>
      <c r="Y48" s="25"/>
      <c r="Z48" s="25"/>
      <c r="AA48" s="25"/>
      <c r="AB48" s="25"/>
      <c r="AC48" s="25"/>
      <c r="AD48" s="25"/>
      <c r="AE48" s="25"/>
      <c r="AF48" s="25"/>
      <c r="AG48" s="25"/>
      <c r="AH48" s="25"/>
      <c r="AI48" s="25"/>
    </row>
    <row r="49" spans="8:35" ht="12.95" customHeight="1" x14ac:dyDescent="0.2">
      <c r="H49" s="25"/>
      <c r="I49" s="25"/>
      <c r="J49" s="25"/>
      <c r="M49" s="25"/>
      <c r="W49" s="25"/>
      <c r="X49" s="25"/>
      <c r="Y49" s="25"/>
      <c r="Z49" s="25"/>
      <c r="AA49" s="25"/>
      <c r="AB49" s="25"/>
      <c r="AC49" s="25"/>
      <c r="AD49" s="25"/>
      <c r="AE49" s="25"/>
      <c r="AF49" s="25"/>
      <c r="AG49" s="25"/>
      <c r="AH49" s="25"/>
      <c r="AI49" s="25"/>
    </row>
    <row r="50" spans="8:35" ht="12.95" customHeight="1" x14ac:dyDescent="0.2">
      <c r="H50" s="25"/>
      <c r="I50" s="25"/>
      <c r="J50" s="25"/>
      <c r="M50" s="25"/>
      <c r="W50" s="25"/>
      <c r="X50" s="25"/>
      <c r="Y50" s="25"/>
      <c r="Z50" s="25"/>
      <c r="AA50" s="25"/>
      <c r="AB50" s="25"/>
      <c r="AC50" s="25"/>
      <c r="AD50" s="25"/>
      <c r="AE50" s="25"/>
      <c r="AF50" s="25"/>
      <c r="AG50" s="25"/>
      <c r="AH50" s="25"/>
      <c r="AI50" s="25"/>
    </row>
    <row r="51" spans="8:35" ht="12.95" customHeight="1" x14ac:dyDescent="0.2">
      <c r="H51" s="25"/>
      <c r="I51" s="25"/>
      <c r="J51" s="25"/>
      <c r="M51" s="25"/>
      <c r="W51" s="25"/>
      <c r="X51" s="25"/>
      <c r="Y51" s="25"/>
      <c r="Z51" s="25"/>
      <c r="AA51" s="25"/>
      <c r="AB51" s="25"/>
      <c r="AC51" s="25"/>
      <c r="AD51" s="25"/>
      <c r="AE51" s="25"/>
      <c r="AF51" s="25"/>
      <c r="AG51" s="25"/>
      <c r="AH51" s="25"/>
      <c r="AI51" s="25"/>
    </row>
    <row r="52" spans="8:35" ht="12.95" customHeight="1" x14ac:dyDescent="0.2">
      <c r="M52" s="25"/>
      <c r="T52" s="25"/>
      <c r="U52" s="25"/>
      <c r="V52" s="25"/>
      <c r="W52" s="25"/>
      <c r="X52" s="25"/>
      <c r="Y52" s="25"/>
      <c r="Z52" s="25"/>
      <c r="AA52" s="25"/>
      <c r="AB52" s="25"/>
      <c r="AC52" s="25"/>
      <c r="AD52" s="25"/>
      <c r="AE52" s="25"/>
      <c r="AF52" s="25"/>
      <c r="AG52" s="25"/>
      <c r="AH52" s="25"/>
      <c r="AI52" s="25"/>
    </row>
    <row r="53" spans="8:35" ht="12.95" customHeight="1" x14ac:dyDescent="0.2">
      <c r="M53" s="25"/>
      <c r="T53" s="25"/>
      <c r="U53" s="25"/>
      <c r="V53" s="25"/>
      <c r="W53" s="25"/>
      <c r="X53" s="25"/>
      <c r="Y53" s="25"/>
      <c r="Z53" s="25"/>
      <c r="AA53" s="25"/>
      <c r="AB53" s="25"/>
      <c r="AC53" s="25"/>
      <c r="AD53" s="25"/>
      <c r="AE53" s="25"/>
      <c r="AF53" s="25"/>
      <c r="AG53" s="25"/>
      <c r="AH53" s="25"/>
      <c r="AI53" s="25"/>
    </row>
    <row r="54" spans="8:35" ht="12.95" customHeight="1" x14ac:dyDescent="0.2">
      <c r="M54" s="25"/>
      <c r="T54" s="25"/>
      <c r="U54" s="25"/>
      <c r="V54" s="25"/>
      <c r="W54" s="25"/>
      <c r="X54" s="25"/>
      <c r="Y54" s="25"/>
      <c r="Z54" s="25"/>
      <c r="AA54" s="25"/>
      <c r="AB54" s="25"/>
      <c r="AC54" s="25"/>
      <c r="AD54" s="25"/>
      <c r="AE54" s="25"/>
      <c r="AF54" s="25"/>
      <c r="AG54" s="25"/>
      <c r="AH54" s="25"/>
      <c r="AI54" s="25"/>
    </row>
    <row r="55" spans="8:35" ht="12.95" customHeight="1" x14ac:dyDescent="0.2">
      <c r="M55" s="25"/>
      <c r="N55" s="25"/>
      <c r="O55" s="25"/>
      <c r="P55" s="25"/>
      <c r="Q55" s="25"/>
      <c r="R55" s="25"/>
      <c r="S55" s="25"/>
      <c r="T55" s="25"/>
      <c r="U55" s="25"/>
      <c r="V55" s="25"/>
      <c r="W55" s="25"/>
      <c r="X55" s="25"/>
      <c r="Y55" s="25"/>
      <c r="Z55" s="25"/>
      <c r="AA55" s="25"/>
      <c r="AB55" s="25"/>
      <c r="AC55" s="25"/>
      <c r="AD55" s="25"/>
      <c r="AE55" s="25"/>
      <c r="AF55" s="25"/>
      <c r="AG55" s="25"/>
      <c r="AH55" s="25"/>
      <c r="AI55" s="25"/>
    </row>
    <row r="56" spans="8:35" ht="12.95" customHeight="1" x14ac:dyDescent="0.2">
      <c r="M56" s="25"/>
      <c r="N56" s="25"/>
      <c r="O56" s="25"/>
      <c r="P56" s="25"/>
      <c r="Q56" s="25"/>
      <c r="R56" s="25"/>
      <c r="S56" s="25"/>
      <c r="T56" s="25"/>
      <c r="U56" s="25"/>
      <c r="V56" s="25"/>
      <c r="W56" s="25"/>
      <c r="X56" s="25"/>
      <c r="Y56" s="25"/>
      <c r="Z56" s="25"/>
      <c r="AA56" s="25"/>
      <c r="AB56" s="25"/>
      <c r="AC56" s="25"/>
      <c r="AD56" s="25"/>
      <c r="AE56" s="25"/>
      <c r="AF56" s="25"/>
      <c r="AG56" s="25"/>
      <c r="AH56" s="25"/>
      <c r="AI56" s="25"/>
    </row>
    <row r="57" spans="8:35" ht="12.95" customHeight="1" x14ac:dyDescent="0.2">
      <c r="M57" s="25"/>
      <c r="N57" s="25"/>
      <c r="O57" s="25"/>
      <c r="P57" s="25"/>
      <c r="Q57" s="25"/>
      <c r="R57" s="25"/>
      <c r="S57" s="25"/>
      <c r="T57" s="25"/>
      <c r="U57" s="25"/>
      <c r="V57" s="25"/>
      <c r="W57" s="25"/>
      <c r="X57" s="25"/>
      <c r="Y57" s="25"/>
      <c r="Z57" s="25"/>
      <c r="AA57" s="25"/>
      <c r="AB57" s="25"/>
      <c r="AC57" s="25"/>
      <c r="AD57" s="25"/>
      <c r="AE57" s="25"/>
      <c r="AF57" s="25"/>
      <c r="AG57" s="25"/>
      <c r="AH57" s="25"/>
      <c r="AI57" s="25"/>
    </row>
    <row r="58" spans="8:35" ht="12.95" customHeight="1" x14ac:dyDescent="0.2">
      <c r="M58" s="25"/>
      <c r="N58" s="25"/>
      <c r="O58" s="25"/>
      <c r="P58" s="25"/>
      <c r="Q58" s="25"/>
      <c r="R58" s="25"/>
      <c r="S58" s="25"/>
      <c r="T58" s="25"/>
      <c r="U58" s="25"/>
      <c r="V58" s="25"/>
      <c r="W58" s="25"/>
      <c r="X58" s="25"/>
      <c r="Y58" s="25"/>
      <c r="Z58" s="25"/>
      <c r="AA58" s="25"/>
      <c r="AB58" s="25"/>
      <c r="AC58" s="25"/>
      <c r="AD58" s="25"/>
      <c r="AE58" s="25"/>
      <c r="AF58" s="25"/>
      <c r="AG58" s="25"/>
      <c r="AH58" s="25"/>
      <c r="AI58" s="25"/>
    </row>
    <row r="59" spans="8:35" ht="12.95" customHeight="1" x14ac:dyDescent="0.2">
      <c r="M59" s="25"/>
      <c r="N59" s="25"/>
      <c r="O59" s="25"/>
      <c r="P59" s="25"/>
      <c r="Q59" s="25"/>
      <c r="R59" s="25"/>
      <c r="S59" s="25"/>
      <c r="T59" s="25"/>
      <c r="U59" s="25"/>
      <c r="V59" s="25"/>
      <c r="W59" s="25"/>
      <c r="X59" s="25"/>
      <c r="Y59" s="25"/>
      <c r="Z59" s="25"/>
      <c r="AA59" s="25"/>
      <c r="AB59" s="25"/>
      <c r="AC59" s="25"/>
      <c r="AD59" s="25"/>
      <c r="AE59" s="25"/>
      <c r="AF59" s="25"/>
      <c r="AG59" s="25"/>
      <c r="AH59" s="25"/>
      <c r="AI59" s="25"/>
    </row>
    <row r="60" spans="8:35" ht="12.95" customHeight="1" x14ac:dyDescent="0.2">
      <c r="M60" s="25"/>
      <c r="N60" s="25"/>
      <c r="O60" s="25"/>
      <c r="P60" s="25"/>
      <c r="Q60" s="25"/>
      <c r="R60" s="25"/>
      <c r="S60" s="25"/>
      <c r="T60" s="25"/>
      <c r="U60" s="25"/>
      <c r="V60" s="25"/>
      <c r="W60" s="25"/>
      <c r="X60" s="25"/>
      <c r="Y60" s="25"/>
      <c r="Z60" s="25"/>
      <c r="AA60" s="25"/>
      <c r="AB60" s="25"/>
      <c r="AC60" s="25"/>
      <c r="AD60" s="25"/>
      <c r="AE60" s="25"/>
      <c r="AF60" s="25"/>
      <c r="AG60" s="25"/>
      <c r="AH60" s="25"/>
      <c r="AI60" s="25"/>
    </row>
    <row r="61" spans="8:35" ht="12.95" customHeight="1" x14ac:dyDescent="0.2">
      <c r="M61" s="25"/>
      <c r="N61" s="25"/>
      <c r="O61" s="25"/>
      <c r="P61" s="25"/>
      <c r="Q61" s="25"/>
      <c r="R61" s="25"/>
      <c r="S61" s="25"/>
      <c r="T61" s="25"/>
      <c r="U61" s="25"/>
      <c r="V61" s="25"/>
      <c r="W61" s="25"/>
      <c r="X61" s="25"/>
      <c r="Y61" s="25"/>
      <c r="Z61" s="25"/>
      <c r="AA61" s="25"/>
      <c r="AB61" s="25"/>
      <c r="AC61" s="25"/>
      <c r="AD61" s="25"/>
      <c r="AE61" s="25"/>
      <c r="AF61" s="25"/>
      <c r="AG61" s="25"/>
      <c r="AH61" s="25"/>
      <c r="AI61" s="25"/>
    </row>
    <row r="62" spans="8:35" ht="12.95" customHeight="1" x14ac:dyDescent="0.2">
      <c r="M62" s="25"/>
      <c r="N62" s="25"/>
      <c r="O62" s="25"/>
      <c r="P62" s="25"/>
      <c r="Q62" s="25"/>
      <c r="R62" s="25"/>
      <c r="S62" s="25"/>
      <c r="T62" s="25"/>
      <c r="U62" s="25"/>
      <c r="V62" s="25"/>
      <c r="W62" s="25"/>
      <c r="X62" s="25"/>
      <c r="Y62" s="25"/>
      <c r="Z62" s="25"/>
      <c r="AA62" s="25"/>
      <c r="AB62" s="25"/>
      <c r="AC62" s="25"/>
      <c r="AD62" s="25"/>
      <c r="AE62" s="25"/>
      <c r="AF62" s="25"/>
      <c r="AG62" s="25"/>
      <c r="AH62" s="25"/>
      <c r="AI62" s="25"/>
    </row>
    <row r="63" spans="8:35" ht="12.95" customHeight="1" x14ac:dyDescent="0.2">
      <c r="M63" s="25"/>
      <c r="N63" s="25"/>
      <c r="O63" s="25"/>
      <c r="P63" s="25"/>
      <c r="Q63" s="25"/>
      <c r="R63" s="25"/>
      <c r="S63" s="25"/>
      <c r="T63" s="25"/>
      <c r="U63" s="25"/>
      <c r="V63" s="25"/>
      <c r="W63" s="25"/>
      <c r="X63" s="25"/>
      <c r="Y63" s="25"/>
      <c r="Z63" s="25"/>
      <c r="AA63" s="25"/>
      <c r="AB63" s="25"/>
      <c r="AC63" s="25"/>
      <c r="AD63" s="25"/>
      <c r="AE63" s="25"/>
      <c r="AF63" s="25"/>
      <c r="AG63" s="25"/>
      <c r="AH63" s="25"/>
      <c r="AI63" s="25"/>
    </row>
    <row r="64" spans="8:35" ht="12.95" customHeight="1" x14ac:dyDescent="0.2">
      <c r="M64" s="25"/>
      <c r="N64" s="25"/>
      <c r="O64" s="25"/>
      <c r="P64" s="25"/>
      <c r="Q64" s="25"/>
      <c r="R64" s="25"/>
      <c r="S64" s="25"/>
      <c r="T64" s="25"/>
      <c r="U64" s="25"/>
      <c r="V64" s="25"/>
      <c r="W64" s="25"/>
      <c r="X64" s="25"/>
      <c r="Y64" s="25"/>
      <c r="Z64" s="25"/>
      <c r="AA64" s="25"/>
      <c r="AB64" s="25"/>
      <c r="AC64" s="25"/>
      <c r="AD64" s="25"/>
      <c r="AE64" s="25"/>
      <c r="AF64" s="25"/>
      <c r="AG64" s="25"/>
      <c r="AH64" s="25"/>
      <c r="AI64" s="25"/>
    </row>
    <row r="65" spans="13:35" ht="12.95" customHeight="1" x14ac:dyDescent="0.2">
      <c r="M65" s="25"/>
      <c r="N65" s="25"/>
      <c r="O65" s="25"/>
      <c r="P65" s="25"/>
      <c r="Q65" s="25"/>
      <c r="R65" s="25"/>
      <c r="S65" s="25"/>
      <c r="T65" s="25"/>
      <c r="U65" s="25"/>
      <c r="V65" s="25"/>
      <c r="W65" s="25"/>
      <c r="X65" s="25"/>
      <c r="Y65" s="25"/>
      <c r="Z65" s="25"/>
      <c r="AA65" s="25"/>
      <c r="AB65" s="25"/>
      <c r="AC65" s="25"/>
      <c r="AD65" s="25"/>
      <c r="AE65" s="25"/>
      <c r="AF65" s="25"/>
      <c r="AG65" s="25"/>
      <c r="AH65" s="25"/>
      <c r="AI65" s="25"/>
    </row>
    <row r="66" spans="13:35" ht="12.95" customHeight="1" x14ac:dyDescent="0.2">
      <c r="M66" s="25"/>
      <c r="N66" s="25"/>
      <c r="O66" s="25"/>
      <c r="P66" s="25"/>
      <c r="Q66" s="25"/>
      <c r="R66" s="25"/>
      <c r="S66" s="25"/>
      <c r="T66" s="25"/>
      <c r="U66" s="25"/>
      <c r="V66" s="25"/>
      <c r="W66" s="25"/>
      <c r="X66" s="25"/>
      <c r="Y66" s="25"/>
      <c r="Z66" s="25"/>
      <c r="AA66" s="25"/>
      <c r="AB66" s="25"/>
      <c r="AC66" s="25"/>
      <c r="AD66" s="25"/>
      <c r="AE66" s="25"/>
      <c r="AF66" s="25"/>
      <c r="AG66" s="25"/>
      <c r="AH66" s="25"/>
      <c r="AI66" s="25"/>
    </row>
    <row r="67" spans="13:35" ht="12.95" customHeight="1" x14ac:dyDescent="0.2"/>
    <row r="68" spans="13:35" ht="12.95" customHeight="1" x14ac:dyDescent="0.2"/>
    <row r="69" spans="13:35" ht="12.95" customHeight="1" x14ac:dyDescent="0.2"/>
    <row r="70" spans="13:35" ht="12.95" customHeight="1" x14ac:dyDescent="0.2"/>
    <row r="71" spans="13:35" ht="12.95" customHeight="1" x14ac:dyDescent="0.2"/>
    <row r="72" spans="13:35" ht="12.95" customHeight="1" x14ac:dyDescent="0.2"/>
    <row r="73" spans="13:35" ht="12.95" customHeight="1" x14ac:dyDescent="0.2"/>
    <row r="74" spans="13:35" ht="12.95" customHeight="1" x14ac:dyDescent="0.2"/>
    <row r="75" spans="13:35" ht="12.95" customHeight="1" x14ac:dyDescent="0.2"/>
    <row r="76" spans="13:35" ht="12.95" customHeight="1" x14ac:dyDescent="0.2"/>
    <row r="77" spans="13:35" ht="12.95" customHeight="1" x14ac:dyDescent="0.2"/>
    <row r="78" spans="13:35" ht="12.95" customHeight="1" x14ac:dyDescent="0.2"/>
    <row r="79" spans="13:35" ht="12.95" customHeight="1" x14ac:dyDescent="0.2"/>
    <row r="80" spans="13:35"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F9:G19" name="Editable_1_1_1"/>
  </protectedRanges>
  <mergeCells count="1">
    <mergeCell ref="F8:G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613-C50E-3144-BE3C-6514D0B29143}">
  <sheetPr codeName="Sheet3">
    <tabColor rgb="FFE2A396"/>
  </sheetPr>
  <dimension ref="A2:J14"/>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2.7109375" hidden="1" customWidth="1"/>
    <col min="9" max="9" width="47.28515625" hidden="1" customWidth="1"/>
    <col min="10" max="10" width="31.140625" hidden="1" customWidth="1"/>
    <col min="11" max="16384" width="11.42578125" hidden="1"/>
  </cols>
  <sheetData>
    <row r="2" spans="1:4" ht="15" customHeight="1" x14ac:dyDescent="0.25">
      <c r="B2" s="4" t="s">
        <v>40</v>
      </c>
      <c r="C2" s="2"/>
      <c r="D2" s="3"/>
    </row>
    <row r="3" spans="1:4" ht="15" customHeight="1" x14ac:dyDescent="0.25">
      <c r="B3" s="6" t="s">
        <v>106</v>
      </c>
      <c r="C3" s="5"/>
      <c r="D3" s="60" t="s">
        <v>8</v>
      </c>
    </row>
    <row r="4" spans="1:4" ht="15" customHeight="1" x14ac:dyDescent="0.25">
      <c r="B4" s="6" t="s">
        <v>107</v>
      </c>
      <c r="C4" s="5"/>
      <c r="D4" s="60" t="s">
        <v>9</v>
      </c>
    </row>
    <row r="5" spans="1:4" ht="39.950000000000003" customHeight="1" x14ac:dyDescent="0.25">
      <c r="B5" s="161" t="s">
        <v>147</v>
      </c>
      <c r="C5" s="161"/>
      <c r="D5" s="161"/>
    </row>
    <row r="6" spans="1:4" ht="12.95" customHeight="1" x14ac:dyDescent="0.25">
      <c r="B6" s="63" t="s">
        <v>10</v>
      </c>
      <c r="C6" s="63" t="s">
        <v>12</v>
      </c>
      <c r="D6" s="91"/>
    </row>
    <row r="7" spans="1:4" ht="12.95" customHeight="1" x14ac:dyDescent="0.25">
      <c r="B7" s="93"/>
      <c r="C7" s="94"/>
      <c r="D7" s="91"/>
    </row>
    <row r="8" spans="1:4" ht="12.95" customHeight="1" x14ac:dyDescent="0.25">
      <c r="B8" s="95" t="s">
        <v>41</v>
      </c>
      <c r="C8" s="96">
        <v>0</v>
      </c>
      <c r="D8" s="91"/>
    </row>
    <row r="9" spans="1:4" ht="12.95" customHeight="1" x14ac:dyDescent="0.25">
      <c r="B9" s="91"/>
      <c r="C9" s="91"/>
      <c r="D9" s="91"/>
    </row>
    <row r="10" spans="1:4" ht="12.95" customHeight="1" x14ac:dyDescent="0.25">
      <c r="A10" s="91"/>
      <c r="B10" s="91"/>
      <c r="C10" s="91"/>
      <c r="D10" s="91"/>
    </row>
    <row r="11" spans="1:4" ht="12.95" customHeight="1" x14ac:dyDescent="0.25">
      <c r="A11" s="91"/>
      <c r="B11" s="91"/>
      <c r="C11" s="91"/>
      <c r="D11" s="91"/>
    </row>
    <row r="12" spans="1:4" ht="12.95" customHeight="1" x14ac:dyDescent="0.25">
      <c r="A12" s="91"/>
      <c r="B12" s="91"/>
      <c r="C12" s="91"/>
      <c r="D12" s="91"/>
    </row>
    <row r="13" spans="1:4" ht="12.95" customHeight="1" x14ac:dyDescent="0.25">
      <c r="A13" s="91"/>
      <c r="B13" s="91"/>
      <c r="C13" s="91"/>
      <c r="D13" s="91"/>
    </row>
    <row r="14" spans="1:4" ht="12.95" customHeight="1" x14ac:dyDescent="0.25">
      <c r="A14" s="91"/>
      <c r="B14" s="91"/>
      <c r="C14" s="91"/>
      <c r="D14" s="91"/>
    </row>
  </sheetData>
  <mergeCells count="1">
    <mergeCell ref="B5:D5"/>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A9BD-01FD-E846-ACA3-40A37A7FFAB4}">
  <sheetPr codeName="Sheet7">
    <tabColor rgb="FFE2A396"/>
  </sheetPr>
  <dimension ref="A2:H190"/>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18.7109375" hidden="1" customWidth="1"/>
    <col min="9" max="16384" width="11.42578125" hidden="1"/>
  </cols>
  <sheetData>
    <row r="2" spans="2:8" ht="15" customHeight="1" x14ac:dyDescent="0.25">
      <c r="B2" s="4" t="s">
        <v>40</v>
      </c>
      <c r="C2" s="2"/>
      <c r="D2" s="3"/>
    </row>
    <row r="3" spans="2:8" ht="15" customHeight="1" x14ac:dyDescent="0.25">
      <c r="B3" s="6" t="s">
        <v>106</v>
      </c>
      <c r="C3" s="5"/>
      <c r="D3" s="60" t="s">
        <v>8</v>
      </c>
    </row>
    <row r="4" spans="2:8" ht="15" customHeight="1" x14ac:dyDescent="0.25">
      <c r="B4" s="6" t="s">
        <v>107</v>
      </c>
      <c r="C4" s="5"/>
      <c r="D4" s="60" t="s">
        <v>9</v>
      </c>
    </row>
    <row r="5" spans="2:8" ht="39.950000000000003" customHeight="1" x14ac:dyDescent="0.25">
      <c r="B5" s="161" t="s">
        <v>147</v>
      </c>
      <c r="C5" s="161"/>
      <c r="D5" s="161"/>
    </row>
    <row r="6" spans="2:8" ht="12.95" customHeight="1" x14ac:dyDescent="0.25">
      <c r="B6" s="63" t="s">
        <v>10</v>
      </c>
      <c r="C6" s="63" t="s">
        <v>12</v>
      </c>
    </row>
    <row r="7" spans="2:8" ht="12.95" customHeight="1" x14ac:dyDescent="0.25">
      <c r="B7" s="69" t="s">
        <v>69</v>
      </c>
      <c r="C7" s="114">
        <f>'Data Input and Results'!$F$16</f>
        <v>0</v>
      </c>
    </row>
    <row r="8" spans="2:8" ht="12.95" customHeight="1" x14ac:dyDescent="0.25">
      <c r="B8" s="69"/>
      <c r="C8" s="77" t="s">
        <v>20</v>
      </c>
    </row>
    <row r="9" spans="2:8" ht="12.95" customHeight="1" x14ac:dyDescent="0.25">
      <c r="B9" s="69" t="s">
        <v>70</v>
      </c>
      <c r="C9" s="114">
        <f>'Data Input and Results'!$F$26</f>
        <v>0.80500000000000005</v>
      </c>
    </row>
    <row r="10" spans="2:8" ht="12.95" customHeight="1" x14ac:dyDescent="0.25">
      <c r="B10" s="69"/>
      <c r="C10" s="77" t="s">
        <v>20</v>
      </c>
    </row>
    <row r="11" spans="2:8" s="8" customFormat="1" ht="12.95" customHeight="1" x14ac:dyDescent="0.25">
      <c r="B11" s="69" t="s">
        <v>71</v>
      </c>
      <c r="C11" s="77">
        <f>'Data Input and Results'!$F$13</f>
        <v>0</v>
      </c>
      <c r="H11"/>
    </row>
    <row r="12" spans="2:8" ht="12.95" customHeight="1" x14ac:dyDescent="0.25">
      <c r="B12" s="69"/>
      <c r="C12" s="117" t="s">
        <v>19</v>
      </c>
    </row>
    <row r="13" spans="2:8" s="7" customFormat="1" ht="12.95" customHeight="1" x14ac:dyDescent="0.25">
      <c r="B13" s="69" t="s">
        <v>72</v>
      </c>
      <c r="C13" s="77">
        <f>C7*C9*C11</f>
        <v>0</v>
      </c>
      <c r="H13"/>
    </row>
    <row r="14" spans="2:8" ht="12.95" customHeight="1" x14ac:dyDescent="0.25">
      <c r="B14" s="69"/>
      <c r="C14" s="77" t="s">
        <v>20</v>
      </c>
    </row>
    <row r="15" spans="2:8" ht="12.95" customHeight="1" x14ac:dyDescent="0.25">
      <c r="B15" s="69" t="s">
        <v>73</v>
      </c>
      <c r="C15" s="115">
        <f>'Data Input and Results'!$F$29</f>
        <v>303.548</v>
      </c>
    </row>
    <row r="16" spans="2:8" ht="12.95" customHeight="1" x14ac:dyDescent="0.25">
      <c r="B16" s="69"/>
      <c r="C16" s="119" t="s">
        <v>19</v>
      </c>
    </row>
    <row r="17" spans="2:3" ht="12.95" customHeight="1" x14ac:dyDescent="0.25">
      <c r="B17" s="69" t="s">
        <v>74</v>
      </c>
      <c r="C17" s="77">
        <f>C13*C15</f>
        <v>0</v>
      </c>
    </row>
    <row r="18" spans="2:3" ht="12.95" customHeight="1" x14ac:dyDescent="0.25">
      <c r="B18" s="69"/>
      <c r="C18" s="118" t="s">
        <v>18</v>
      </c>
    </row>
    <row r="19" spans="2:3" ht="12.95" customHeight="1" x14ac:dyDescent="0.25">
      <c r="B19" s="69" t="s">
        <v>75</v>
      </c>
      <c r="C19" s="116">
        <f>'Data Input and Results'!$F$31</f>
        <v>485.71800000000002</v>
      </c>
    </row>
    <row r="20" spans="2:3" ht="12.95" customHeight="1" x14ac:dyDescent="0.25">
      <c r="B20" s="69"/>
      <c r="C20" s="113" t="s">
        <v>19</v>
      </c>
    </row>
    <row r="21" spans="2:3" ht="12.95" customHeight="1" x14ac:dyDescent="0.25">
      <c r="B21" s="69" t="s">
        <v>76</v>
      </c>
      <c r="C21" s="77">
        <f>C17/C19</f>
        <v>0</v>
      </c>
    </row>
    <row r="22" spans="2:3" ht="12.95" customHeight="1" x14ac:dyDescent="0.25">
      <c r="B22" s="69"/>
      <c r="C22" s="76" t="s">
        <v>20</v>
      </c>
    </row>
    <row r="23" spans="2:3" ht="12.95" customHeight="1" x14ac:dyDescent="0.25">
      <c r="B23" s="69" t="s">
        <v>77</v>
      </c>
      <c r="C23" s="70">
        <f>$C$74</f>
        <v>18.649368701494268</v>
      </c>
    </row>
    <row r="24" spans="2:3" ht="12.95" customHeight="1" x14ac:dyDescent="0.25">
      <c r="B24" s="69"/>
      <c r="C24" s="113" t="s">
        <v>19</v>
      </c>
    </row>
    <row r="25" spans="2:3" ht="12.95" customHeight="1" x14ac:dyDescent="0.25">
      <c r="B25" s="73" t="s">
        <v>78</v>
      </c>
      <c r="C25" s="78">
        <f>C21*C23</f>
        <v>0</v>
      </c>
    </row>
    <row r="26" spans="2:3" ht="12.95" customHeight="1" x14ac:dyDescent="0.25"/>
    <row r="27" spans="2:3" ht="12.95" customHeight="1" x14ac:dyDescent="0.25">
      <c r="B27" s="69" t="s">
        <v>79</v>
      </c>
      <c r="C27" s="114">
        <f>'Data Input and Results'!$F$17</f>
        <v>0</v>
      </c>
    </row>
    <row r="28" spans="2:3" ht="12.95" customHeight="1" x14ac:dyDescent="0.25">
      <c r="B28" s="69"/>
      <c r="C28" s="77" t="s">
        <v>20</v>
      </c>
    </row>
    <row r="29" spans="2:3" ht="12.95" customHeight="1" x14ac:dyDescent="0.25">
      <c r="B29" s="69" t="s">
        <v>70</v>
      </c>
      <c r="C29" s="114">
        <f>'Data Input and Results'!$F$27</f>
        <v>0.38500000000000001</v>
      </c>
    </row>
    <row r="30" spans="2:3" ht="12.95" customHeight="1" x14ac:dyDescent="0.25">
      <c r="B30" s="69"/>
      <c r="C30" s="77" t="s">
        <v>20</v>
      </c>
    </row>
    <row r="31" spans="2:3" ht="12.95" customHeight="1" x14ac:dyDescent="0.25">
      <c r="B31" s="69" t="s">
        <v>71</v>
      </c>
      <c r="C31" s="77">
        <f>'Data Input and Results'!$F$13</f>
        <v>0</v>
      </c>
    </row>
    <row r="32" spans="2:3" ht="12.95" customHeight="1" x14ac:dyDescent="0.25">
      <c r="B32" s="69"/>
      <c r="C32" s="117" t="s">
        <v>19</v>
      </c>
    </row>
    <row r="33" spans="2:3" ht="12.95" customHeight="1" x14ac:dyDescent="0.25">
      <c r="B33" s="69" t="s">
        <v>80</v>
      </c>
      <c r="C33" s="77">
        <f>C27*C29*C31</f>
        <v>0</v>
      </c>
    </row>
    <row r="34" spans="2:3" ht="12.95" customHeight="1" x14ac:dyDescent="0.25">
      <c r="B34" s="69"/>
      <c r="C34" s="77" t="s">
        <v>20</v>
      </c>
    </row>
    <row r="35" spans="2:3" ht="12.95" customHeight="1" x14ac:dyDescent="0.25">
      <c r="B35" s="69" t="s">
        <v>73</v>
      </c>
      <c r="C35" s="115">
        <f>'Data Input and Results'!$F$29</f>
        <v>303.548</v>
      </c>
    </row>
    <row r="36" spans="2:3" ht="12.95" customHeight="1" x14ac:dyDescent="0.25">
      <c r="B36" s="69"/>
      <c r="C36" s="119" t="s">
        <v>19</v>
      </c>
    </row>
    <row r="37" spans="2:3" ht="12.95" customHeight="1" x14ac:dyDescent="0.25">
      <c r="B37" s="69" t="s">
        <v>81</v>
      </c>
      <c r="C37" s="77">
        <f>C33*C35</f>
        <v>0</v>
      </c>
    </row>
    <row r="38" spans="2:3" ht="12.95" customHeight="1" x14ac:dyDescent="0.25">
      <c r="B38" s="69"/>
      <c r="C38" s="118" t="s">
        <v>18</v>
      </c>
    </row>
    <row r="39" spans="2:3" ht="12.95" customHeight="1" x14ac:dyDescent="0.25">
      <c r="B39" s="69" t="s">
        <v>75</v>
      </c>
      <c r="C39" s="116">
        <f>'Data Input and Results'!$F$32</f>
        <v>1877.0585000000001</v>
      </c>
    </row>
    <row r="40" spans="2:3" ht="12.95" customHeight="1" x14ac:dyDescent="0.25">
      <c r="B40" s="69"/>
      <c r="C40" s="113" t="s">
        <v>19</v>
      </c>
    </row>
    <row r="41" spans="2:3" ht="12.95" customHeight="1" x14ac:dyDescent="0.25">
      <c r="B41" s="69" t="s">
        <v>82</v>
      </c>
      <c r="C41" s="77">
        <f>C37/C39</f>
        <v>0</v>
      </c>
    </row>
    <row r="42" spans="2:3" ht="12.95" customHeight="1" x14ac:dyDescent="0.25">
      <c r="B42" s="69"/>
      <c r="C42" s="76" t="s">
        <v>20</v>
      </c>
    </row>
    <row r="43" spans="2:3" ht="12.95" customHeight="1" x14ac:dyDescent="0.25">
      <c r="B43" s="69" t="s">
        <v>77</v>
      </c>
      <c r="C43" s="70">
        <f>$C$74</f>
        <v>18.649368701494268</v>
      </c>
    </row>
    <row r="44" spans="2:3" ht="12.95" customHeight="1" x14ac:dyDescent="0.25">
      <c r="B44" s="69"/>
      <c r="C44" s="113" t="s">
        <v>19</v>
      </c>
    </row>
    <row r="45" spans="2:3" ht="12.95" customHeight="1" x14ac:dyDescent="0.25">
      <c r="B45" s="73" t="s">
        <v>83</v>
      </c>
      <c r="C45" s="78">
        <f>C41*C43</f>
        <v>0</v>
      </c>
    </row>
    <row r="46" spans="2:3" ht="12.95" customHeight="1" x14ac:dyDescent="0.25"/>
    <row r="47" spans="2:3" ht="12.95" customHeight="1" x14ac:dyDescent="0.25">
      <c r="B47" s="69" t="s">
        <v>133</v>
      </c>
      <c r="C47" s="114">
        <f>'Data Input and Results'!$F$18</f>
        <v>0</v>
      </c>
    </row>
    <row r="48" spans="2:3" ht="12.95" customHeight="1" x14ac:dyDescent="0.25">
      <c r="B48" s="69"/>
      <c r="C48" s="77" t="s">
        <v>20</v>
      </c>
    </row>
    <row r="49" spans="2:3" ht="12.95" customHeight="1" x14ac:dyDescent="0.25">
      <c r="B49" s="69" t="s">
        <v>70</v>
      </c>
      <c r="C49" s="114">
        <f>'Data Input and Results'!$F$28</f>
        <v>0.47499999999999998</v>
      </c>
    </row>
    <row r="50" spans="2:3" ht="12.95" customHeight="1" x14ac:dyDescent="0.25">
      <c r="B50" s="69"/>
      <c r="C50" s="77" t="s">
        <v>20</v>
      </c>
    </row>
    <row r="51" spans="2:3" ht="12.95" customHeight="1" x14ac:dyDescent="0.25">
      <c r="B51" s="69" t="s">
        <v>71</v>
      </c>
      <c r="C51" s="77">
        <f>'Data Input and Results'!$F$13</f>
        <v>0</v>
      </c>
    </row>
    <row r="52" spans="2:3" ht="12.95" customHeight="1" x14ac:dyDescent="0.25">
      <c r="B52" s="69"/>
      <c r="C52" s="117" t="s">
        <v>19</v>
      </c>
    </row>
    <row r="53" spans="2:3" ht="12.95" customHeight="1" x14ac:dyDescent="0.25">
      <c r="B53" s="69" t="s">
        <v>134</v>
      </c>
      <c r="C53" s="77">
        <f>C47*C49*C51</f>
        <v>0</v>
      </c>
    </row>
    <row r="54" spans="2:3" ht="12.95" customHeight="1" x14ac:dyDescent="0.25">
      <c r="B54" s="69"/>
      <c r="C54" s="77" t="s">
        <v>20</v>
      </c>
    </row>
    <row r="55" spans="2:3" ht="12.95" customHeight="1" x14ac:dyDescent="0.25">
      <c r="B55" s="69" t="s">
        <v>73</v>
      </c>
      <c r="C55" s="115">
        <f>'Data Input and Results'!$F$29</f>
        <v>303.548</v>
      </c>
    </row>
    <row r="56" spans="2:3" ht="12.95" customHeight="1" x14ac:dyDescent="0.25">
      <c r="B56" s="69"/>
      <c r="C56" s="119" t="s">
        <v>19</v>
      </c>
    </row>
    <row r="57" spans="2:3" ht="12.95" customHeight="1" x14ac:dyDescent="0.25">
      <c r="B57" s="69" t="s">
        <v>136</v>
      </c>
      <c r="C57" s="77">
        <f>C53*C55</f>
        <v>0</v>
      </c>
    </row>
    <row r="58" spans="2:3" ht="12.95" customHeight="1" x14ac:dyDescent="0.25">
      <c r="B58" s="69"/>
      <c r="C58" s="118" t="s">
        <v>18</v>
      </c>
    </row>
    <row r="59" spans="2:3" ht="12.95" customHeight="1" x14ac:dyDescent="0.25">
      <c r="B59" s="69" t="s">
        <v>75</v>
      </c>
      <c r="C59" s="116">
        <f>'Data Input and Results'!$F$33</f>
        <v>1695</v>
      </c>
    </row>
    <row r="60" spans="2:3" ht="12.95" customHeight="1" x14ac:dyDescent="0.25">
      <c r="B60" s="69"/>
      <c r="C60" s="113" t="s">
        <v>19</v>
      </c>
    </row>
    <row r="61" spans="2:3" ht="12.95" customHeight="1" x14ac:dyDescent="0.25">
      <c r="B61" s="69" t="s">
        <v>137</v>
      </c>
      <c r="C61" s="77">
        <f>C57/C59</f>
        <v>0</v>
      </c>
    </row>
    <row r="62" spans="2:3" ht="12.95" customHeight="1" x14ac:dyDescent="0.25">
      <c r="B62" s="69"/>
      <c r="C62" s="76" t="s">
        <v>20</v>
      </c>
    </row>
    <row r="63" spans="2:3" ht="12.95" customHeight="1" x14ac:dyDescent="0.25">
      <c r="B63" s="69" t="s">
        <v>77</v>
      </c>
      <c r="C63" s="70">
        <f>$C$74</f>
        <v>18.649368701494268</v>
      </c>
    </row>
    <row r="64" spans="2:3" ht="12.95" customHeight="1" x14ac:dyDescent="0.25">
      <c r="B64" s="69"/>
      <c r="C64" s="113" t="s">
        <v>19</v>
      </c>
    </row>
    <row r="65" spans="2:8" ht="12.95" customHeight="1" x14ac:dyDescent="0.25">
      <c r="B65" s="73" t="s">
        <v>135</v>
      </c>
      <c r="C65" s="78">
        <f>C61*C63</f>
        <v>0</v>
      </c>
    </row>
    <row r="66" spans="2:8" ht="12.95" customHeight="1" x14ac:dyDescent="0.25"/>
    <row r="67" spans="2:8" ht="12.95" customHeight="1" x14ac:dyDescent="0.25">
      <c r="B67" s="73" t="s">
        <v>42</v>
      </c>
      <c r="C67" s="78">
        <f>C65+C45+C25</f>
        <v>0</v>
      </c>
    </row>
    <row r="68" spans="2:8" ht="12.95" customHeight="1" x14ac:dyDescent="0.25"/>
    <row r="69" spans="2:8" ht="12.95" customHeight="1" x14ac:dyDescent="0.25">
      <c r="B69" s="66"/>
      <c r="C69" s="66"/>
    </row>
    <row r="70" spans="2:8" ht="12.95" customHeight="1" x14ac:dyDescent="0.25">
      <c r="B70" s="1"/>
      <c r="C70" s="1"/>
    </row>
    <row r="71" spans="2:8" s="7" customFormat="1" ht="12.95" customHeight="1" x14ac:dyDescent="0.25">
      <c r="B71" s="64" t="s">
        <v>146</v>
      </c>
      <c r="C71" s="64"/>
      <c r="D71"/>
      <c r="H71"/>
    </row>
    <row r="72" spans="2:8" ht="12.95" customHeight="1" x14ac:dyDescent="0.25">
      <c r="B72" s="65" t="s">
        <v>10</v>
      </c>
      <c r="C72" s="65" t="s">
        <v>12</v>
      </c>
    </row>
    <row r="73" spans="2:8" ht="12.95" customHeight="1" x14ac:dyDescent="0.25">
      <c r="B73" s="74" t="s">
        <v>111</v>
      </c>
      <c r="C73" s="75"/>
    </row>
    <row r="74" spans="2:8" ht="12.95" customHeight="1" x14ac:dyDescent="0.25">
      <c r="B74" s="69" t="s">
        <v>77</v>
      </c>
      <c r="C74" s="70">
        <f>'Data Input and Results'!$F$34</f>
        <v>18.649368701494268</v>
      </c>
    </row>
    <row r="75" spans="2:8" ht="12.95" customHeight="1" x14ac:dyDescent="0.25"/>
    <row r="76" spans="2:8" ht="12.95" customHeight="1" x14ac:dyDescent="0.25">
      <c r="B76" s="72"/>
      <c r="C76" s="79"/>
    </row>
    <row r="77" spans="2:8" ht="12.95" customHeight="1" x14ac:dyDescent="0.25"/>
    <row r="78" spans="2:8" ht="12.95" customHeight="1" x14ac:dyDescent="0.25"/>
    <row r="79" spans="2:8" ht="12.95" customHeight="1" x14ac:dyDescent="0.25"/>
    <row r="80" spans="2:8" ht="12.95" customHeight="1" x14ac:dyDescent="0.25">
      <c r="B80" s="11"/>
      <c r="C80" s="13"/>
    </row>
    <row r="81" spans="2:3" ht="12.95" customHeight="1" x14ac:dyDescent="0.25">
      <c r="B81" s="11"/>
      <c r="C81" s="13"/>
    </row>
    <row r="82" spans="2:3" ht="12.95" customHeight="1" x14ac:dyDescent="0.25">
      <c r="B82" s="11"/>
      <c r="C82" s="13"/>
    </row>
    <row r="83" spans="2:3" ht="12.95" customHeight="1" x14ac:dyDescent="0.25">
      <c r="B83" s="11"/>
      <c r="C83" s="13"/>
    </row>
    <row r="84" spans="2:3" ht="12.95" customHeight="1" x14ac:dyDescent="0.25">
      <c r="B84" s="11"/>
      <c r="C84" s="13"/>
    </row>
    <row r="85" spans="2:3" ht="12.95" customHeight="1" x14ac:dyDescent="0.25">
      <c r="B85" s="11"/>
      <c r="C85" s="15"/>
    </row>
    <row r="86" spans="2:3" ht="12.95" customHeight="1" x14ac:dyDescent="0.25">
      <c r="B86" s="11"/>
      <c r="C86" s="13"/>
    </row>
    <row r="87" spans="2:3" ht="12.95" customHeight="1" x14ac:dyDescent="0.25">
      <c r="B87" s="11"/>
      <c r="C87" s="13"/>
    </row>
    <row r="88" spans="2:3" ht="12.95" customHeight="1" x14ac:dyDescent="0.25">
      <c r="B88" s="14"/>
      <c r="C88" s="13"/>
    </row>
    <row r="89" spans="2:3" ht="12.95" customHeight="1" x14ac:dyDescent="0.25">
      <c r="B89" s="11"/>
      <c r="C89" s="13"/>
    </row>
    <row r="90" spans="2:3" ht="12.95" customHeight="1" x14ac:dyDescent="0.25">
      <c r="B90" s="11"/>
      <c r="C90" s="16"/>
    </row>
    <row r="91" spans="2:3" ht="12.95" customHeight="1" x14ac:dyDescent="0.25">
      <c r="B91" s="11"/>
      <c r="C91" s="15"/>
    </row>
    <row r="92" spans="2:3" ht="12.95" customHeight="1" x14ac:dyDescent="0.25">
      <c r="B92" s="11"/>
      <c r="C92" s="13"/>
    </row>
    <row r="93" spans="2:3" ht="12.95" customHeight="1" x14ac:dyDescent="0.25">
      <c r="B93" s="11"/>
      <c r="C93" s="13"/>
    </row>
    <row r="94" spans="2:3" ht="12.95" customHeight="1" x14ac:dyDescent="0.25">
      <c r="B94" s="11"/>
      <c r="C94" s="13"/>
    </row>
    <row r="95" spans="2:3" ht="12.95" customHeight="1" x14ac:dyDescent="0.25">
      <c r="B95" s="11"/>
      <c r="C95" s="13"/>
    </row>
    <row r="96" spans="2:3" ht="12.95" customHeight="1" x14ac:dyDescent="0.25">
      <c r="B96" s="11"/>
      <c r="C96" s="13"/>
    </row>
    <row r="97" spans="2:8" ht="12.95" customHeight="1" x14ac:dyDescent="0.25">
      <c r="B97" s="11"/>
      <c r="C97" s="13"/>
    </row>
    <row r="98" spans="2:8" ht="12.95" customHeight="1" x14ac:dyDescent="0.25">
      <c r="B98" s="11"/>
      <c r="C98" s="16"/>
    </row>
    <row r="99" spans="2:8" s="7" customFormat="1" ht="12.95" customHeight="1" x14ac:dyDescent="0.25">
      <c r="B99" s="11"/>
      <c r="C99" s="15"/>
      <c r="D99"/>
      <c r="H99"/>
    </row>
    <row r="100" spans="2:8" ht="12.95" customHeight="1" x14ac:dyDescent="0.25">
      <c r="B100" s="11"/>
      <c r="C100" s="13"/>
    </row>
    <row r="101" spans="2:8" ht="12.95" customHeight="1" x14ac:dyDescent="0.25">
      <c r="B101" s="11"/>
      <c r="C101" s="17"/>
    </row>
    <row r="102" spans="2:8" ht="12.95" customHeight="1" x14ac:dyDescent="0.25">
      <c r="B102" s="11"/>
      <c r="C102" s="13"/>
    </row>
    <row r="103" spans="2:8" s="7" customFormat="1" ht="12.95" customHeight="1" x14ac:dyDescent="0.25">
      <c r="B103" s="11"/>
      <c r="C103" s="13"/>
      <c r="H103"/>
    </row>
    <row r="104" spans="2:8" ht="12.95" customHeight="1" x14ac:dyDescent="0.25">
      <c r="B104" s="11"/>
      <c r="C104" s="13"/>
    </row>
    <row r="105" spans="2:8" ht="12.95" customHeight="1" x14ac:dyDescent="0.25">
      <c r="B105" s="11"/>
      <c r="C105" s="13"/>
    </row>
    <row r="106" spans="2:8" ht="12.95" customHeight="1" x14ac:dyDescent="0.25">
      <c r="B106" s="11"/>
      <c r="C106" s="13"/>
    </row>
    <row r="107" spans="2:8" ht="12.95" customHeight="1" x14ac:dyDescent="0.25">
      <c r="B107" s="11"/>
      <c r="C107" s="13"/>
    </row>
    <row r="108" spans="2:8" ht="12.95" customHeight="1" x14ac:dyDescent="0.25">
      <c r="B108" s="11"/>
      <c r="C108" s="13"/>
    </row>
    <row r="109" spans="2:8" s="7" customFormat="1" ht="12.95" customHeight="1" x14ac:dyDescent="0.25">
      <c r="B109" s="11"/>
      <c r="C109" s="13"/>
      <c r="H109"/>
    </row>
    <row r="110" spans="2:8" ht="12.95" customHeight="1" x14ac:dyDescent="0.25">
      <c r="B110" s="14"/>
      <c r="C110" s="18"/>
    </row>
    <row r="111" spans="2:8" ht="12.95" customHeight="1" x14ac:dyDescent="0.25">
      <c r="B111" s="11"/>
      <c r="C111" s="12"/>
    </row>
    <row r="112" spans="2:8" ht="12.95" customHeight="1" x14ac:dyDescent="0.25">
      <c r="B112" s="19"/>
      <c r="C112" s="19"/>
    </row>
    <row r="113" spans="2:8" ht="12.95" customHeight="1" x14ac:dyDescent="0.25">
      <c r="B113" s="19"/>
      <c r="C113" s="19"/>
    </row>
    <row r="114" spans="2:8" ht="12.95" customHeight="1" x14ac:dyDescent="0.25">
      <c r="B114" s="19"/>
      <c r="C114" s="19"/>
    </row>
    <row r="115" spans="2:8" s="7" customFormat="1" ht="12.95" customHeight="1" x14ac:dyDescent="0.25">
      <c r="B115"/>
      <c r="C115"/>
      <c r="H115"/>
    </row>
    <row r="116" spans="2:8" ht="12.95" customHeight="1" x14ac:dyDescent="0.25"/>
    <row r="117" spans="2:8" s="7" customFormat="1" ht="12.95" customHeight="1" x14ac:dyDescent="0.25">
      <c r="B117"/>
      <c r="C117"/>
      <c r="H117"/>
    </row>
    <row r="118" spans="2:8" ht="12.95" customHeight="1" x14ac:dyDescent="0.25"/>
    <row r="119" spans="2:8" ht="12.95" customHeight="1" x14ac:dyDescent="0.25"/>
    <row r="120" spans="2:8" ht="12.95" customHeight="1" x14ac:dyDescent="0.25"/>
    <row r="121" spans="2:8" ht="12.95" customHeight="1" x14ac:dyDescent="0.25"/>
    <row r="122" spans="2:8" ht="12.95" customHeight="1" x14ac:dyDescent="0.25"/>
    <row r="123" spans="2:8" ht="12.95" customHeight="1" x14ac:dyDescent="0.25"/>
    <row r="124" spans="2:8" ht="12.95" customHeight="1" x14ac:dyDescent="0.25"/>
    <row r="125" spans="2:8" s="7" customFormat="1" ht="12.95" customHeight="1" x14ac:dyDescent="0.25">
      <c r="B125"/>
      <c r="C125"/>
      <c r="H125"/>
    </row>
    <row r="126" spans="2:8" ht="12.95" customHeight="1" x14ac:dyDescent="0.25"/>
    <row r="127" spans="2:8" s="7" customFormat="1" ht="12.95" customHeight="1" x14ac:dyDescent="0.25">
      <c r="B127"/>
      <c r="C127"/>
      <c r="H127"/>
    </row>
    <row r="128" spans="2:8" ht="12.95" customHeight="1" x14ac:dyDescent="0.25"/>
    <row r="129" spans="2:8" ht="12.95" customHeight="1" x14ac:dyDescent="0.25"/>
    <row r="130" spans="2:8" ht="12.95" customHeight="1" x14ac:dyDescent="0.25"/>
    <row r="131" spans="2:8" s="7" customFormat="1" ht="12.95" customHeight="1" x14ac:dyDescent="0.25">
      <c r="B131"/>
      <c r="C131"/>
      <c r="H131"/>
    </row>
    <row r="132" spans="2:8" ht="12.95" customHeight="1" x14ac:dyDescent="0.25"/>
    <row r="133" spans="2:8" ht="12.95" customHeight="1" x14ac:dyDescent="0.25"/>
    <row r="134" spans="2:8" ht="12.95" customHeight="1" x14ac:dyDescent="0.25"/>
    <row r="135" spans="2:8" ht="12.95" customHeight="1" x14ac:dyDescent="0.25"/>
    <row r="136" spans="2:8" ht="12.95" customHeight="1" x14ac:dyDescent="0.25"/>
    <row r="137" spans="2:8" ht="12.95" customHeight="1" x14ac:dyDescent="0.25"/>
    <row r="138" spans="2:8" ht="12.95" customHeight="1" x14ac:dyDescent="0.25"/>
    <row r="139" spans="2:8" ht="12.95" customHeight="1" x14ac:dyDescent="0.25"/>
    <row r="140" spans="2:8" ht="12.95" customHeight="1" x14ac:dyDescent="0.25"/>
    <row r="141" spans="2:8" ht="12.95" customHeight="1" x14ac:dyDescent="0.25"/>
    <row r="142" spans="2:8" ht="12.95" customHeight="1" x14ac:dyDescent="0.25"/>
    <row r="143" spans="2:8" ht="12.95" customHeight="1" x14ac:dyDescent="0.25"/>
    <row r="144" spans="2:8"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sheetData>
  <mergeCells count="1">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14DE-51B6-814B-B9D6-D1B14D9ABD40}">
  <sheetPr>
    <tabColor rgb="FFE2A396"/>
  </sheetPr>
  <dimension ref="A2:E15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c r="D6" s="91"/>
    </row>
    <row r="7" spans="2:4" ht="12.95" customHeight="1" x14ac:dyDescent="0.25">
      <c r="B7" s="103" t="s">
        <v>93</v>
      </c>
      <c r="C7" s="126">
        <f>'Data Input and Results'!F13</f>
        <v>0</v>
      </c>
      <c r="D7" s="91"/>
    </row>
    <row r="8" spans="2:4" ht="12.95" customHeight="1" x14ac:dyDescent="0.25">
      <c r="B8" s="103"/>
      <c r="C8" s="126" t="s">
        <v>20</v>
      </c>
      <c r="D8" s="91"/>
    </row>
    <row r="9" spans="2:4" ht="12.95" customHeight="1" x14ac:dyDescent="0.25">
      <c r="B9" s="103" t="s">
        <v>90</v>
      </c>
      <c r="C9" s="127">
        <f>'Data Input and Results'!F37</f>
        <v>1.0369999999999999</v>
      </c>
      <c r="D9" s="91"/>
    </row>
    <row r="10" spans="2:4" s="8" customFormat="1" ht="12.95" customHeight="1" x14ac:dyDescent="0.25">
      <c r="B10" s="98"/>
      <c r="C10" s="125" t="s">
        <v>19</v>
      </c>
      <c r="D10" s="99"/>
    </row>
    <row r="11" spans="2:4" ht="12.95" customHeight="1" x14ac:dyDescent="0.25">
      <c r="B11" s="129" t="s">
        <v>91</v>
      </c>
      <c r="C11" s="130">
        <f>C7*C9</f>
        <v>0</v>
      </c>
      <c r="D11" s="91"/>
    </row>
    <row r="12" spans="2:4" s="7" customFormat="1" ht="12.95" customHeight="1" x14ac:dyDescent="0.25">
      <c r="B12" s="98"/>
      <c r="C12" s="105" t="s">
        <v>102</v>
      </c>
      <c r="D12" s="100"/>
    </row>
    <row r="13" spans="2:4" ht="12.95" customHeight="1" x14ac:dyDescent="0.25">
      <c r="B13" s="103" t="s">
        <v>92</v>
      </c>
      <c r="C13" s="128">
        <f>'Data Input and Results'!F14</f>
        <v>0</v>
      </c>
      <c r="D13" s="91"/>
    </row>
    <row r="14" spans="2:4" ht="12.95" customHeight="1" x14ac:dyDescent="0.25">
      <c r="B14" s="103"/>
      <c r="C14" s="128"/>
      <c r="D14" s="91"/>
    </row>
    <row r="15" spans="2:4" ht="12.95" customHeight="1" x14ac:dyDescent="0.25">
      <c r="B15" s="103" t="s">
        <v>94</v>
      </c>
      <c r="C15" s="127">
        <f>'Data Input and Results'!F38</f>
        <v>5.2220000000000004</v>
      </c>
      <c r="D15" s="91"/>
    </row>
    <row r="16" spans="2:4" ht="12.95" customHeight="1" x14ac:dyDescent="0.25">
      <c r="B16" s="98"/>
      <c r="C16" s="124"/>
      <c r="D16" s="91"/>
    </row>
    <row r="17" spans="2:4" ht="12.95" customHeight="1" x14ac:dyDescent="0.25">
      <c r="B17" s="129" t="s">
        <v>95</v>
      </c>
      <c r="C17" s="130">
        <f>C13*C15</f>
        <v>0</v>
      </c>
      <c r="D17" s="91"/>
    </row>
    <row r="18" spans="2:4" ht="12.95" customHeight="1" x14ac:dyDescent="0.25">
      <c r="B18" s="98"/>
      <c r="C18" s="102"/>
      <c r="D18" s="91"/>
    </row>
    <row r="19" spans="2:4" ht="12.95" customHeight="1" x14ac:dyDescent="0.25">
      <c r="B19" s="103" t="s">
        <v>59</v>
      </c>
      <c r="C19" s="131">
        <f>'Data Input and Results'!F15</f>
        <v>0</v>
      </c>
      <c r="D19" s="91"/>
    </row>
    <row r="20" spans="2:4" ht="12.95" customHeight="1" x14ac:dyDescent="0.25">
      <c r="B20" s="103"/>
      <c r="C20" s="126"/>
      <c r="D20" s="91"/>
    </row>
    <row r="21" spans="2:4" ht="12.95" customHeight="1" x14ac:dyDescent="0.25">
      <c r="B21" s="103" t="s">
        <v>96</v>
      </c>
      <c r="C21" s="127">
        <f>'Data Input and Results'!F39</f>
        <v>5.67</v>
      </c>
      <c r="D21" s="91"/>
    </row>
    <row r="22" spans="2:4" ht="12.95" customHeight="1" x14ac:dyDescent="0.25">
      <c r="B22" s="98"/>
      <c r="C22" s="106"/>
      <c r="D22" s="91"/>
    </row>
    <row r="23" spans="2:4" ht="12.95" customHeight="1" x14ac:dyDescent="0.25">
      <c r="B23" s="129" t="s">
        <v>97</v>
      </c>
      <c r="C23" s="130">
        <f>C19*C21</f>
        <v>0</v>
      </c>
      <c r="D23" s="91"/>
    </row>
    <row r="24" spans="2:4" ht="12.95" customHeight="1" x14ac:dyDescent="0.25">
      <c r="B24" s="98"/>
      <c r="C24" s="106"/>
      <c r="D24" s="91"/>
    </row>
    <row r="25" spans="2:4" ht="12.95" customHeight="1" x14ac:dyDescent="0.25">
      <c r="B25" s="98" t="s">
        <v>98</v>
      </c>
      <c r="C25" s="105">
        <f>C23+C11+C17</f>
        <v>0</v>
      </c>
      <c r="D25" s="91"/>
    </row>
    <row r="26" spans="2:4" ht="12.95" customHeight="1" x14ac:dyDescent="0.25">
      <c r="B26" s="98"/>
      <c r="C26" s="118" t="s">
        <v>18</v>
      </c>
      <c r="D26" s="91"/>
    </row>
    <row r="27" spans="2:4" ht="12.95" customHeight="1" x14ac:dyDescent="0.25">
      <c r="B27" s="98" t="s">
        <v>99</v>
      </c>
      <c r="C27" s="124">
        <f>'Data Input and Results'!F40</f>
        <v>68.8</v>
      </c>
      <c r="D27" s="91"/>
    </row>
    <row r="28" spans="2:4" ht="12.95" customHeight="1" x14ac:dyDescent="0.25">
      <c r="B28" s="98"/>
      <c r="C28" s="123" t="s">
        <v>19</v>
      </c>
      <c r="D28" s="91"/>
    </row>
    <row r="29" spans="2:4" ht="12.95" customHeight="1" x14ac:dyDescent="0.25">
      <c r="B29" s="98" t="s">
        <v>100</v>
      </c>
      <c r="C29" s="105">
        <f>C25/C27</f>
        <v>0</v>
      </c>
      <c r="D29" s="91"/>
    </row>
    <row r="30" spans="2:4" ht="12.95" customHeight="1" x14ac:dyDescent="0.25">
      <c r="B30" s="98"/>
      <c r="C30" s="123" t="s">
        <v>20</v>
      </c>
      <c r="D30" s="91"/>
    </row>
    <row r="31" spans="2:4" ht="12.95" customHeight="1" x14ac:dyDescent="0.25">
      <c r="B31" s="98" t="s">
        <v>101</v>
      </c>
      <c r="C31" s="76">
        <f>'Data Input and Results'!F41</f>
        <v>100</v>
      </c>
      <c r="D31" s="91"/>
    </row>
    <row r="32" spans="2:4" ht="12.95" customHeight="1" x14ac:dyDescent="0.25">
      <c r="B32" s="98"/>
      <c r="C32" s="113" t="s">
        <v>19</v>
      </c>
      <c r="D32" s="91"/>
    </row>
    <row r="33" spans="1:4" ht="12.95" customHeight="1" x14ac:dyDescent="0.25">
      <c r="B33" s="23" t="s">
        <v>47</v>
      </c>
      <c r="C33" s="24">
        <f>C31*C29</f>
        <v>0</v>
      </c>
      <c r="D33" s="91"/>
    </row>
    <row r="34" spans="1:4" ht="12.95" customHeight="1" x14ac:dyDescent="0.25">
      <c r="B34" s="91"/>
      <c r="C34" s="91"/>
      <c r="D34" s="91"/>
    </row>
    <row r="35" spans="1:4" ht="12.95" customHeight="1" x14ac:dyDescent="0.25">
      <c r="B35" s="97"/>
      <c r="C35" s="97"/>
      <c r="D35" s="91"/>
    </row>
    <row r="36" spans="1:4" ht="12.95" customHeight="1" x14ac:dyDescent="0.25">
      <c r="B36" s="91"/>
      <c r="C36" s="91"/>
      <c r="D36" s="91"/>
    </row>
    <row r="37" spans="1:4" ht="12.95" customHeight="1" x14ac:dyDescent="0.25">
      <c r="B37" s="64" t="s">
        <v>146</v>
      </c>
      <c r="C37" s="64"/>
      <c r="D37" s="91"/>
    </row>
    <row r="38" spans="1:4" ht="12.95" customHeight="1" x14ac:dyDescent="0.25">
      <c r="B38" s="65" t="s">
        <v>10</v>
      </c>
      <c r="C38" s="65" t="s">
        <v>12</v>
      </c>
      <c r="D38" s="91"/>
    </row>
    <row r="39" spans="1:4" ht="12.95" customHeight="1" x14ac:dyDescent="0.25">
      <c r="B39" s="74" t="s">
        <v>111</v>
      </c>
      <c r="C39" s="75"/>
      <c r="D39" s="91"/>
    </row>
    <row r="40" spans="1:4" ht="12.95" customHeight="1" x14ac:dyDescent="0.25">
      <c r="B40" s="98" t="s">
        <v>101</v>
      </c>
      <c r="C40" s="76">
        <f>'Data Input and Results'!F41</f>
        <v>100</v>
      </c>
      <c r="D40" s="91"/>
    </row>
    <row r="41" spans="1:4" ht="12.95" customHeight="1" x14ac:dyDescent="0.25">
      <c r="A41" s="91"/>
      <c r="B41" s="91"/>
      <c r="C41" s="91"/>
      <c r="D41" s="91"/>
    </row>
    <row r="42" spans="1:4" ht="12.95" customHeight="1" x14ac:dyDescent="0.25">
      <c r="A42" s="91"/>
      <c r="B42" s="91"/>
      <c r="C42" s="91"/>
      <c r="D42" s="91"/>
    </row>
    <row r="43" spans="1:4" ht="12.95" customHeight="1" x14ac:dyDescent="0.25">
      <c r="A43" s="91"/>
      <c r="B43" s="91"/>
      <c r="C43" s="91"/>
      <c r="D43" s="91"/>
    </row>
    <row r="44" spans="1:4" ht="12.95" customHeight="1" x14ac:dyDescent="0.25">
      <c r="A44" s="91"/>
      <c r="B44" s="91"/>
      <c r="C44" s="91"/>
      <c r="D44" s="91"/>
    </row>
    <row r="45" spans="1:4" ht="12.95" customHeight="1" x14ac:dyDescent="0.25">
      <c r="A45" s="91"/>
      <c r="B45" s="91"/>
      <c r="C45" s="91"/>
      <c r="D45" s="91"/>
    </row>
    <row r="46" spans="1:4" ht="12.95" customHeight="1" x14ac:dyDescent="0.25">
      <c r="A46" s="91"/>
      <c r="B46" s="91"/>
      <c r="C46" s="91"/>
      <c r="D46" s="91"/>
    </row>
    <row r="47" spans="1:4" ht="12.95" customHeight="1" x14ac:dyDescent="0.25">
      <c r="A47" s="91"/>
      <c r="B47" s="91"/>
      <c r="C47" s="91"/>
      <c r="D47" s="91"/>
    </row>
    <row r="48" spans="1:4" ht="12.95" customHeight="1" x14ac:dyDescent="0.25">
      <c r="A48" s="91"/>
      <c r="B48" s="91"/>
      <c r="C48" s="91"/>
      <c r="D48" s="91"/>
    </row>
    <row r="49" spans="1:4" ht="12.95" customHeight="1" x14ac:dyDescent="0.25">
      <c r="A49" s="91"/>
      <c r="B49" s="91"/>
      <c r="C49" s="91"/>
      <c r="D49" s="91"/>
    </row>
    <row r="50" spans="1:4" ht="12.95" customHeight="1" x14ac:dyDescent="0.25">
      <c r="A50" s="91"/>
      <c r="B50" s="91"/>
      <c r="C50" s="91"/>
      <c r="D50" s="91"/>
    </row>
    <row r="51" spans="1:4" ht="12.95" customHeight="1" x14ac:dyDescent="0.25">
      <c r="A51" s="91"/>
      <c r="B51" s="91"/>
      <c r="C51" s="91"/>
      <c r="D51" s="91"/>
    </row>
    <row r="52" spans="1:4" ht="12.95" customHeight="1" x14ac:dyDescent="0.25">
      <c r="A52" s="91"/>
      <c r="B52" s="91"/>
      <c r="C52" s="91"/>
      <c r="D52" s="91"/>
    </row>
    <row r="53" spans="1:4" ht="12.95" customHeight="1" x14ac:dyDescent="0.25">
      <c r="B53" s="101"/>
      <c r="C53" s="91"/>
      <c r="D53" s="91"/>
    </row>
    <row r="54" spans="1:4" ht="12.95" customHeight="1" x14ac:dyDescent="0.25">
      <c r="B54" s="101"/>
      <c r="C54" s="91"/>
      <c r="D54" s="91"/>
    </row>
    <row r="55" spans="1:4" ht="12.95" customHeight="1" x14ac:dyDescent="0.25">
      <c r="B55" s="101"/>
      <c r="C55" s="91"/>
      <c r="D55" s="91"/>
    </row>
    <row r="56" spans="1:4" ht="12.95" customHeight="1" x14ac:dyDescent="0.25">
      <c r="B56" s="101"/>
      <c r="C56" s="91"/>
      <c r="D56" s="91"/>
    </row>
    <row r="57" spans="1:4" ht="12.95" customHeight="1" x14ac:dyDescent="0.25">
      <c r="B57" s="101"/>
      <c r="C57" s="91"/>
      <c r="D57" s="91"/>
    </row>
    <row r="58" spans="1:4" ht="12.95" customHeight="1" x14ac:dyDescent="0.25">
      <c r="B58" s="101"/>
      <c r="C58" s="91"/>
      <c r="D58" s="91"/>
    </row>
    <row r="59" spans="1:4" ht="12.95" customHeight="1" x14ac:dyDescent="0.25">
      <c r="B59" s="101"/>
      <c r="C59" s="91"/>
      <c r="D59" s="91"/>
    </row>
    <row r="60" spans="1:4" ht="12.95" customHeight="1" x14ac:dyDescent="0.25">
      <c r="B60" s="101"/>
      <c r="C60" s="91"/>
      <c r="D60" s="91"/>
    </row>
    <row r="61" spans="1:4" s="7" customFormat="1" ht="12.95" customHeight="1" x14ac:dyDescent="0.25">
      <c r="B61" s="101"/>
      <c r="C61" s="91"/>
      <c r="D61" s="91"/>
    </row>
    <row r="62" spans="1:4" ht="12.95" customHeight="1" x14ac:dyDescent="0.25">
      <c r="B62" s="101"/>
      <c r="C62" s="91"/>
      <c r="D62" s="91"/>
    </row>
    <row r="63" spans="1:4" ht="12.95" customHeight="1" x14ac:dyDescent="0.25">
      <c r="B63" s="11"/>
    </row>
    <row r="64" spans="1:4" ht="12.95" customHeight="1" x14ac:dyDescent="0.25">
      <c r="B64" s="11"/>
    </row>
    <row r="65" spans="2:4" s="7" customFormat="1" ht="12.95" customHeight="1" x14ac:dyDescent="0.25">
      <c r="B65" s="11"/>
      <c r="C65"/>
      <c r="D65"/>
    </row>
    <row r="66" spans="2:4" ht="12.95" customHeight="1" x14ac:dyDescent="0.25">
      <c r="B66" s="11"/>
    </row>
    <row r="67" spans="2:4" ht="12.95" customHeight="1" x14ac:dyDescent="0.25">
      <c r="B67" s="11"/>
    </row>
    <row r="68" spans="2:4" ht="12.95" customHeight="1" x14ac:dyDescent="0.25">
      <c r="B68" s="11"/>
    </row>
    <row r="69" spans="2:4" ht="12.95" customHeight="1" x14ac:dyDescent="0.25">
      <c r="B69" s="11"/>
    </row>
    <row r="70" spans="2:4" ht="12.95" customHeight="1" x14ac:dyDescent="0.25">
      <c r="B70" s="11"/>
    </row>
    <row r="71" spans="2:4" s="7" customFormat="1" ht="12.95" customHeight="1" x14ac:dyDescent="0.25">
      <c r="B71" s="11"/>
    </row>
    <row r="72" spans="2:4" ht="12.95" customHeight="1" x14ac:dyDescent="0.25">
      <c r="B72" s="14"/>
    </row>
    <row r="73" spans="2:4" ht="12.95" customHeight="1" x14ac:dyDescent="0.25">
      <c r="B73" s="11"/>
    </row>
    <row r="74" spans="2:4" ht="12.95" customHeight="1" x14ac:dyDescent="0.25">
      <c r="B74" s="19"/>
    </row>
    <row r="75" spans="2:4" ht="12.95" customHeight="1" x14ac:dyDescent="0.25">
      <c r="B75" s="19"/>
    </row>
    <row r="76" spans="2:4" ht="12.95" customHeight="1" x14ac:dyDescent="0.25">
      <c r="B76" s="19"/>
    </row>
    <row r="77" spans="2:4" s="7" customFormat="1" ht="12.95" customHeight="1" x14ac:dyDescent="0.25">
      <c r="B77"/>
    </row>
    <row r="78" spans="2:4" ht="12.95" customHeight="1" x14ac:dyDescent="0.25"/>
    <row r="79" spans="2:4" s="7" customFormat="1" ht="12.95" customHeight="1" x14ac:dyDescent="0.25">
      <c r="B79"/>
    </row>
    <row r="80" spans="2:4" ht="12.95" customHeight="1" x14ac:dyDescent="0.25"/>
    <row r="81" spans="2:2" ht="12.95" customHeight="1" x14ac:dyDescent="0.25"/>
    <row r="82" spans="2:2" ht="12.95" customHeight="1" x14ac:dyDescent="0.25"/>
    <row r="83" spans="2:2" ht="12.95" customHeight="1" x14ac:dyDescent="0.25"/>
    <row r="84" spans="2:2" ht="12.95" customHeight="1" x14ac:dyDescent="0.25"/>
    <row r="85" spans="2:2" ht="12.95" customHeight="1" x14ac:dyDescent="0.25"/>
    <row r="86" spans="2:2" ht="12.95" customHeight="1" x14ac:dyDescent="0.25"/>
    <row r="87" spans="2:2" s="7" customFormat="1" ht="12.95" customHeight="1" x14ac:dyDescent="0.25">
      <c r="B87"/>
    </row>
    <row r="88" spans="2:2" ht="12.95" customHeight="1" x14ac:dyDescent="0.25"/>
    <row r="89" spans="2:2" s="7" customFormat="1" ht="12.95" customHeight="1" x14ac:dyDescent="0.25">
      <c r="B89"/>
    </row>
    <row r="90" spans="2:2" ht="12.95" customHeight="1" x14ac:dyDescent="0.25"/>
    <row r="91" spans="2:2" ht="12.95" customHeight="1" x14ac:dyDescent="0.25"/>
    <row r="92" spans="2:2" ht="12.95" customHeight="1" x14ac:dyDescent="0.25"/>
    <row r="93" spans="2:2" s="7" customFormat="1" ht="12.95" customHeight="1" x14ac:dyDescent="0.25">
      <c r="B93"/>
    </row>
    <row r="94" spans="2:2" ht="12.95" customHeight="1" x14ac:dyDescent="0.25"/>
    <row r="95" spans="2:2" ht="12.95" customHeight="1" x14ac:dyDescent="0.25"/>
    <row r="96" spans="2:2"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sheetData>
  <mergeCells count="1">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5018-013A-C641-AC11-DFE842F02326}">
  <sheetPr>
    <tabColor rgb="FFE2A396"/>
  </sheetPr>
  <dimension ref="A2:G140"/>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30.7109375" hidden="1" customWidth="1"/>
    <col min="7" max="7" width="21" hidden="1" customWidth="1"/>
    <col min="8"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row>
    <row r="7" spans="2:4" ht="12.95" customHeight="1" x14ac:dyDescent="0.25">
      <c r="B7" s="69"/>
      <c r="C7" s="80"/>
    </row>
    <row r="8" spans="2:4" ht="12.95" customHeight="1" x14ac:dyDescent="0.25">
      <c r="B8" s="73" t="s">
        <v>110</v>
      </c>
      <c r="C8" s="89">
        <v>0</v>
      </c>
    </row>
    <row r="9" spans="2:4" ht="12.95" customHeight="1" x14ac:dyDescent="0.25"/>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row r="16" spans="2:4" ht="12.95" customHeight="1" x14ac:dyDescent="0.25"/>
    <row r="17" ht="12.95" customHeight="1" x14ac:dyDescent="0.25"/>
    <row r="18" ht="12.95" customHeight="1" x14ac:dyDescent="0.25"/>
    <row r="19" ht="12.95" customHeight="1" x14ac:dyDescent="0.25"/>
    <row r="20" ht="12.95" customHeight="1" x14ac:dyDescent="0.25"/>
    <row r="21" ht="12.95" customHeight="1" x14ac:dyDescent="0.25"/>
    <row r="22" ht="12.95" customHeight="1" x14ac:dyDescent="0.25"/>
    <row r="23" ht="12.95" customHeight="1" x14ac:dyDescent="0.25"/>
    <row r="24" ht="12.95" customHeight="1" x14ac:dyDescent="0.25"/>
    <row r="25" ht="12.95" customHeight="1" x14ac:dyDescent="0.25"/>
    <row r="26" ht="12.95" customHeight="1" x14ac:dyDescent="0.25"/>
    <row r="27" ht="12.95" customHeight="1" x14ac:dyDescent="0.25"/>
    <row r="28" ht="12.95" customHeight="1" x14ac:dyDescent="0.25"/>
    <row r="29" ht="12.95" customHeight="1" x14ac:dyDescent="0.25"/>
    <row r="30" ht="12.95" customHeight="1" x14ac:dyDescent="0.25"/>
    <row r="31" ht="12.95" customHeight="1" x14ac:dyDescent="0.25"/>
    <row r="32"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ht="12.95" customHeight="1" x14ac:dyDescent="0.25"/>
    <row r="75" ht="12.95" customHeight="1" x14ac:dyDescent="0.25"/>
    <row r="76" ht="12.95" customHeight="1" x14ac:dyDescent="0.25"/>
    <row r="77" ht="12.95" customHeight="1" x14ac:dyDescent="0.25"/>
    <row r="78" ht="12.95" customHeight="1" x14ac:dyDescent="0.25"/>
    <row r="79" ht="12.95" customHeight="1" x14ac:dyDescent="0.25"/>
    <row r="80"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sheetData>
  <mergeCells count="1">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C0B-5EF9-294D-97F2-559ACD7616B8}">
  <sheetPr>
    <tabColor rgb="FFE2A396"/>
  </sheetPr>
  <dimension ref="A2:G172"/>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1.7109375" hidden="1" customWidth="1"/>
    <col min="7" max="7" width="17.28515625" hidden="1" customWidth="1"/>
    <col min="8"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row>
    <row r="7" spans="2:4" ht="12.95" customHeight="1" x14ac:dyDescent="0.25">
      <c r="B7" s="69" t="s">
        <v>63</v>
      </c>
      <c r="C7" s="80">
        <f>'Data Input and Results'!F19</f>
        <v>0</v>
      </c>
    </row>
    <row r="8" spans="2:4" ht="12.95" customHeight="1" x14ac:dyDescent="0.25">
      <c r="B8" s="69"/>
      <c r="C8" s="71" t="s">
        <v>18</v>
      </c>
    </row>
    <row r="9" spans="2:4" ht="12.95" customHeight="1" x14ac:dyDescent="0.25">
      <c r="B9" s="69" t="s">
        <v>84</v>
      </c>
      <c r="C9" s="80">
        <f>'Data Input and Results'!F35</f>
        <v>14</v>
      </c>
    </row>
    <row r="10" spans="2:4" s="8" customFormat="1" ht="12.95" customHeight="1" x14ac:dyDescent="0.25">
      <c r="B10" s="69"/>
      <c r="C10" s="71" t="s">
        <v>19</v>
      </c>
    </row>
    <row r="11" spans="2:4" ht="12.95" customHeight="1" x14ac:dyDescent="0.25">
      <c r="B11" s="69" t="s">
        <v>85</v>
      </c>
      <c r="C11" s="77">
        <f>C7/C9</f>
        <v>0</v>
      </c>
    </row>
    <row r="12" spans="2:4" s="7" customFormat="1" ht="12.95" customHeight="1" x14ac:dyDescent="0.25">
      <c r="B12" s="69"/>
      <c r="C12" s="80" t="s">
        <v>20</v>
      </c>
    </row>
    <row r="13" spans="2:4" ht="12.95" customHeight="1" x14ac:dyDescent="0.25">
      <c r="B13" s="69" t="s">
        <v>86</v>
      </c>
      <c r="C13" s="76">
        <f>C24</f>
        <v>1200</v>
      </c>
    </row>
    <row r="14" spans="2:4" ht="12.95" customHeight="1" x14ac:dyDescent="0.25">
      <c r="B14" s="69"/>
      <c r="C14" s="81" t="s">
        <v>19</v>
      </c>
    </row>
    <row r="15" spans="2:4" ht="12.95" customHeight="1" x14ac:dyDescent="0.25">
      <c r="B15" s="73" t="s">
        <v>87</v>
      </c>
      <c r="C15" s="89">
        <f>C11/C13</f>
        <v>0</v>
      </c>
    </row>
    <row r="16" spans="2:4" ht="12.95" customHeight="1" x14ac:dyDescent="0.25">
      <c r="B16" s="82"/>
      <c r="C16" s="83"/>
    </row>
    <row r="17" spans="2:3" ht="12.95" customHeight="1" x14ac:dyDescent="0.25">
      <c r="B17" s="73" t="s">
        <v>88</v>
      </c>
      <c r="C17" s="89">
        <f>C15</f>
        <v>0</v>
      </c>
    </row>
    <row r="18" spans="2:3" ht="12.95" customHeight="1" x14ac:dyDescent="0.25"/>
    <row r="19" spans="2:3" ht="12.95" customHeight="1" x14ac:dyDescent="0.25">
      <c r="B19" s="66"/>
      <c r="C19" s="66"/>
    </row>
    <row r="20" spans="2:3" ht="12.95" customHeight="1" x14ac:dyDescent="0.25"/>
    <row r="21" spans="2:3" ht="12.95" customHeight="1" x14ac:dyDescent="0.25">
      <c r="B21" s="64" t="s">
        <v>146</v>
      </c>
      <c r="C21" s="64"/>
    </row>
    <row r="22" spans="2:3" ht="12.95" customHeight="1" x14ac:dyDescent="0.25">
      <c r="B22" s="65" t="s">
        <v>10</v>
      </c>
      <c r="C22" s="65" t="s">
        <v>12</v>
      </c>
    </row>
    <row r="23" spans="2:3" ht="12.95" customHeight="1" x14ac:dyDescent="0.25">
      <c r="B23" s="74" t="s">
        <v>111</v>
      </c>
      <c r="C23" s="75"/>
    </row>
    <row r="24" spans="2:3" ht="12.95" customHeight="1" x14ac:dyDescent="0.25">
      <c r="B24" s="69" t="s">
        <v>86</v>
      </c>
      <c r="C24" s="76">
        <f>'Data Input and Results'!F36</f>
        <v>1200</v>
      </c>
    </row>
    <row r="25" spans="2:3" ht="12.95" customHeight="1" x14ac:dyDescent="0.25"/>
    <row r="26" spans="2:3" ht="12.95" customHeight="1" x14ac:dyDescent="0.25">
      <c r="B26" s="72"/>
      <c r="C26" s="79"/>
    </row>
    <row r="27" spans="2:3" ht="12.95" customHeight="1" x14ac:dyDescent="0.25"/>
    <row r="28" spans="2:3" ht="12.95" customHeight="1" x14ac:dyDescent="0.25"/>
    <row r="29" spans="2:3" ht="12.95" customHeight="1" x14ac:dyDescent="0.25"/>
    <row r="30" spans="2:3" ht="12.95" customHeight="1" x14ac:dyDescent="0.25">
      <c r="B30" s="11"/>
      <c r="C30" s="13"/>
    </row>
    <row r="31" spans="2:3" ht="12.95" customHeight="1" x14ac:dyDescent="0.25">
      <c r="B31" s="11"/>
      <c r="C31" s="13"/>
    </row>
    <row r="32" spans="2:3" ht="12.95" customHeight="1" x14ac:dyDescent="0.25">
      <c r="B32" s="14"/>
      <c r="C32" s="13"/>
    </row>
    <row r="33" spans="2:3" ht="12.95" customHeight="1" x14ac:dyDescent="0.25">
      <c r="B33" s="11"/>
      <c r="C33" s="13"/>
    </row>
    <row r="34" spans="2:3" ht="12.95" customHeight="1" x14ac:dyDescent="0.25">
      <c r="B34" s="11"/>
      <c r="C34" s="13"/>
    </row>
    <row r="35" spans="2:3" ht="12.95" customHeight="1" x14ac:dyDescent="0.25">
      <c r="B35" s="11"/>
      <c r="C35" s="15"/>
    </row>
    <row r="36" spans="2:3" ht="12.95" customHeight="1" x14ac:dyDescent="0.25">
      <c r="B36" s="11"/>
      <c r="C36" s="13"/>
    </row>
    <row r="37" spans="2:3" ht="12.95" customHeight="1" x14ac:dyDescent="0.25">
      <c r="B37" s="11"/>
      <c r="C37" s="13"/>
    </row>
    <row r="38" spans="2:3" ht="12.95" customHeight="1" x14ac:dyDescent="0.25">
      <c r="B38" s="14"/>
      <c r="C38" s="13"/>
    </row>
    <row r="39" spans="2:3" ht="12.95" customHeight="1" x14ac:dyDescent="0.25">
      <c r="B39" s="11"/>
      <c r="C39" s="13"/>
    </row>
    <row r="40" spans="2:3" ht="12.95" customHeight="1" x14ac:dyDescent="0.25">
      <c r="B40" s="11"/>
      <c r="C40" s="16"/>
    </row>
    <row r="41" spans="2:3" ht="12.95" customHeight="1" x14ac:dyDescent="0.25">
      <c r="B41" s="11"/>
      <c r="C41" s="15"/>
    </row>
    <row r="42" spans="2:3" ht="12.95" customHeight="1" x14ac:dyDescent="0.25">
      <c r="B42" s="11"/>
      <c r="C42" s="13"/>
    </row>
    <row r="43" spans="2:3" ht="12.95" customHeight="1" x14ac:dyDescent="0.25">
      <c r="B43" s="11"/>
      <c r="C43" s="13"/>
    </row>
    <row r="44" spans="2:3" ht="12.95" customHeight="1" x14ac:dyDescent="0.25">
      <c r="B44" s="11"/>
      <c r="C44" s="13"/>
    </row>
    <row r="45" spans="2:3" ht="12.95" customHeight="1" x14ac:dyDescent="0.25">
      <c r="B45" s="11"/>
      <c r="C45" s="13"/>
    </row>
    <row r="46" spans="2:3" ht="12.95" customHeight="1" x14ac:dyDescent="0.25">
      <c r="B46" s="11"/>
      <c r="C46" s="13"/>
    </row>
    <row r="47" spans="2:3" ht="12.95" customHeight="1" x14ac:dyDescent="0.25">
      <c r="B47" s="11"/>
      <c r="C47" s="13"/>
    </row>
    <row r="48" spans="2:3" ht="12.95" customHeight="1" x14ac:dyDescent="0.25">
      <c r="B48" s="11"/>
      <c r="C48" s="16"/>
    </row>
    <row r="49" spans="2:3" s="7" customFormat="1" ht="12.95" customHeight="1" x14ac:dyDescent="0.25">
      <c r="B49" s="11"/>
      <c r="C49" s="15"/>
    </row>
    <row r="50" spans="2:3" ht="12.95" customHeight="1" x14ac:dyDescent="0.25">
      <c r="B50" s="11"/>
      <c r="C50" s="13"/>
    </row>
    <row r="51" spans="2:3" ht="12.95" customHeight="1" x14ac:dyDescent="0.25">
      <c r="B51" s="11"/>
      <c r="C51" s="17"/>
    </row>
    <row r="52" spans="2:3" ht="12.95" customHeight="1" x14ac:dyDescent="0.25">
      <c r="B52" s="11"/>
      <c r="C52" s="13"/>
    </row>
    <row r="53" spans="2:3" s="7" customFormat="1" ht="12.95" customHeight="1" x14ac:dyDescent="0.25">
      <c r="B53" s="11"/>
      <c r="C53" s="13"/>
    </row>
    <row r="54" spans="2:3" ht="12.95" customHeight="1" x14ac:dyDescent="0.25">
      <c r="B54" s="11"/>
      <c r="C54" s="13"/>
    </row>
    <row r="55" spans="2:3" ht="12.95" customHeight="1" x14ac:dyDescent="0.25">
      <c r="B55" s="11"/>
      <c r="C55" s="13"/>
    </row>
    <row r="56" spans="2:3" ht="12.95" customHeight="1" x14ac:dyDescent="0.25">
      <c r="B56" s="11"/>
      <c r="C56" s="13"/>
    </row>
    <row r="57" spans="2:3" ht="12.95" customHeight="1" x14ac:dyDescent="0.25">
      <c r="B57" s="11"/>
      <c r="C57" s="13"/>
    </row>
    <row r="58" spans="2:3" ht="12.95" customHeight="1" x14ac:dyDescent="0.25">
      <c r="B58" s="11"/>
      <c r="C58" s="13"/>
    </row>
    <row r="59" spans="2:3" s="7" customFormat="1" ht="12.95" customHeight="1" x14ac:dyDescent="0.25">
      <c r="B59" s="11"/>
      <c r="C59" s="13"/>
    </row>
    <row r="60" spans="2:3" ht="12.95" customHeight="1" x14ac:dyDescent="0.25">
      <c r="B60" s="14"/>
      <c r="C60" s="18"/>
    </row>
    <row r="61" spans="2:3" ht="12.95" customHeight="1" x14ac:dyDescent="0.25">
      <c r="B61" s="11"/>
      <c r="C61" s="12"/>
    </row>
    <row r="62" spans="2:3" ht="12.95" customHeight="1" x14ac:dyDescent="0.25">
      <c r="B62" s="19"/>
      <c r="C62" s="19"/>
    </row>
    <row r="63" spans="2:3" ht="12.95" customHeight="1" x14ac:dyDescent="0.25">
      <c r="B63" s="19"/>
      <c r="C63" s="19"/>
    </row>
    <row r="64" spans="2:3" ht="12.95" customHeight="1" x14ac:dyDescent="0.25">
      <c r="B64" s="19"/>
      <c r="C64" s="19"/>
    </row>
    <row r="65" spans="2:3" s="7" customFormat="1" ht="12.95" customHeight="1" x14ac:dyDescent="0.25">
      <c r="B65"/>
      <c r="C65"/>
    </row>
    <row r="66" spans="2:3" ht="12.95" customHeight="1" x14ac:dyDescent="0.25"/>
    <row r="67" spans="2:3" s="7" customFormat="1" ht="12.95" customHeight="1" x14ac:dyDescent="0.25">
      <c r="B67"/>
      <c r="C67"/>
    </row>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s="7" customFormat="1" ht="12.95" customHeight="1" x14ac:dyDescent="0.25">
      <c r="B75"/>
      <c r="C75"/>
    </row>
    <row r="76" spans="2:3" ht="12.95" customHeight="1" x14ac:dyDescent="0.25"/>
    <row r="77" spans="2:3" s="7" customFormat="1" ht="12.95" customHeight="1" x14ac:dyDescent="0.25">
      <c r="B77"/>
      <c r="C77"/>
    </row>
    <row r="78" spans="2:3" ht="12.95" customHeight="1" x14ac:dyDescent="0.25"/>
    <row r="79" spans="2:3" ht="12.95" customHeight="1" x14ac:dyDescent="0.25"/>
    <row r="80" spans="2:3" ht="12.95" customHeight="1" x14ac:dyDescent="0.25"/>
    <row r="81" spans="2:3" s="7" customFormat="1" ht="12.95" customHeight="1" x14ac:dyDescent="0.25">
      <c r="B81"/>
      <c r="C81"/>
    </row>
    <row r="82" spans="2:3" ht="12.95" customHeight="1" x14ac:dyDescent="0.25"/>
    <row r="83" spans="2:3" ht="12.95" customHeight="1" x14ac:dyDescent="0.25"/>
    <row r="84" spans="2:3" ht="12.95" customHeight="1" x14ac:dyDescent="0.25"/>
    <row r="85" spans="2:3" ht="12.95" customHeight="1" x14ac:dyDescent="0.25"/>
    <row r="86" spans="2:3" ht="12.95" customHeight="1" x14ac:dyDescent="0.25"/>
    <row r="87" spans="2:3" ht="12.95" customHeight="1" x14ac:dyDescent="0.25"/>
    <row r="88" spans="2:3" ht="12.95" customHeight="1" x14ac:dyDescent="0.25"/>
    <row r="89" spans="2:3" ht="12.95" customHeight="1" x14ac:dyDescent="0.25"/>
    <row r="90" spans="2:3" ht="12.95" customHeight="1" x14ac:dyDescent="0.25"/>
    <row r="91" spans="2:3" ht="12.95" customHeight="1" x14ac:dyDescent="0.25"/>
    <row r="92" spans="2:3" ht="12.95" customHeight="1" x14ac:dyDescent="0.25"/>
    <row r="93" spans="2:3" ht="12.95" customHeight="1" x14ac:dyDescent="0.25"/>
    <row r="94" spans="2:3" ht="12.95" customHeight="1" x14ac:dyDescent="0.25"/>
    <row r="95" spans="2:3" ht="12.95" customHeight="1" x14ac:dyDescent="0.25"/>
    <row r="96" spans="2:3"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sheetData>
  <mergeCells count="1">
    <mergeCell ref="B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AC23-24A6-B846-9CC0-27FD48BFBDCB}">
  <sheetPr>
    <tabColor rgb="FFE2A396"/>
  </sheetPr>
  <dimension ref="A2:E14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2:4" ht="15" customHeight="1" x14ac:dyDescent="0.25">
      <c r="B2" s="4" t="s">
        <v>40</v>
      </c>
      <c r="C2" s="2"/>
      <c r="D2" s="3"/>
    </row>
    <row r="3" spans="2:4" ht="15" customHeight="1" x14ac:dyDescent="0.25">
      <c r="B3" s="6" t="s">
        <v>106</v>
      </c>
      <c r="C3" s="5"/>
      <c r="D3" s="60" t="s">
        <v>8</v>
      </c>
    </row>
    <row r="4" spans="2:4" ht="15" customHeight="1" x14ac:dyDescent="0.25">
      <c r="B4" s="6" t="s">
        <v>107</v>
      </c>
      <c r="C4" s="5"/>
      <c r="D4" s="60" t="s">
        <v>9</v>
      </c>
    </row>
    <row r="5" spans="2:4" ht="39.950000000000003" customHeight="1" x14ac:dyDescent="0.25">
      <c r="B5" s="161" t="s">
        <v>147</v>
      </c>
      <c r="C5" s="161"/>
      <c r="D5" s="161"/>
    </row>
    <row r="6" spans="2:4" ht="12.95" customHeight="1" x14ac:dyDescent="0.25">
      <c r="B6" s="63" t="s">
        <v>10</v>
      </c>
      <c r="C6" s="63" t="s">
        <v>12</v>
      </c>
    </row>
    <row r="7" spans="2:4" ht="12.95" customHeight="1" x14ac:dyDescent="0.25">
      <c r="B7" s="9" t="s">
        <v>21</v>
      </c>
      <c r="C7" s="20" t="s">
        <v>48</v>
      </c>
    </row>
    <row r="8" spans="2:4" ht="12.95" customHeight="1" x14ac:dyDescent="0.25">
      <c r="B8" s="10" t="s">
        <v>139</v>
      </c>
      <c r="C8" s="21">
        <v>0</v>
      </c>
    </row>
    <row r="9" spans="2:4" ht="12.95" customHeight="1" x14ac:dyDescent="0.25"/>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c r="B15" s="11"/>
      <c r="C15" s="13"/>
    </row>
    <row r="16" spans="2:4" ht="12.95" customHeight="1" x14ac:dyDescent="0.25">
      <c r="B16" s="11"/>
      <c r="C16" s="13"/>
    </row>
    <row r="17" spans="2:3" ht="12.95" customHeight="1" x14ac:dyDescent="0.25">
      <c r="B17" s="11"/>
      <c r="C17" s="13"/>
    </row>
    <row r="18" spans="2:3" ht="12.95" customHeight="1" x14ac:dyDescent="0.25">
      <c r="B18" s="14"/>
      <c r="C18" s="13"/>
    </row>
    <row r="19" spans="2:3" ht="12.95" customHeight="1" x14ac:dyDescent="0.25">
      <c r="B19" s="11"/>
      <c r="C19" s="13"/>
    </row>
    <row r="20" spans="2:3" ht="12.95" customHeight="1" x14ac:dyDescent="0.25">
      <c r="B20" s="11"/>
      <c r="C20" s="13"/>
    </row>
    <row r="21" spans="2:3" ht="12.95" customHeight="1" x14ac:dyDescent="0.25">
      <c r="B21" s="11"/>
      <c r="C21" s="15"/>
    </row>
    <row r="22" spans="2:3" ht="12.95" customHeight="1" x14ac:dyDescent="0.25">
      <c r="B22" s="11"/>
      <c r="C22" s="13"/>
    </row>
    <row r="23" spans="2:3" ht="12.95" customHeight="1" x14ac:dyDescent="0.25">
      <c r="B23" s="11"/>
      <c r="C23" s="13"/>
    </row>
    <row r="24" spans="2:3" ht="12.95" customHeight="1" x14ac:dyDescent="0.25">
      <c r="B24" s="14"/>
      <c r="C24" s="13"/>
    </row>
    <row r="25" spans="2:3" ht="12.95" customHeight="1" x14ac:dyDescent="0.25">
      <c r="B25" s="11"/>
      <c r="C25" s="13"/>
    </row>
    <row r="26" spans="2:3" ht="12.95" customHeight="1" x14ac:dyDescent="0.25">
      <c r="B26" s="11"/>
      <c r="C26" s="16"/>
    </row>
    <row r="27" spans="2:3" ht="12.95" customHeight="1" x14ac:dyDescent="0.25">
      <c r="B27" s="11"/>
      <c r="C27" s="15"/>
    </row>
    <row r="28" spans="2:3" ht="12.95" customHeight="1" x14ac:dyDescent="0.25">
      <c r="B28" s="11"/>
      <c r="C28" s="13"/>
    </row>
    <row r="29" spans="2:3" ht="12.95" customHeight="1" x14ac:dyDescent="0.25">
      <c r="B29" s="11"/>
      <c r="C29" s="13"/>
    </row>
    <row r="30" spans="2:3" ht="12.95" customHeight="1" x14ac:dyDescent="0.25">
      <c r="B30" s="11"/>
      <c r="C30" s="13"/>
    </row>
    <row r="31" spans="2:3" ht="12.95" customHeight="1" x14ac:dyDescent="0.25">
      <c r="B31" s="11"/>
      <c r="C31" s="13"/>
    </row>
    <row r="32" spans="2:3" ht="12.95" customHeight="1" x14ac:dyDescent="0.25">
      <c r="B32" s="11"/>
      <c r="C32" s="13"/>
    </row>
    <row r="33" spans="2:3" ht="12.95" customHeight="1" x14ac:dyDescent="0.25">
      <c r="B33" s="11"/>
      <c r="C33" s="13"/>
    </row>
    <row r="34" spans="2:3" ht="12.95" customHeight="1" x14ac:dyDescent="0.25">
      <c r="B34" s="11"/>
      <c r="C34" s="16"/>
    </row>
    <row r="35" spans="2:3" s="7" customFormat="1" ht="12.95" customHeight="1" x14ac:dyDescent="0.25">
      <c r="B35" s="11"/>
      <c r="C35" s="15"/>
    </row>
    <row r="36" spans="2:3" ht="12.95" customHeight="1" x14ac:dyDescent="0.25">
      <c r="B36" s="11"/>
      <c r="C36" s="13"/>
    </row>
    <row r="37" spans="2:3" ht="12.95" customHeight="1" x14ac:dyDescent="0.25">
      <c r="B37" s="11"/>
      <c r="C37" s="17"/>
    </row>
    <row r="38" spans="2:3" ht="12.95" customHeight="1" x14ac:dyDescent="0.25">
      <c r="B38" s="11"/>
      <c r="C38" s="13"/>
    </row>
    <row r="39" spans="2:3" s="7" customFormat="1" ht="12.95" customHeight="1" x14ac:dyDescent="0.25">
      <c r="B39" s="11"/>
      <c r="C39" s="13"/>
    </row>
    <row r="40" spans="2:3" ht="12.95" customHeight="1" x14ac:dyDescent="0.25">
      <c r="B40" s="11"/>
      <c r="C40" s="13"/>
    </row>
    <row r="41" spans="2:3" ht="12.95" customHeight="1" x14ac:dyDescent="0.25">
      <c r="B41" s="11"/>
      <c r="C41" s="13"/>
    </row>
    <row r="42" spans="2:3" ht="12.95" customHeight="1" x14ac:dyDescent="0.25">
      <c r="B42" s="11"/>
      <c r="C42" s="13"/>
    </row>
    <row r="43" spans="2:3" ht="12.95" customHeight="1" x14ac:dyDescent="0.25">
      <c r="B43" s="11"/>
      <c r="C43" s="13"/>
    </row>
    <row r="44" spans="2:3" ht="12.95" customHeight="1" x14ac:dyDescent="0.25">
      <c r="B44" s="11"/>
      <c r="C44" s="13"/>
    </row>
    <row r="45" spans="2:3" s="7" customFormat="1" ht="12.95" customHeight="1" x14ac:dyDescent="0.25">
      <c r="B45" s="11"/>
      <c r="C45" s="13"/>
    </row>
    <row r="46" spans="2:3" ht="12.95" customHeight="1" x14ac:dyDescent="0.25">
      <c r="B46" s="14"/>
      <c r="C46" s="18"/>
    </row>
    <row r="47" spans="2:3" ht="12.95" customHeight="1" x14ac:dyDescent="0.25">
      <c r="B47" s="11"/>
      <c r="C47" s="12"/>
    </row>
    <row r="48" spans="2:3" ht="12.95" customHeight="1" x14ac:dyDescent="0.25">
      <c r="B48" s="19"/>
      <c r="C48" s="19"/>
    </row>
    <row r="49" spans="2:3" ht="12.95" customHeight="1" x14ac:dyDescent="0.25">
      <c r="B49" s="19"/>
      <c r="C49" s="19"/>
    </row>
    <row r="50" spans="2:3" ht="12.95" customHeight="1" x14ac:dyDescent="0.25">
      <c r="B50" s="19"/>
      <c r="C50" s="19"/>
    </row>
    <row r="51" spans="2:3" s="7" customFormat="1" ht="12.95" customHeight="1" x14ac:dyDescent="0.25">
      <c r="B51"/>
      <c r="C51"/>
    </row>
    <row r="52" spans="2:3" ht="12.95" customHeight="1" x14ac:dyDescent="0.25"/>
    <row r="53" spans="2:3" s="7" customFormat="1" ht="12.95" customHeight="1" x14ac:dyDescent="0.25">
      <c r="B53"/>
      <c r="C53"/>
    </row>
    <row r="54" spans="2:3" ht="12.95" customHeight="1" x14ac:dyDescent="0.25"/>
    <row r="55" spans="2:3" ht="12.95" customHeight="1" x14ac:dyDescent="0.25"/>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s="7" customFormat="1" ht="12.95" customHeight="1" x14ac:dyDescent="0.25">
      <c r="B61"/>
      <c r="C61"/>
    </row>
    <row r="62" spans="2:3" ht="12.95" customHeight="1" x14ac:dyDescent="0.25"/>
    <row r="63" spans="2:3" s="7" customFormat="1" ht="12.95" customHeight="1" x14ac:dyDescent="0.25">
      <c r="B63"/>
      <c r="C63"/>
    </row>
    <row r="64" spans="2:3" ht="12.95" customHeight="1" x14ac:dyDescent="0.25"/>
    <row r="65" spans="2:3" ht="12.95" customHeight="1" x14ac:dyDescent="0.25"/>
    <row r="66" spans="2:3" ht="12.95" customHeight="1" x14ac:dyDescent="0.25"/>
    <row r="67" spans="2:3" s="7" customFormat="1" ht="12.95" customHeight="1" x14ac:dyDescent="0.25">
      <c r="B67"/>
      <c r="C67"/>
    </row>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sheetData>
  <mergeCells count="1">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C31-D749-EA41-9056-8AD9366F28B1}">
  <sheetPr>
    <tabColor rgb="FFFFFFCC"/>
  </sheetPr>
  <dimension ref="A2:G161"/>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7" width="8.140625" hidden="1" customWidth="1"/>
    <col min="8" max="16384" width="11.42578125" hidden="1"/>
  </cols>
  <sheetData>
    <row r="2" spans="2:4" ht="15" customHeight="1" x14ac:dyDescent="0.25">
      <c r="B2" s="52" t="s">
        <v>40</v>
      </c>
      <c r="C2" s="53"/>
      <c r="D2" s="54"/>
    </row>
    <row r="3" spans="2:4" ht="15" customHeight="1" x14ac:dyDescent="0.25">
      <c r="B3" s="57" t="s">
        <v>106</v>
      </c>
      <c r="C3" s="58"/>
      <c r="D3" s="59" t="s">
        <v>8</v>
      </c>
    </row>
    <row r="4" spans="2:4" ht="15" customHeight="1" x14ac:dyDescent="0.25">
      <c r="B4" s="57" t="s">
        <v>107</v>
      </c>
      <c r="C4" s="58"/>
      <c r="D4" s="59" t="s">
        <v>9</v>
      </c>
    </row>
    <row r="5" spans="2:4" ht="39.950000000000003" customHeight="1" x14ac:dyDescent="0.25">
      <c r="B5" s="161" t="s">
        <v>147</v>
      </c>
      <c r="C5" s="161"/>
      <c r="D5" s="161"/>
    </row>
    <row r="6" spans="2:4" ht="12.95" customHeight="1" x14ac:dyDescent="0.25">
      <c r="B6" s="67" t="s">
        <v>10</v>
      </c>
      <c r="C6" s="67" t="s">
        <v>12</v>
      </c>
    </row>
    <row r="7" spans="2:4" ht="12.95" customHeight="1" x14ac:dyDescent="0.25">
      <c r="B7" s="69" t="s">
        <v>93</v>
      </c>
      <c r="C7" s="77">
        <f>'Data Input and Results'!F13</f>
        <v>0</v>
      </c>
    </row>
    <row r="8" spans="2:4" ht="12.95" customHeight="1" x14ac:dyDescent="0.25">
      <c r="B8" s="69"/>
      <c r="C8" s="76" t="s">
        <v>20</v>
      </c>
    </row>
    <row r="9" spans="2:4" ht="12.95" customHeight="1" x14ac:dyDescent="0.25">
      <c r="B9" s="69" t="s">
        <v>114</v>
      </c>
      <c r="C9" s="115">
        <f>'Data Input and Results'!F42</f>
        <v>6.0664499999999996E-2</v>
      </c>
    </row>
    <row r="10" spans="2:4" ht="12.95" customHeight="1" x14ac:dyDescent="0.25">
      <c r="B10" s="69"/>
      <c r="C10" s="113" t="s">
        <v>102</v>
      </c>
    </row>
    <row r="11" spans="2:4" ht="12.95" customHeight="1" x14ac:dyDescent="0.25">
      <c r="B11" s="69" t="s">
        <v>92</v>
      </c>
      <c r="C11" s="77">
        <f>'Data Input and Results'!F14</f>
        <v>0</v>
      </c>
    </row>
    <row r="12" spans="2:4" ht="12.95" customHeight="1" x14ac:dyDescent="0.25">
      <c r="B12" s="69"/>
      <c r="C12" s="76" t="s">
        <v>20</v>
      </c>
    </row>
    <row r="13" spans="2:4" ht="12.95" customHeight="1" x14ac:dyDescent="0.25">
      <c r="B13" s="69" t="s">
        <v>115</v>
      </c>
      <c r="C13" s="115">
        <f>'Data Input and Results'!F43</f>
        <v>0.41044920000000001</v>
      </c>
    </row>
    <row r="14" spans="2:4" ht="12.95" customHeight="1" x14ac:dyDescent="0.25">
      <c r="B14" s="69"/>
      <c r="C14" s="76" t="s">
        <v>102</v>
      </c>
    </row>
    <row r="15" spans="2:4" ht="12.95" customHeight="1" x14ac:dyDescent="0.25">
      <c r="B15" s="69" t="s">
        <v>59</v>
      </c>
      <c r="C15" s="77">
        <f>'Data Input and Results'!F15</f>
        <v>0</v>
      </c>
    </row>
    <row r="16" spans="2:4" ht="12.95" customHeight="1" x14ac:dyDescent="0.25">
      <c r="B16" s="69"/>
      <c r="C16" s="76" t="s">
        <v>20</v>
      </c>
    </row>
    <row r="17" spans="2:7" ht="12.95" customHeight="1" x14ac:dyDescent="0.25">
      <c r="B17" s="69" t="s">
        <v>116</v>
      </c>
      <c r="C17" s="115">
        <f>'Data Input and Results'!F44</f>
        <v>0.45728550000000001</v>
      </c>
    </row>
    <row r="18" spans="2:7" ht="12.95" customHeight="1" x14ac:dyDescent="0.25">
      <c r="B18" s="69"/>
      <c r="C18" s="113" t="s">
        <v>19</v>
      </c>
    </row>
    <row r="19" spans="2:7" ht="12.95" customHeight="1" x14ac:dyDescent="0.25">
      <c r="B19" s="69" t="s">
        <v>117</v>
      </c>
      <c r="C19" s="77">
        <f>C7*C9+C11*C13+C15*C17</f>
        <v>0</v>
      </c>
    </row>
    <row r="20" spans="2:7" ht="12.95" customHeight="1" x14ac:dyDescent="0.25">
      <c r="B20" s="69"/>
      <c r="C20" s="76" t="s">
        <v>20</v>
      </c>
    </row>
    <row r="21" spans="2:7" ht="12.95" customHeight="1" x14ac:dyDescent="0.25">
      <c r="B21" s="69" t="s">
        <v>43</v>
      </c>
      <c r="C21" s="84">
        <f>C30*-1</f>
        <v>-114</v>
      </c>
    </row>
    <row r="22" spans="2:7" s="8" customFormat="1" ht="12.95" customHeight="1" x14ac:dyDescent="0.25">
      <c r="B22" s="69"/>
      <c r="C22" s="77" t="s">
        <v>19</v>
      </c>
      <c r="G22"/>
    </row>
    <row r="23" spans="2:7" s="7" customFormat="1" ht="12.95" customHeight="1" x14ac:dyDescent="0.25">
      <c r="B23" s="55" t="s">
        <v>113</v>
      </c>
      <c r="C23" s="56">
        <f>C21*C19</f>
        <v>0</v>
      </c>
      <c r="G23"/>
    </row>
    <row r="24" spans="2:7" ht="12.95" customHeight="1" x14ac:dyDescent="0.25"/>
    <row r="25" spans="2:7" ht="12.95" customHeight="1" x14ac:dyDescent="0.25">
      <c r="B25" s="66"/>
      <c r="C25" s="66"/>
    </row>
    <row r="26" spans="2:7" ht="12.95" customHeight="1" x14ac:dyDescent="0.25"/>
    <row r="27" spans="2:7" ht="12.95" customHeight="1" x14ac:dyDescent="0.25">
      <c r="B27" s="64" t="s">
        <v>146</v>
      </c>
      <c r="C27" s="64"/>
    </row>
    <row r="28" spans="2:7" ht="12.95" customHeight="1" x14ac:dyDescent="0.25">
      <c r="B28" s="65" t="s">
        <v>10</v>
      </c>
      <c r="C28" s="65" t="s">
        <v>12</v>
      </c>
    </row>
    <row r="29" spans="2:7" ht="12.95" customHeight="1" x14ac:dyDescent="0.25">
      <c r="B29" s="74" t="s">
        <v>111</v>
      </c>
      <c r="C29" s="75"/>
    </row>
    <row r="30" spans="2:7" ht="12.95" customHeight="1" x14ac:dyDescent="0.25">
      <c r="B30" s="69" t="s">
        <v>43</v>
      </c>
      <c r="C30" s="84">
        <f>'Data Input and Results'!F45</f>
        <v>114</v>
      </c>
    </row>
    <row r="31" spans="2:7" ht="12.95" customHeight="1" x14ac:dyDescent="0.25"/>
    <row r="32" spans="2:7" ht="12.95" customHeight="1" x14ac:dyDescent="0.25"/>
    <row r="33" spans="2:6" ht="12.95" customHeight="1" x14ac:dyDescent="0.25">
      <c r="B33" s="72"/>
      <c r="C33" s="79"/>
    </row>
    <row r="34" spans="2:6" ht="12.95" customHeight="1" x14ac:dyDescent="0.25"/>
    <row r="35" spans="2:6" ht="12.95" customHeight="1" x14ac:dyDescent="0.25"/>
    <row r="36" spans="2:6" ht="12.95" customHeight="1" x14ac:dyDescent="0.25">
      <c r="B36" s="14"/>
      <c r="C36" s="13"/>
    </row>
    <row r="37" spans="2:6" ht="12.95" customHeight="1" x14ac:dyDescent="0.25">
      <c r="B37" s="11"/>
      <c r="C37" s="13"/>
      <c r="E37" s="85"/>
      <c r="F37" s="86"/>
    </row>
    <row r="38" spans="2:6" ht="12.95" customHeight="1" x14ac:dyDescent="0.25">
      <c r="B38" s="11"/>
      <c r="C38" s="13"/>
      <c r="E38" s="85"/>
      <c r="F38" s="87"/>
    </row>
    <row r="39" spans="2:6" ht="12.95" customHeight="1" x14ac:dyDescent="0.25">
      <c r="B39" s="11"/>
      <c r="C39" s="15"/>
      <c r="E39" s="85"/>
      <c r="F39" s="86"/>
    </row>
    <row r="40" spans="2:6" ht="12.95" customHeight="1" x14ac:dyDescent="0.25">
      <c r="B40" s="11"/>
      <c r="C40" s="13"/>
      <c r="E40" s="85"/>
      <c r="F40" s="86"/>
    </row>
    <row r="41" spans="2:6" ht="12.95" customHeight="1" x14ac:dyDescent="0.25">
      <c r="B41" s="11"/>
      <c r="C41" s="13"/>
      <c r="E41" s="88"/>
      <c r="F41" s="86"/>
    </row>
    <row r="42" spans="2:6" ht="12.95" customHeight="1" x14ac:dyDescent="0.25">
      <c r="B42" s="14"/>
      <c r="C42" s="13"/>
    </row>
    <row r="43" spans="2:6" ht="12.95" customHeight="1" x14ac:dyDescent="0.25">
      <c r="B43" s="11"/>
      <c r="C43" s="13"/>
    </row>
    <row r="44" spans="2:6" ht="12.95" customHeight="1" x14ac:dyDescent="0.25">
      <c r="B44" s="11"/>
      <c r="C44" s="16"/>
    </row>
    <row r="45" spans="2:6" ht="12.95" customHeight="1" x14ac:dyDescent="0.25">
      <c r="B45" s="11"/>
      <c r="C45" s="15"/>
    </row>
    <row r="46" spans="2:6" ht="12.95" customHeight="1" x14ac:dyDescent="0.25">
      <c r="B46" s="11"/>
      <c r="C46" s="13"/>
    </row>
    <row r="47" spans="2:6" ht="12.95" customHeight="1" x14ac:dyDescent="0.25">
      <c r="B47" s="11"/>
      <c r="C47" s="13"/>
    </row>
    <row r="48" spans="2:6" ht="12.95" customHeight="1" x14ac:dyDescent="0.25">
      <c r="B48" s="11"/>
      <c r="C48" s="13"/>
    </row>
    <row r="49" spans="2:3" ht="12.95" customHeight="1" x14ac:dyDescent="0.25">
      <c r="B49" s="11"/>
      <c r="C49" s="13"/>
    </row>
    <row r="50" spans="2:3" ht="12.95" customHeight="1" x14ac:dyDescent="0.25">
      <c r="B50" s="11"/>
      <c r="C50" s="13"/>
    </row>
    <row r="51" spans="2:3" ht="12.95" customHeight="1" x14ac:dyDescent="0.25">
      <c r="B51" s="11"/>
      <c r="C51" s="13"/>
    </row>
    <row r="52" spans="2:3" ht="12.95" customHeight="1" x14ac:dyDescent="0.25">
      <c r="B52" s="11"/>
      <c r="C52" s="16"/>
    </row>
    <row r="53" spans="2:3" s="7" customFormat="1" ht="12.95" customHeight="1" x14ac:dyDescent="0.25">
      <c r="B53" s="11"/>
      <c r="C53" s="15"/>
    </row>
    <row r="54" spans="2:3" ht="12.95" customHeight="1" x14ac:dyDescent="0.25">
      <c r="B54" s="11"/>
      <c r="C54" s="13"/>
    </row>
    <row r="55" spans="2:3" ht="12.95" customHeight="1" x14ac:dyDescent="0.25">
      <c r="B55" s="11"/>
      <c r="C55" s="17"/>
    </row>
    <row r="56" spans="2:3" ht="12.95" customHeight="1" x14ac:dyDescent="0.25">
      <c r="B56" s="11"/>
      <c r="C56" s="13"/>
    </row>
    <row r="57" spans="2:3" s="7" customFormat="1" ht="12.95" customHeight="1" x14ac:dyDescent="0.25">
      <c r="B57" s="11"/>
      <c r="C57" s="13"/>
    </row>
    <row r="58" spans="2:3" ht="12.95" customHeight="1" x14ac:dyDescent="0.25">
      <c r="B58" s="11"/>
      <c r="C58" s="13"/>
    </row>
    <row r="59" spans="2:3" ht="12.95" customHeight="1" x14ac:dyDescent="0.25">
      <c r="B59" s="11"/>
      <c r="C59" s="13"/>
    </row>
    <row r="60" spans="2:3" ht="12.95" customHeight="1" x14ac:dyDescent="0.25">
      <c r="B60" s="11"/>
      <c r="C60" s="13"/>
    </row>
    <row r="61" spans="2:3" ht="12.95" customHeight="1" x14ac:dyDescent="0.25">
      <c r="B61" s="11"/>
      <c r="C61" s="13"/>
    </row>
    <row r="62" spans="2:3" ht="12.95" customHeight="1" x14ac:dyDescent="0.25">
      <c r="B62" s="11"/>
      <c r="C62" s="13"/>
    </row>
    <row r="63" spans="2:3" s="7" customFormat="1" ht="12.95" customHeight="1" x14ac:dyDescent="0.25">
      <c r="B63" s="11"/>
      <c r="C63" s="13"/>
    </row>
    <row r="64" spans="2:3" ht="12.95" customHeight="1" x14ac:dyDescent="0.25">
      <c r="B64" s="14"/>
      <c r="C64" s="18"/>
    </row>
    <row r="65" spans="2:3" ht="12.95" customHeight="1" x14ac:dyDescent="0.25">
      <c r="B65" s="11"/>
      <c r="C65" s="12"/>
    </row>
    <row r="66" spans="2:3" ht="12.95" customHeight="1" x14ac:dyDescent="0.25">
      <c r="B66" s="19"/>
      <c r="C66" s="19"/>
    </row>
    <row r="67" spans="2:3" ht="12.95" customHeight="1" x14ac:dyDescent="0.25">
      <c r="B67" s="19"/>
      <c r="C67" s="19"/>
    </row>
    <row r="68" spans="2:3" ht="12.95" customHeight="1" x14ac:dyDescent="0.25">
      <c r="B68" s="19"/>
      <c r="C68" s="19"/>
    </row>
    <row r="69" spans="2:3" s="7" customFormat="1" ht="12.95" customHeight="1" x14ac:dyDescent="0.25">
      <c r="B69"/>
      <c r="C69"/>
    </row>
    <row r="70" spans="2:3" ht="12.95" customHeight="1" x14ac:dyDescent="0.25"/>
    <row r="71" spans="2:3" s="7" customFormat="1" ht="12.95" customHeight="1" x14ac:dyDescent="0.25">
      <c r="B71"/>
      <c r="C71"/>
    </row>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s="7" customFormat="1" ht="12.95" customHeight="1" x14ac:dyDescent="0.25">
      <c r="B79"/>
      <c r="C79"/>
    </row>
    <row r="80" spans="2:3" ht="12.95" customHeight="1" x14ac:dyDescent="0.25"/>
    <row r="81" spans="2:3" s="7" customFormat="1" ht="12.95" customHeight="1" x14ac:dyDescent="0.25">
      <c r="B81"/>
      <c r="C81"/>
    </row>
    <row r="82" spans="2:3" ht="12.95" customHeight="1" x14ac:dyDescent="0.25"/>
    <row r="83" spans="2:3" ht="12.95" customHeight="1" x14ac:dyDescent="0.25"/>
    <row r="84" spans="2:3" ht="12.95" customHeight="1" x14ac:dyDescent="0.25"/>
    <row r="85" spans="2:3" s="7" customFormat="1" ht="12.95" customHeight="1" x14ac:dyDescent="0.25">
      <c r="B85"/>
      <c r="C85"/>
    </row>
    <row r="86" spans="2:3" ht="12.95" customHeight="1" x14ac:dyDescent="0.25"/>
    <row r="87" spans="2:3" ht="12.95" customHeight="1" x14ac:dyDescent="0.25"/>
    <row r="88" spans="2:3" ht="12.95" customHeight="1" x14ac:dyDescent="0.25"/>
    <row r="89" spans="2:3" ht="12.95" customHeight="1" x14ac:dyDescent="0.25"/>
    <row r="90" spans="2:3" ht="12.95" customHeight="1" x14ac:dyDescent="0.25"/>
    <row r="91" spans="2:3" ht="12.95" customHeight="1" x14ac:dyDescent="0.25"/>
    <row r="92" spans="2:3" ht="12.95" customHeight="1" x14ac:dyDescent="0.25"/>
    <row r="93" spans="2:3" ht="12.95" customHeight="1" x14ac:dyDescent="0.25"/>
    <row r="94" spans="2:3" ht="12.95" customHeight="1" x14ac:dyDescent="0.25"/>
    <row r="95" spans="2:3" ht="12.95" customHeight="1" x14ac:dyDescent="0.25"/>
    <row r="96" spans="2:3"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sheetData>
  <mergeCells count="1">
    <mergeCell ref="B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45C3B902415B4A832A38E2D536BCBF" ma:contentTypeVersion="8" ma:contentTypeDescription="Create a new document." ma:contentTypeScope="" ma:versionID="7f46c813ed8eba6d99d2d6607137ae0a">
  <xsd:schema xmlns:xsd="http://www.w3.org/2001/XMLSchema" xmlns:xs="http://www.w3.org/2001/XMLSchema" xmlns:p="http://schemas.microsoft.com/office/2006/metadata/properties" xmlns:ns2="53749597-08b2-480a-9987-8dc99663f934" targetNamespace="http://schemas.microsoft.com/office/2006/metadata/properties" ma:root="true" ma:fieldsID="4a6305a350d626ca94428547b882ca6a" ns2:_="">
    <xsd:import namespace="53749597-08b2-480a-9987-8dc99663f93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49597-08b2-480a-9987-8dc99663f9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8DFE3A-F9D0-40DF-9244-9803593046D0}"/>
</file>

<file path=customXml/itemProps2.xml><?xml version="1.0" encoding="utf-8"?>
<ds:datastoreItem xmlns:ds="http://schemas.openxmlformats.org/officeDocument/2006/customXml" ds:itemID="{586488DB-FDC2-431D-BA83-F0913CF76B28}"/>
</file>

<file path=customXml/itemProps3.xml><?xml version="1.0" encoding="utf-8"?>
<ds:datastoreItem xmlns:ds="http://schemas.openxmlformats.org/officeDocument/2006/customXml" ds:itemID="{6F40D018-17BF-4DC4-8AA6-37E3764277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Data Input and Results</vt:lpstr>
      <vt:lpstr>Access_Affordability</vt:lpstr>
      <vt:lpstr>Access_Underserved</vt:lpstr>
      <vt:lpstr>Quality_Basic Need</vt:lpstr>
      <vt:lpstr>Quality_Effectiveness</vt:lpstr>
      <vt:lpstr>Quality_Health and Safety</vt:lpstr>
      <vt:lpstr>Optionality</vt:lpstr>
      <vt:lpstr>Environmental_Use Phase</vt:lpstr>
      <vt:lpstr>Environmental_End of Life</vt:lpstr>
      <vt:lpstr>Ex. Company A Data and Results</vt:lpstr>
      <vt:lpstr>Ex. Access_Affordability</vt:lpstr>
      <vt:lpstr>Ex. Access_Underserved</vt:lpstr>
      <vt:lpstr>Ex. Quality_Basic Need</vt:lpstr>
      <vt:lpstr>Ex. Quality_Effectiveness</vt:lpstr>
      <vt:lpstr>Ex. Quality_Health and Safety</vt:lpstr>
      <vt:lpstr>Ex. Optionality</vt:lpstr>
      <vt:lpstr>Ex. Environmental_Use Phase</vt:lpstr>
      <vt:lpstr>Ex. Environmental_End of Life</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Trinh</dc:creator>
  <cp:lastModifiedBy>Ryan Daulton</cp:lastModifiedBy>
  <cp:lastPrinted>2022-05-05T17:53:08Z</cp:lastPrinted>
  <dcterms:created xsi:type="dcterms:W3CDTF">2019-10-23T21:19:37Z</dcterms:created>
  <dcterms:modified xsi:type="dcterms:W3CDTF">2022-06-07T13:36:06Z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0x0101002645C3B902415B4A832A38E2D536BCBF</vt:lpwstr>
  </property>
</Properties>
</file>