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petersjm/Documents/7_qaqc/"/>
    </mc:Choice>
  </mc:AlternateContent>
  <xr:revisionPtr revIDLastSave="0" documentId="8_{F201D640-00D7-0C4E-8FA7-31C020E8E99A}" xr6:coauthVersionLast="47" xr6:coauthVersionMax="47" xr10:uidLastSave="{00000000-0000-0000-0000-000000000000}"/>
  <bookViews>
    <workbookView xWindow="0" yWindow="760" windowWidth="29040" windowHeight="15840" xr2:uid="{D388AE35-2FF2-444B-9B8B-CAE976887209}"/>
  </bookViews>
  <sheets>
    <sheet name="Main" sheetId="4" r:id="rId1"/>
    <sheet name="Custom Rules" sheetId="5" r:id="rId2"/>
  </sheets>
  <definedNames>
    <definedName name="_xlnm._FilterDatabase" localSheetId="1" hidden="1">'Custom Rules'!$A$1:$AC$42</definedName>
    <definedName name="_xlnm._FilterDatabase" localSheetId="0" hidden="1">Main!$B$1:$P$220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46" i="4" l="1"/>
  <c r="P247" i="4"/>
  <c r="P248" i="4"/>
  <c r="P249" i="4"/>
  <c r="P250" i="4"/>
  <c r="P251" i="4"/>
  <c r="P252" i="4"/>
  <c r="P253" i="4"/>
  <c r="P254" i="4"/>
  <c r="P255" i="4"/>
  <c r="P256" i="4"/>
  <c r="P257" i="4"/>
  <c r="P245" i="4"/>
  <c r="P230" i="4"/>
  <c r="P231" i="4"/>
  <c r="P232" i="4"/>
  <c r="P233" i="4"/>
  <c r="P234" i="4"/>
  <c r="P235" i="4"/>
  <c r="P236" i="4"/>
  <c r="P237" i="4"/>
  <c r="P238" i="4"/>
  <c r="P239" i="4"/>
  <c r="P240" i="4"/>
  <c r="P241" i="4"/>
  <c r="P229" i="4"/>
  <c r="P213" i="4"/>
  <c r="P214" i="4"/>
  <c r="P215" i="4"/>
  <c r="P216" i="4"/>
  <c r="P217" i="4"/>
  <c r="P218" i="4"/>
  <c r="P219" i="4"/>
  <c r="P220" i="4"/>
  <c r="P212" i="4"/>
  <c r="P211" i="4"/>
  <c r="P197" i="4"/>
  <c r="P198" i="4"/>
  <c r="P199" i="4"/>
  <c r="P200" i="4"/>
  <c r="P201" i="4"/>
  <c r="P202" i="4"/>
  <c r="P203" i="4"/>
  <c r="P204" i="4"/>
  <c r="P205" i="4"/>
  <c r="P206" i="4"/>
  <c r="P207" i="4"/>
  <c r="P208" i="4"/>
  <c r="P196" i="4"/>
  <c r="P195" i="4"/>
  <c r="P173" i="4"/>
  <c r="P174" i="4"/>
  <c r="P175" i="4"/>
  <c r="P176" i="4"/>
  <c r="P177" i="4"/>
  <c r="P178" i="4"/>
  <c r="P179" i="4"/>
  <c r="P180" i="4"/>
  <c r="P181" i="4"/>
  <c r="P182" i="4"/>
  <c r="P183" i="4"/>
  <c r="P184" i="4"/>
  <c r="P185" i="4"/>
  <c r="P186" i="4"/>
  <c r="P187" i="4"/>
  <c r="P188" i="4"/>
  <c r="P189" i="4"/>
  <c r="P190" i="4"/>
  <c r="P191" i="4"/>
  <c r="P172" i="4"/>
  <c r="P171" i="4"/>
  <c r="P157" i="4"/>
  <c r="P158" i="4"/>
  <c r="P159" i="4"/>
  <c r="P160" i="4"/>
  <c r="P161" i="4"/>
  <c r="P162" i="4"/>
  <c r="P163" i="4"/>
  <c r="P164" i="4"/>
  <c r="P165" i="4"/>
  <c r="P166" i="4"/>
  <c r="P167" i="4"/>
  <c r="P168" i="4"/>
  <c r="P156" i="4"/>
  <c r="P141" i="4"/>
  <c r="P142" i="4"/>
  <c r="P143" i="4"/>
  <c r="P144" i="4"/>
  <c r="P145" i="4"/>
  <c r="P146" i="4"/>
  <c r="P147" i="4"/>
  <c r="P148" i="4"/>
  <c r="P149" i="4"/>
  <c r="P150" i="4"/>
  <c r="P151" i="4"/>
  <c r="P152" i="4"/>
  <c r="P140" i="4"/>
  <c r="P118" i="4"/>
  <c r="P119" i="4"/>
  <c r="P120" i="4"/>
  <c r="P121" i="4"/>
  <c r="P122" i="4"/>
  <c r="P123" i="4"/>
  <c r="P124" i="4"/>
  <c r="P125" i="4"/>
  <c r="P126" i="4"/>
  <c r="P127" i="4"/>
  <c r="P128" i="4"/>
  <c r="P129" i="4"/>
  <c r="P130" i="4"/>
  <c r="P131" i="4"/>
  <c r="P132" i="4"/>
  <c r="P133" i="4"/>
  <c r="P134" i="4"/>
  <c r="P135" i="4"/>
  <c r="P136" i="4"/>
  <c r="P1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tc={AB908825-2F4C-4613-A421-E6D7CAD89A92}</author>
    <author>tc={7B542A1A-C84A-44E1-8E16-276216FD0198}</author>
    <author>tc={D8CA3892-EBB9-4247-A6AA-E4605B1DA01C}</author>
    <author>tc={3E74F248-4370-45E6-B7FE-F0459A843BB6}</author>
    <author>tc={33BB48AA-A6EB-4696-8420-659A826C39BB}</author>
  </authors>
  <commentList>
    <comment ref="C13" authorId="0" shapeId="0" xr:uid="{AB908825-2F4C-4613-A421-E6D7CAD89A92}">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NA until yes</t>
      </text>
    </comment>
    <comment ref="E41" authorId="1" shapeId="0" xr:uid="{7B542A1A-C84A-44E1-8E16-276216FD0198}">
      <text>
        <t>[Threaded comment]
Your version of Excel allows you to read this threaded comment; however, any edits to it will get removed if the file is opened in a newer version of Excel. Learn more: https://go.microsoft.com/fwlink/?linkid=870924
Comment:
    CANNOT BE NULL</t>
      </text>
    </comment>
    <comment ref="B52" authorId="2" shapeId="0" xr:uid="{D8CA3892-EBB9-4247-A6AA-E4605B1DA01C}">
      <text>
        <t>[Threaded comment]
Your version of Excel allows you to read this threaded comment; however, any edits to it will get removed if the file is opened in a newer version of Excel. Learn more: https://go.microsoft.com/fwlink/?linkid=870924
Comment:
    this is an OR requirement- either d_534041351=yes OR d_210921343=yes. For now I'll write it as two different rules, but I'm not sure if it'll overwrite itself by doing this
Reply:
    Just to make sure that we can distinguish between these two rules, I'm adding an A and a B to the label</t>
      </text>
    </comment>
    <comment ref="D103" authorId="3" shapeId="0" xr:uid="{3E74F248-4370-45E6-B7FE-F0459A843BB6}">
      <text>
        <t>[Threaded comment]
Your version of Excel allows you to read this threaded comment; however, any edits to it will get removed if the file is opened in a newer version of Excel. Learn more: https://go.microsoft.com/fwlink/?linkid=870924
Comment:
    This is an example where the Qctype should be changed to "NA or crossValid1" and the NA should be removed from the ValidValues column. This is true for many other similar examples below..
Reply:
    done!</t>
      </text>
    </comment>
    <comment ref="D210" authorId="4" shapeId="0" xr:uid="{33BB48AA-A6EB-4696-8420-659A826C39BB}">
      <text>
        <t>[Threaded comment]
Your version of Excel allows you to read this threaded comment; however, any edits to it will get removed if the file is opened in a newer version of Excel. Learn more: https://go.microsoft.com/fwlink/?linkid=870924
Comment:
    Any rules that have Qctype of "NA or valid" should not have NA in the ValidValues column.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tc={18181449-BBBF-462F-A846-2A1C4D676EF9}</author>
    <author>tc={4238541A-AB83-4F55-A5A9-8994C0103AAA}</author>
    <author>tc={EF26DB08-5B14-4436-8590-75EF4E96100F}</author>
    <author>tc={2DA655E9-FD45-4424-A47B-1397C6E8086D}</author>
  </authors>
  <commentList>
    <comment ref="D2" authorId="0" shapeId="0" xr:uid="{18181449-BBBF-462F-A846-2A1C4D676EF9}">
      <text>
        <t>[Threaded comment]
Your version of Excel allows you to read this threaded comment; however, any edits to it will get removed if the file is opened in a newer version of Excel. Learn more: https://go.microsoft.com/fwlink/?linkid=870924
Comment:
    Value of concept ID must equal value of ValidValues</t>
      </text>
    </comment>
    <comment ref="F4" authorId="1" shapeId="0" xr:uid="{4238541A-AB83-4F55-A5A9-8994C0103AAA}">
      <text>
        <t>[Threaded comment]
Your version of Excel allows you to read this threaded comment; however, any edits to it will get removed if the file is opened in a newer version of Excel. Learn more: https://go.microsoft.com/fwlink/?linkid=870924
Comment:
    Only use first 11 characters of string
Reply:
    str_sub(cid, 1, 11)</t>
      </text>
    </comment>
    <comment ref="D27" authorId="2" shapeId="0" xr:uid="{EF26DB08-5B14-4436-8590-75EF4E96100F}">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with Michelle these are null until yes, instead of no</t>
      </text>
    </comment>
    <comment ref="C29" authorId="3" shapeId="0" xr:uid="{2DA655E9-FD45-4424-A47B-1397C6E8086D}">
      <text>
        <t>[Threaded comment]
Your version of Excel allows you to read this threaded comment; however, any edits to it will get removed if the file is opened in a newer version of Excel. Learn more: https://go.microsoft.com/fwlink/?linkid=870924
Comment:
    These one's need Qctypes
Reply:
    done</t>
      </text>
    </comment>
  </commentList>
</comments>
</file>

<file path=xl/sharedStrings.xml><?xml version="1.0" encoding="utf-8"?>
<sst xmlns="http://schemas.openxmlformats.org/spreadsheetml/2006/main" count="1897" uniqueCount="778">
  <si>
    <t>rule_id</t>
  </si>
  <si>
    <t>Label</t>
  </si>
  <si>
    <t>ConceptID</t>
  </si>
  <si>
    <t>Qctype</t>
  </si>
  <si>
    <t>ValidValues</t>
  </si>
  <si>
    <t>CrossVariableConceptID1</t>
  </si>
  <si>
    <t>CrossVariableConceptID1Value</t>
  </si>
  <si>
    <t>CrossVariableConceptID2</t>
  </si>
  <si>
    <t>CrossVariableConceptID2Value</t>
  </si>
  <si>
    <t>CrossVariableConceptID3</t>
  </si>
  <si>
    <t>CrossVariableConceptID3Value</t>
  </si>
  <si>
    <t>CrossVariableConceptID4</t>
  </si>
  <si>
    <t>CrossVariableConceptID4Value</t>
  </si>
  <si>
    <t>Required</t>
  </si>
  <si>
    <t>Notes from dictionary</t>
  </si>
  <si>
    <t>Notes from QC process</t>
  </si>
  <si>
    <t>Serum Separator Tube 4 Collected DB</t>
  </si>
  <si>
    <t>d_173836415_d_266600170_d_534041351</t>
  </si>
  <si>
    <t>crossValid3</t>
  </si>
  <si>
    <t xml:space="preserve"> d_232343615_d_593843561</t>
  </si>
  <si>
    <t>d_650516960</t>
  </si>
  <si>
    <t xml:space="preserve"> d_232343615_d_762124027</t>
  </si>
  <si>
    <t>If any indiviudal blood tubes collected=yes, blood tube discard flag=no, and collection setting=clinical, than BioClin_DBBloodRRL_v1r0 needs to be yes</t>
  </si>
  <si>
    <t>Serum Separator Tube 1 Collected DB</t>
  </si>
  <si>
    <t>d_299553921_d_593843561</t>
  </si>
  <si>
    <t>d_299553921_d_762124027</t>
  </si>
  <si>
    <t>Serum Separator Tube 3 Collected DB</t>
  </si>
  <si>
    <t>d_376960806_d_593843561</t>
  </si>
  <si>
    <t>d_376960806_d_762124027</t>
  </si>
  <si>
    <t>EDTA Tube 1 Collected DB</t>
  </si>
  <si>
    <t>d_454453939_d_593843561</t>
  </si>
  <si>
    <t>d_454453939_d_762124027</t>
  </si>
  <si>
    <t>Serum Separator Tube 5 Collected DB</t>
  </si>
  <si>
    <t>d_589588440_d_593843561</t>
  </si>
  <si>
    <t>d_589588440_d_762124027</t>
  </si>
  <si>
    <t>EDTA Tube 2 Collected DB</t>
  </si>
  <si>
    <t>d_677469051_d_593843561</t>
  </si>
  <si>
    <t>d_677469051_d_762124027</t>
  </si>
  <si>
    <t>EDTA Tube 3 Collected DB</t>
  </si>
  <si>
    <t>d_683613884_d_593843561</t>
  </si>
  <si>
    <t>d_683613884_d_762124027</t>
  </si>
  <si>
    <t>Serum Separator Tube 2 Collected DB</t>
  </si>
  <si>
    <t>d_703954371_d_593843561</t>
  </si>
  <si>
    <t>d_703954371_d_762124027</t>
  </si>
  <si>
    <t>Heparin Tube 1 Collected DB</t>
  </si>
  <si>
    <t>d_838567176_d_593843561</t>
  </si>
  <si>
    <t>d_838567176_d_762124027</t>
  </si>
  <si>
    <t>Heparin Tube 2 Collected DB</t>
  </si>
  <si>
    <t>d_958646668_d_593843561</t>
  </si>
  <si>
    <t>d_958646668_d_762124027</t>
  </si>
  <si>
    <t>Henry Ford ACD Tube Collected DB</t>
  </si>
  <si>
    <t>d_652357376_d_593843561</t>
  </si>
  <si>
    <t>d_652357376_d_762124027</t>
  </si>
  <si>
    <t>d_827220437</t>
  </si>
  <si>
    <t>If any indiviudal blood tubes collected=yes than BioClin_DBBloodRRL_v1r0 needs to be yes. This applies to hybrid settings as well; this rule is specifically for Henry Ford</t>
  </si>
  <si>
    <t>Dashboard Clinical Urine Accession ID No</t>
  </si>
  <si>
    <t>d_173836415_d_266600170_d_210921343</t>
  </si>
  <si>
    <t>NA or crossValid2</t>
  </si>
  <si>
    <t>d_973670172_d_593843561</t>
  </si>
  <si>
    <t>If all individual urine tubes are Collected = No, and collection setting = clinical, then BioClin_DBUrineRRL_v1r0 needs to be no</t>
  </si>
  <si>
    <t>DB Urine Tube 1 Collected No</t>
  </si>
  <si>
    <t>crossValid2</t>
  </si>
  <si>
    <t>If derived variable from dashboard BioClin_DBUrineRRL_v1r0=no, all individual urine tubes are Collected must = No</t>
  </si>
  <si>
    <t>Dashboard Clinical Urine Accession ID Yes</t>
  </si>
  <si>
    <t>d_973670172_d_762124027</t>
  </si>
  <si>
    <t>If Urine tube marked as collected with no discard flag in the Biospecimen Dashboard and setting=clinical, then BioClin_DBUrineRRL_v1r0=yes</t>
  </si>
  <si>
    <t>DB Urine Tube 1 Collected Yes</t>
  </si>
  <si>
    <t>If collection setting=clinical and  BioClin_DBUrineRRL_v1r0=YES, all individual urine tubes are Collected must = YES</t>
  </si>
  <si>
    <t>SIte Urine Tube 1 Collected No</t>
  </si>
  <si>
    <t>crossValid1</t>
  </si>
  <si>
    <t>d_173836415_d_266600170_d_786930107</t>
  </si>
  <si>
    <t>If BioClin_SiteUrineColl_v1r0  = NO,  any individual urine tubes say collected must = NO</t>
  </si>
  <si>
    <t>Blood Location ID B</t>
  </si>
  <si>
    <t>d_173836415_d_266600170_d_185243482</t>
  </si>
  <si>
    <t>crossValid1 is populated</t>
  </si>
  <si>
    <t>d_173836415_d_266600170_d_693370086</t>
  </si>
  <si>
    <t>BioClin_SiteBlLocation_v1r0 should not be null if BioClin_SiteBloodColl_v1r0 = Yes (we should not be missing sample collection location for any sample KP says was collected)</t>
  </si>
  <si>
    <t>Urine Location ID B</t>
  </si>
  <si>
    <t>d_173836415_d_266600170_d_452847912</t>
  </si>
  <si>
    <t xml:space="preserve">BioClin_SiteUrLocation_v1r0 should not be null if BioClin_SiteUrineColl_v1r0 = Yes </t>
  </si>
  <si>
    <t>Serum Separator Tube 4 Collected BS</t>
  </si>
  <si>
    <t>d_878865966</t>
  </si>
  <si>
    <t>d_331584571</t>
  </si>
  <si>
    <t xml:space="preserve">If the visit type is Baseline and any blood tube is collected, then the baseline blood is maked as collected </t>
  </si>
  <si>
    <t>Serum Separator Tube 1 Collected BS</t>
  </si>
  <si>
    <t>If the visit type is Baseline and any blood tube is collected, then the baseline blood is maked as collected</t>
  </si>
  <si>
    <t>Serum Separator Tube 3 Collected BS</t>
  </si>
  <si>
    <t>EDTA Tube 1 Collected BS</t>
  </si>
  <si>
    <t>Serum Separator Tube 5 Collected BS</t>
  </si>
  <si>
    <t>EDTA Tube 2 Collected BS</t>
  </si>
  <si>
    <t>EDTA Tube 3 Collected BS</t>
  </si>
  <si>
    <t>Serum Separator Tube 2 Collected BS</t>
  </si>
  <si>
    <t>Heparin Tube 1 Collected BS</t>
  </si>
  <si>
    <t>Heparin Tube 2 Collected BS</t>
  </si>
  <si>
    <t>ACD Tube 1 Collected BS</t>
  </si>
  <si>
    <t>Urine Tube 1 Collected YES BS</t>
  </si>
  <si>
    <t>d_167958071</t>
  </si>
  <si>
    <t xml:space="preserve">If the visit type is Baseline, and the urine tube is collected, then the baseline urine is maked as collected </t>
  </si>
  <si>
    <t>Urine Tube 1 Collected NO BS</t>
  </si>
  <si>
    <t>If the urine tube is not collected, then BioFin_BaseUrineCol_v1r0 must be no</t>
  </si>
  <si>
    <t>All baseline samples collected NO1</t>
  </si>
  <si>
    <t>d_254109640</t>
  </si>
  <si>
    <t>NA or crossValid1</t>
  </si>
  <si>
    <t>If BioFin_BaseBloodCol_v1r0=no, SMMet_BLSamplesColl_v1r0 must=no</t>
  </si>
  <si>
    <t>All baseline samples collected NO2</t>
  </si>
  <si>
    <t>If BioFin_BaseUrineCol_v1r0=no, SMMet_BLSamplesColl_v1r0 must=no</t>
  </si>
  <si>
    <t>KP Clinical_Site Blood Collected DB Match 2</t>
  </si>
  <si>
    <t>If BioClin_DBBloodRRLBL_v1r0=no, then BioClin_BioClin_SiteBloodCollBL_v1r0 must be no</t>
  </si>
  <si>
    <t>KP Clinical Site Urine Collected DB Match 2</t>
  </si>
  <si>
    <t>If BioClin_DBUrineRRLBL_v1r0=no, then BioClin_SiteUrineCollBL_v1r0 must be no</t>
  </si>
  <si>
    <t>Clinical Site Blood RRL Date / Time Received HP</t>
  </si>
  <si>
    <t>d_173836415_d_266600170_d_822274939</t>
  </si>
  <si>
    <t>NA or crossvalid before date()</t>
  </si>
  <si>
    <t>d_664453818</t>
  </si>
  <si>
    <t>d_153713899</t>
  </si>
  <si>
    <t>If HIPAA revocation signed= yes, then BioClin_SiteBldRRLDt_v1r0 must  be equivalent to HdRef_DateHIPAArevoked_v1r0</t>
  </si>
  <si>
    <t>Any sample collected after HIPAA revocation date</t>
  </si>
  <si>
    <t>Clinical Site Blood RRL Date / Time Received WD</t>
  </si>
  <si>
    <t>d_659990606</t>
  </si>
  <si>
    <t>d_747006172</t>
  </si>
  <si>
    <t>If HdWd_WdConsent_v1r0= yes, then BioClin_SiteBldRRLDt_v1r0 must  be equivalent to HdWd_WdConsentDt_v1r0</t>
  </si>
  <si>
    <t>Any sample collected after withdrawn date</t>
  </si>
  <si>
    <t>BioClin_ClinBloodTmBL_v1r0 &lt; BioClin_DBBloodRRLDtBL_v1r0</t>
  </si>
  <si>
    <t>d_173836415_d_266600170_d_982213346</t>
  </si>
  <si>
    <t>d_173836415_d_266600170_d_398645039</t>
  </si>
  <si>
    <t>IF BioClin_DBBloodRRL_v1r0 = 1, BioClin_ClinBloodTmBL_v1r0 must be populated with a date prioir to BioClin_DBBloodRRLDtBL_v1r0</t>
  </si>
  <si>
    <t>BioClin_ClinicalUrnTmBL_v1r0 &lt; BioClin_DBUrineRRLDtBL_v1r0</t>
  </si>
  <si>
    <t>d_173836415_d_266600170_d_139245758</t>
  </si>
  <si>
    <t>d_173836415_d_266600170_d_541311218</t>
  </si>
  <si>
    <t>IF BioClin_DBUrineRRL_v1r0 = 1, BioClin_ClinicalUrnTmBL_v1r0 must be populated with a date prioir to BioClin_DBUrineRRLDtBL_v1r0</t>
  </si>
  <si>
    <t>KP Clinical_Site Blood Collected DB Match 1</t>
  </si>
  <si>
    <t>If BioClin_SiteBloodCollBL_v1r0=yes, then BioClin_DBBloodRRLBL_v1r0 must =yes</t>
  </si>
  <si>
    <t>KP Clinical Site Urine Collected DB Match 1</t>
  </si>
  <si>
    <t>If BioClin_SiteUrineCollBL_v1r0=yes, then BioClin_DBUrineRRLBL_v1r0 must = yes</t>
  </si>
  <si>
    <t>Any clinical blood or urine sample received (NO)</t>
  </si>
  <si>
    <t>d_173836415_d_266600170_d_156605577</t>
  </si>
  <si>
    <t>crossValid4</t>
  </si>
  <si>
    <t>If BioClin_SiteBloodColl_v1r0 = 0 AND BioClin_SiteUrineColl_v1r0 = 0 AND BioClin_DBBloodRRL_v1r0 = 0 AND BioClin_DBUrineRRL_v1r0 = 0 THEN BioClin_AnyBldUrineRec_v1r0 = 0</t>
  </si>
  <si>
    <t>Any clinical blood or urine sample received (Yes1)</t>
  </si>
  <si>
    <t>If BioClin_SiteBloodColl_v1r0 = 1 than BioClin_AnyBldUrineRec_v1r0=1</t>
  </si>
  <si>
    <t>Any clinical blood or urine sample received  (Yes2)</t>
  </si>
  <si>
    <t>If BioClin_SiteUrineColl_v1r0 = 1 than BioClin_AnyBldUrineRec_v1r0=1</t>
  </si>
  <si>
    <t>Any clinical blood or urine sample received  (Yes3)</t>
  </si>
  <si>
    <t>If BioClin_DBBloodRRL_v1r0 = 1 than BioClin_AnyBldUrineRec_v1r0=1</t>
  </si>
  <si>
    <t>Any clinical blood or urine sample received  (Yes4)</t>
  </si>
  <si>
    <t>Blood Location ID A</t>
  </si>
  <si>
    <t>NA or equal to or less than char()</t>
  </si>
  <si>
    <t>Blood Location ID must be 10 characters or less</t>
  </si>
  <si>
    <t>Sent Clinical Urine accession ID</t>
  </si>
  <si>
    <t>d_173836415_d_266600170_d_198261154</t>
  </si>
  <si>
    <t>Clinical Urine accession ID sent from KP must be 30 characters or less</t>
  </si>
  <si>
    <t>Clinical DB Urine RRL received</t>
  </si>
  <si>
    <t>104430631, 353358909</t>
  </si>
  <si>
    <t>If the Urine tube is collected, than BioClin_DBUrineRRL_v1r0 must be yes or no or null</t>
  </si>
  <si>
    <t>Clinical Site Urine RRL Date / Time Received</t>
  </si>
  <si>
    <t>d_173836415_d_266600170_d_224596428</t>
  </si>
  <si>
    <t>crossValid1Date</t>
  </si>
  <si>
    <t>d_173836415_d_266600170_d_453452655</t>
  </si>
  <si>
    <t>If BioClin_SiteUrineRRL_v1r0 is yes, then BioClin_SiteUrnRRLDt must be populated</t>
  </si>
  <si>
    <t>Any specimen collected at RRL A</t>
  </si>
  <si>
    <t>d_173836415_d_266600170_d_316824786</t>
  </si>
  <si>
    <t>If BioClin_DBBloodRRLBL_v1r0=yes, BioClin_AnySpecRRL_v1r0 must be yes or null</t>
  </si>
  <si>
    <t>Any specimen collected at RRL B</t>
  </si>
  <si>
    <t>If any clinical urine scanned into our Biospecimen Dashboard, BioClin_AnySpecRRL_v1r0=1</t>
  </si>
  <si>
    <t>Sent Clinical Blood accession ID</t>
  </si>
  <si>
    <t>d_173836415_d_266600170_d_341570479</t>
  </si>
  <si>
    <t>Clinical Blood accession ID sent from KP must be 30 characters or less</t>
  </si>
  <si>
    <t>Clinical DB blood RRL Date/Time Received</t>
  </si>
  <si>
    <t>d_534041351</t>
  </si>
  <si>
    <t>If BioClin_AnySpecRRL=yes, then BioClin_DBBloodRRLDt must be populated</t>
  </si>
  <si>
    <t>Urine Location ID A</t>
  </si>
  <si>
    <t>BioClin_DBBloodRRLDtmust be 10 characters or less</t>
  </si>
  <si>
    <t>Clinical Site Urine RRL Received</t>
  </si>
  <si>
    <t>NA or valid</t>
  </si>
  <si>
    <t>BioClin_SiteUrineRRL can only be yes, no or null</t>
  </si>
  <si>
    <t>Blood Order Placed Repsonse</t>
  </si>
  <si>
    <t>d_173836415_d_266600170_d_530173840</t>
  </si>
  <si>
    <t>BioClin_BldOrderPlcd can only be yes, no or null</t>
  </si>
  <si>
    <t>Clinical DB Blood RRL Received</t>
  </si>
  <si>
    <t>BioClin_DBBloodRRL can only be yes, no or null</t>
  </si>
  <si>
    <t>Clinical DB urine RRL Date/Time received</t>
  </si>
  <si>
    <t>If BioClin_DBUrineRRL=yes, then BioClin_DBUrineRRLDt must be populated</t>
  </si>
  <si>
    <t>Dashboard clinical blood accession ID</t>
  </si>
  <si>
    <t>d_646899796</t>
  </si>
  <si>
    <t>crossValid 1 equal to or less than char()</t>
  </si>
  <si>
    <t>125001209, 327912200, 300267574, 452412599</t>
  </si>
  <si>
    <t>If the site of collection is KP, then the accession key must be populated and no more than 30 characters</t>
  </si>
  <si>
    <t>Clinical Site Blood Collected</t>
  </si>
  <si>
    <t>BioClin_SiteBloodColl must have a value of yes, no or null</t>
  </si>
  <si>
    <t>Clinical_Site Blood RRL Received</t>
  </si>
  <si>
    <t>d_173836415_d_266600170_d_728696253</t>
  </si>
  <si>
    <t>BioClin_SiteBloodRRL must have a value of yes, no or null</t>
  </si>
  <si>
    <t>Autogenerated date/time stamp for Any specimen collected at RRL</t>
  </si>
  <si>
    <t>d_173836415_d_266600170_d_740582332</t>
  </si>
  <si>
    <t>IF BioClin_AnySpecRRL_v1r0  = 1 THEN BioClin_AnySpecRRLTm_v1r0 must be populated</t>
  </si>
  <si>
    <t>Clinical_Site Urine Collected</t>
  </si>
  <si>
    <t>d_173836415_d_266600170_d_860477844</t>
  </si>
  <si>
    <t>If BioClin_UrnOrdPlacedBL_v1r0=yes, the only valid values for BioClin_SiteUrineCollBL_v1r0 are yes, no and null</t>
  </si>
  <si>
    <t>Clinical Site Blood RRL Date / Time Received</t>
  </si>
  <si>
    <t xml:space="preserve">If BioClin_SiteBloodRRLBL_v1r0=yes, then BioClin_SiteBldRRLDtBL_v1r0 must be populated </t>
  </si>
  <si>
    <t>Urine Order Placed Yes/No</t>
  </si>
  <si>
    <t>Valid values for BioClin_UrnOrdPlacedBL_v1r0 are yes, no, or null</t>
  </si>
  <si>
    <t>Baseline blood order placed or baseline urine order placed Yes</t>
  </si>
  <si>
    <t>d_173836415_d_266600170_d_880794013</t>
  </si>
  <si>
    <t>If BioClin_BldOrderPlcdBL_v1r0 and BioClin_UrnOrdPlacedBL_v1r0 are yes, then BioClin_BldOrUrnPlcdBL_v1r0 must be yes</t>
  </si>
  <si>
    <t>Baseline blood order placed or baseline urine order placed No</t>
  </si>
  <si>
    <t>If BioClin_BldOrderPlcdBL_v1r0 and BioClin_UrnOrdPlacedBL_v1r0 are no, then BioClin_BldOrUrnPlcdBL_v1r0 must be no</t>
  </si>
  <si>
    <t>Baseline blood order placed or baseline urine order placed Yes2</t>
  </si>
  <si>
    <t>If BioClin_BldOrderPlcdBL_v1r0=yes and BioClin_UrnOrdPlacedBL_v1r0 =no, then BioClin_BldOrUrnPlcdBL_v1r0 must be no</t>
  </si>
  <si>
    <t>Baseline blood order placed or baseline urine order placed Yes3</t>
  </si>
  <si>
    <t>If BioClin_BldOrderPlcdBL_v1r0=no and BioClin_UrnOrdPlacedBL_v1r0 =yes, then BioClin_BldOrUrnPlcdBL_v1r0 must be no</t>
  </si>
  <si>
    <t>Date/Time Urine Order Placed</t>
  </si>
  <si>
    <t>d_173836415_d_266600170_d_939818935</t>
  </si>
  <si>
    <t>If BioClin_UrnOrdPlacedBL_v1r0=yes then BioClin_UrnOrdPlcdDtBL_v1r0 must be populated</t>
  </si>
  <si>
    <t>Date/time Clinical Blood Collected</t>
  </si>
  <si>
    <t>NA or crossValid1Date</t>
  </si>
  <si>
    <t>If BioFin_BaseBloodCol_v1r0=yes then BioClin_UrnOrdPlcdDtBL_v1r0 must be populated with a date or null value</t>
  </si>
  <si>
    <t>Check-In Complete</t>
  </si>
  <si>
    <t>d_331584571_d_266600170_d_135591601</t>
  </si>
  <si>
    <t>Valid values of BioChk_CompleteBL_v1r0 are yes, no or na</t>
  </si>
  <si>
    <t>Collection Setting</t>
  </si>
  <si>
    <t>valid</t>
  </si>
  <si>
    <t>534621077, 664882224, 103209024</t>
  </si>
  <si>
    <t>Collection setting must be research, clinical, or home. Cannot be null</t>
  </si>
  <si>
    <t>Basline Blood Collection Setting Research Match</t>
  </si>
  <si>
    <t>d_173836415_d_266600170_d_592099155</t>
  </si>
  <si>
    <t xml:space="preserve">d_878865966 </t>
  </si>
  <si>
    <t>If BioFin_BaseBloodCol_v1r0=yes (any blood tube collected) and BioSpm_Setting_v1r0 is research then BioSpm_BloodSetting_v1r0=research</t>
  </si>
  <si>
    <t>Baseline Urine Collection Setting Research Match</t>
  </si>
  <si>
    <t>d_173836415_d_266600170_d_718172863</t>
  </si>
  <si>
    <t>If urine tube is collected and the collection setting is Research, then the urine collection setting must be Research</t>
  </si>
  <si>
    <t>Baseline Mouthwash Collection Setting Research Match</t>
  </si>
  <si>
    <t>d_173836415_d_266600170_d_915179629</t>
  </si>
  <si>
    <t>d_143615646_d_593843561</t>
  </si>
  <si>
    <t>If mouthwash is collected and the collection setting is Research, then the mouthwash collection setting must be Research</t>
  </si>
  <si>
    <t>Basline Blood Collection Setting Clinical Match</t>
  </si>
  <si>
    <t>If BioFin_BaseBloodCol_v1r0=yes (any blood tube collected) and BioSpm_Setting_v1r0 =clinical then BioSpm_BloodSetting_v1r0=clinical</t>
  </si>
  <si>
    <t>Baseline Urine Collection Setting Clinical Match</t>
  </si>
  <si>
    <t>If urine tube is collected and the collection setting is Clinical, then the urine collection setting is Clincial</t>
  </si>
  <si>
    <t>Select Visit</t>
  </si>
  <si>
    <t xml:space="preserve">266600170, 496823485, 650465111, 303552867 </t>
  </si>
  <si>
    <t>Select visit value must be baseline, follow up 1, follow up 2, or follow up 3</t>
  </si>
  <si>
    <t>(Autogenerated) Date/Time Baseline Check-In Complete</t>
  </si>
  <si>
    <t>d_331584571_d_266600170_d_840048338</t>
  </si>
  <si>
    <t>If BioChk_CompleteBL_v1r0 is yes then BioChk_TimeBL_v1r0 must be a valid timestamp</t>
  </si>
  <si>
    <t>(Autogenerated) Time Baseline check out complete</t>
  </si>
  <si>
    <t>d_331584571_d_266600170_d_343048998</t>
  </si>
  <si>
    <t>If BioChk_CompleteBL_v1r0 is no, then BioFin_CheckOutTmBL_v1r0 must be a valid timestamp</t>
  </si>
  <si>
    <t>(Autogenerated) Date/time Baseline Mouthwash Collected</t>
  </si>
  <si>
    <t>d_173836415_d_266600170_d_448660695</t>
  </si>
  <si>
    <t>d_684635302</t>
  </si>
  <si>
    <t>If BioFin_BaseMouthCol_v1r0 is yes then BioFin_BMTimeBL_v1r0 must be a valid timestamp</t>
  </si>
  <si>
    <t>(Autogenerated) Date/Time Collection Entry Finalized</t>
  </si>
  <si>
    <t>d_556788178</t>
  </si>
  <si>
    <t>d_410912345</t>
  </si>
  <si>
    <t>If BioRec_CollectFinal_v1r0 ies yes, then BioRec_CollectFinalTime_v1r0 must be a valid timestamp</t>
  </si>
  <si>
    <t>Collection ID</t>
  </si>
  <si>
    <t>d_820476880</t>
  </si>
  <si>
    <t>Collection ID must be 9 characters or lessin length</t>
  </si>
  <si>
    <t>MW Tube 1- Tube ID</t>
  </si>
  <si>
    <t>d_143615646_d_825582494</t>
  </si>
  <si>
    <t>crossValid1 equal to or less than char()</t>
  </si>
  <si>
    <t xml:space="preserve">d_143615646_d_593843561 </t>
  </si>
  <si>
    <t>If MW Tube 1- is collected then Tube ID must be be 14 charcters or less in length</t>
  </si>
  <si>
    <t>Serum Separator Tube 1- Tube ID</t>
  </si>
  <si>
    <t>d_299553921_d_825582494</t>
  </si>
  <si>
    <t xml:space="preserve">d_299553921_d_593843561 </t>
  </si>
  <si>
    <t>If Serum Separator Tube 1- is collected then  Tube ID must be be 14 charcters or less in length</t>
  </si>
  <si>
    <t>Biohazard Bag MW- Tube ID</t>
  </si>
  <si>
    <t>d_223999569_d_825582494</t>
  </si>
  <si>
    <t>d_223999569_d_593843561</t>
  </si>
  <si>
    <t>If Biohazard Bag MW- is collected then  Tube ID must be be 14 charcters or less in length</t>
  </si>
  <si>
    <t>EDTA Tube 1- Tube ID</t>
  </si>
  <si>
    <t>d_454453939_d_825582494</t>
  </si>
  <si>
    <t xml:space="preserve">d_454453939_d_593843561 </t>
  </si>
  <si>
    <t>If EDTA Tube 1- is collected then  Tube ID must be be 14 charcters or less in length</t>
  </si>
  <si>
    <t>ACD Tube 1- Tube ID</t>
  </si>
  <si>
    <t>d_652357376_d_825582494</t>
  </si>
  <si>
    <t xml:space="preserve">d_652357376_d_593843561 </t>
  </si>
  <si>
    <t>If ACD Tube 1- is collected then Tube ID must be be 14 charcters or less in length</t>
  </si>
  <si>
    <t>Serum Separator Tube 2- Tube ID</t>
  </si>
  <si>
    <t>d_703954371_d_825582494</t>
  </si>
  <si>
    <t xml:space="preserve">d_703954371_d_593843561 </t>
  </si>
  <si>
    <t>If Serum Separator Tube 2- is collected then  Tube ID must be be 14 charcters or less in length</t>
  </si>
  <si>
    <t>Biohazard Bag BlU- Tube ID</t>
  </si>
  <si>
    <t>d_787237543_d_825582494</t>
  </si>
  <si>
    <t xml:space="preserve">d_787237543_d_593843561 </t>
  </si>
  <si>
    <t>If Biohazard Bag BlU- is collected then  Tube ID must be be 14 charcters or less in length</t>
  </si>
  <si>
    <t>Heparin Tube 1- Tube ID</t>
  </si>
  <si>
    <t>d_838567176_d_825582494</t>
  </si>
  <si>
    <t>If Heparin Tube 1- is collected then  Tube ID must be be 14 charcters or less in length</t>
  </si>
  <si>
    <t>Urine Tube 1- Tube ID</t>
  </si>
  <si>
    <t>d_973670172_d_825582494</t>
  </si>
  <si>
    <t>If Urine Tube 1- is collected then  Tube ID must be be 14 charcters or less in length</t>
  </si>
  <si>
    <t>Baseline Mouthwash Collected A</t>
  </si>
  <si>
    <t xml:space="preserve">IF the visit type is Baseline, and the mouthwash sample is collected, then the baseline mouthwash must be maked as collected </t>
  </si>
  <si>
    <t>Baseline Mouthwash Collected B</t>
  </si>
  <si>
    <t>If the mouthwash tube was not collected, BioFin_BaseMouthCol_v1r0 must be no</t>
  </si>
  <si>
    <t>Baseline Check-In Complete</t>
  </si>
  <si>
    <t>353358909, 104430631</t>
  </si>
  <si>
    <t>BioChk_CompleteBL_v1r0 must be yes, no, or null</t>
  </si>
  <si>
    <t>Collection ID Manually Entered</t>
  </si>
  <si>
    <t>d_387108065</t>
  </si>
  <si>
    <t>BioSpm_ColIDEntered_v1r0 must be yes, no, or null</t>
  </si>
  <si>
    <t>Collection Entry Finalized</t>
  </si>
  <si>
    <t>BioRec_CollectFinal_v1r0 must be yes, no, or null</t>
  </si>
  <si>
    <t>MW Tube 1- Tube Collected</t>
  </si>
  <si>
    <t>MW tube collection must be yes, no, or null</t>
  </si>
  <si>
    <t>MW Tube 1- Deviation</t>
  </si>
  <si>
    <t>d_143615646_d_678857215</t>
  </si>
  <si>
    <t>MW deviation flag must be yes, no, or null</t>
  </si>
  <si>
    <t>MW Tube 1- Discard Flag</t>
  </si>
  <si>
    <t>d_143615646_d_762124027</t>
  </si>
  <si>
    <t>d_143615646_d_248868659_d_472864016</t>
  </si>
  <si>
    <t>If the MW deviation flag is yes, mouthwash discard flag must be yes, no, or null</t>
  </si>
  <si>
    <t>Mouthwash Tube 1- Deviation Mislabeled Resolved</t>
  </si>
  <si>
    <t>d_143615646_d_248868659_d_283900611</t>
  </si>
  <si>
    <t>If the MW deviation flag is yes, mouthwash Deviation Mislabeled Resolved must be yes, no, or null</t>
  </si>
  <si>
    <t>Mouthwash Tube 1- Deviation Outside Contaminated</t>
  </si>
  <si>
    <t>d_143615646_d_248868659_d_313097539</t>
  </si>
  <si>
    <t>If the MW deviation flag is yes, Deviation Outside Contaminated must be yes, no, or null</t>
  </si>
  <si>
    <t>Mouthwash Tube 1- Deviation Other</t>
  </si>
  <si>
    <t>d_143615646_d_248868659_d_453343022</t>
  </si>
  <si>
    <t>If the MW deviation flag is yes, mouthwash Deviation Other must be yes, no, or null</t>
  </si>
  <si>
    <t>Mouthwash Tube 1- Deviation Broken</t>
  </si>
  <si>
    <t>If the MW deviation flag is yes, mouthwash Deviation Broken flag must be yes, no, or null</t>
  </si>
  <si>
    <t>Mouthwash Tube 1- Deviation Mislabeled Discard</t>
  </si>
  <si>
    <t>d_143615646_d_248868659_d_684617815</t>
  </si>
  <si>
    <t>If the MW deviation flag is yes, mouthwashDeviation Mislabeled Discard flag must be yes, no, or null</t>
  </si>
  <si>
    <t>Mouthwash Tube 1- Deviation Low Volume-(tube/container partially filled but still usable)</t>
  </si>
  <si>
    <t>d_143615646_d_248868659_d_728366619</t>
  </si>
  <si>
    <t>If the MW deviation flag is yes, mouthwash Deviation Low Volume flag must be yes, no, or null</t>
  </si>
  <si>
    <t>Mouthwash Tube 1- Deviation MW &lt; 30s</t>
  </si>
  <si>
    <t>d_143615646_d_248868659_d_742806035</t>
  </si>
  <si>
    <t>If the MW deviation flag is yes, mouthwash Deviation MW &lt; 30s flag must be yes, no, or null</t>
  </si>
  <si>
    <t>Mouthwash Tube 1- Deviation Leaked/Spilled</t>
  </si>
  <si>
    <t>d_143615646_d_248868659_d_757246707</t>
  </si>
  <si>
    <t>If the MW deviation flag is yes, mouthwash Deviation Leaked/Spilled flag must be yes, no, or null</t>
  </si>
  <si>
    <t>Mouthwash Tube 1- Deviation Not Found</t>
  </si>
  <si>
    <t>d_143615646_d_248868659_d_982885431</t>
  </si>
  <si>
    <t>Mouthwash Tube 1- Deviation Not Found must be yes, no or null</t>
  </si>
  <si>
    <t>Biohazard Bag MW- Tube Collected</t>
  </si>
  <si>
    <t>Biohazard Bag MW- Tube Collected must be yes, no, or null</t>
  </si>
  <si>
    <t>Serum Separator Tube 1- Tube Collected</t>
  </si>
  <si>
    <t>Serum Separator Tube 1- Tube Collected must be yes or no, can't be null</t>
  </si>
  <si>
    <t>Serum Separator Tube 1- Deviation</t>
  </si>
  <si>
    <t>d_299553921_d_678857215</t>
  </si>
  <si>
    <t>Serum Separator Tube 1- Deviation must be yes, no or null</t>
  </si>
  <si>
    <t>Serum Separator Tube 1- Discard Flag</t>
  </si>
  <si>
    <t>d_299553921_d_248868659_d_472864016</t>
  </si>
  <si>
    <t>If BioCol_Dev_v1r0_BrokenSST1 is yes then the SST1 discard flag must be yes, no or null</t>
  </si>
  <si>
    <t>Serum Separator Tube 1- Deviation Centrifuge Too Short</t>
  </si>
  <si>
    <t>d_299553921_d_248868659_d_102695484</t>
  </si>
  <si>
    <t>Serum Separator Tube 1- Deviation Hemolyzed</t>
  </si>
  <si>
    <t>d_299553921_d_248868659_d_242307474</t>
  </si>
  <si>
    <t>Serum Separator Tube 1- Deviation Mislabeled Resolved</t>
  </si>
  <si>
    <t>d_299553921_d_248868659_d_283900611</t>
  </si>
  <si>
    <t>Serum Separator Tube 1- Deviation Outside Contaminated</t>
  </si>
  <si>
    <t>d_299553921_d_248868659_d_313097539</t>
  </si>
  <si>
    <t>Serum Separator Tube 1- Deviation Other</t>
  </si>
  <si>
    <t>d_299553921_d_248868659_d_453343022</t>
  </si>
  <si>
    <t>Serum Separator Tube 1- Deviation Broken</t>
  </si>
  <si>
    <t>Serum Separator Tube 1- Deviation Temperature Too Low</t>
  </si>
  <si>
    <t>d_299553921_d_248868659_d_550088682</t>
  </si>
  <si>
    <t>Serum Separator Tube 1- Deviation Cent Low</t>
  </si>
  <si>
    <t>d_299553921_d_248868659_d_561005927</t>
  </si>
  <si>
    <t>Serum Separator Tube 1- Deviation Broken Gel</t>
  </si>
  <si>
    <t>d_299553921_d_248868659_d_635875253</t>
  </si>
  <si>
    <t>Serum Separator Tube 1- Deviation Centrifuge Too Long</t>
  </si>
  <si>
    <t>d_299553921_d_248868659_d_654002184</t>
  </si>
  <si>
    <t>Serum Separator Tube 1- Deviation Mislabeled Discard</t>
  </si>
  <si>
    <t>d_299553921_d_248868659_d_684617815</t>
  </si>
  <si>
    <t>Serum Separator Tube 1- Deviation Temperature Too High</t>
  </si>
  <si>
    <t>d_299553921_d_248868659_d_690540566</t>
  </si>
  <si>
    <t>Serum Separator Tube 1- Deviation Low Volume-(tube/container partially filled but still usable)</t>
  </si>
  <si>
    <t>d_299553921_d_248868659_d_728366619</t>
  </si>
  <si>
    <t>Serum Separator Tube 1- Deviation Leaked/Spilled</t>
  </si>
  <si>
    <t>d_299553921_d_248868659_d_757246707</t>
  </si>
  <si>
    <t>Serum Separator Tube 1- Deviation Tube Size</t>
  </si>
  <si>
    <t>d_299553921_d_248868659_d_777486216</t>
  </si>
  <si>
    <t>Serum Separator Tube 1- Deviation Discard</t>
  </si>
  <si>
    <t>d_299553921_d_248868659_d_810960823</t>
  </si>
  <si>
    <t>Serum Separator Tube 1- Deviation Cent High</t>
  </si>
  <si>
    <t>d_299553921_d_248868659_d_861162895</t>
  </si>
  <si>
    <t>Serum Separator Tube 1- Deviation Clot &gt; 2h</t>
  </si>
  <si>
    <t>d_299553921_d_248868659_d_912088602</t>
  </si>
  <si>
    <t>Serum Separator Tube 1- Deviation Clot &lt; 30min</t>
  </si>
  <si>
    <t>d_299553921_d_248868659_d_937362785</t>
  </si>
  <si>
    <t>Serum Separator Tube 1- Deviation Not Found</t>
  </si>
  <si>
    <t>d_299553921_d_248868659_d_982885431</t>
  </si>
  <si>
    <t>EDTA Tube 1- Tube Collected</t>
  </si>
  <si>
    <t>EDTA Tube 1- Tube Collected must be yes or no, cannot be null</t>
  </si>
  <si>
    <t>EDTA Tube 1- Deviation</t>
  </si>
  <si>
    <t>d_454453939_d_678857215</t>
  </si>
  <si>
    <t>EDTA Tube 1- Deviation must be yes, no or null</t>
  </si>
  <si>
    <t>EDTA Tube 1- Discard Flag</t>
  </si>
  <si>
    <t>d_454453939_d_248868659_d_472864016</t>
  </si>
  <si>
    <t>If BioCol_Dev_v1r0_BrokenEDTAT1 is yes, then EDTA Tube 1- Discard Flag must be yes, no or null</t>
  </si>
  <si>
    <t>EDTA Tube 1- Deviation Hemolyzed</t>
  </si>
  <si>
    <t>d_454453939_d_248868659_d_242307474</t>
  </si>
  <si>
    <t>EDTA Tube 1- Deviation Mislabeled Resolved</t>
  </si>
  <si>
    <t>d_454453939_d_248868659_d_283900611</t>
  </si>
  <si>
    <t>EDTA Tube 1- Deviation Outside Contaminated</t>
  </si>
  <si>
    <t>d_454453939_d_248868659_d_313097539</t>
  </si>
  <si>
    <t>EDTA Tube 1- Deviation Other</t>
  </si>
  <si>
    <t>d_454453939_d_248868659_d_453343022</t>
  </si>
  <si>
    <t>EDTA Tube 1- Deviation Broken</t>
  </si>
  <si>
    <t>EDTA Tube 1- Deviation Temperature Too Low</t>
  </si>
  <si>
    <t>d_454453939_d_248868659_d_550088682</t>
  </si>
  <si>
    <t>EDTA Tube 1- Deviation Mislabeled Discard</t>
  </si>
  <si>
    <t>d_454453939_d_248868659_d_684617815</t>
  </si>
  <si>
    <t>EDTA Tube 1- Deviation Temperature Too High</t>
  </si>
  <si>
    <t>d_454453939_d_248868659_d_690540566</t>
  </si>
  <si>
    <t>EDTA Tube 1- Deviation Low Volume-(tube/container partially filled but still usable)</t>
  </si>
  <si>
    <t>d_454453939_d_248868659_d_728366619</t>
  </si>
  <si>
    <t>EDTA Tube 1- Deviation Leaked/Spilled</t>
  </si>
  <si>
    <t>d_454453939_d_248868659_d_757246707</t>
  </si>
  <si>
    <t>EDTA Tube 1- Deviation Tube Size</t>
  </si>
  <si>
    <t>d_454453939_d_248868659_d_777486216</t>
  </si>
  <si>
    <t>EDTA Tube 1- Deviation Discard</t>
  </si>
  <si>
    <t>d_454453939_d_248868659_d_810960823</t>
  </si>
  <si>
    <t>EDTA Tube 1- Deviation Not Found</t>
  </si>
  <si>
    <t>d_454453939_d_248868659_d_982885431</t>
  </si>
  <si>
    <t>ACD Tube 1- Tube Collected</t>
  </si>
  <si>
    <t>ACD Tube 1- Tube Collected must be yes or no, cannot be null</t>
  </si>
  <si>
    <t>ACD Tube 1- Deviation</t>
  </si>
  <si>
    <t>d_652357376_d_678857215</t>
  </si>
  <si>
    <t>ACD Tube 1- Deviation must be yes, no or null</t>
  </si>
  <si>
    <t>ACD Tube 1- Discard Flag</t>
  </si>
  <si>
    <t>d_652357376_d_248868659_d_472864016</t>
  </si>
  <si>
    <t>If BioCol_Dev_v1r0_BrokenACDT1=yes, then ACD Tube 1- Discard Flag must be yes, no, or null</t>
  </si>
  <si>
    <t>ACD Tube 1- Deviation Hemolyzed</t>
  </si>
  <si>
    <t>d_652357376_d_248868659_d_242307474</t>
  </si>
  <si>
    <t>ACD Tube 1- Deviation Mislabeled Resolved</t>
  </si>
  <si>
    <t>d_652357376_d_248868659_d_283900611</t>
  </si>
  <si>
    <t>ACD Tube 1- Deviation Outside Contaminated</t>
  </si>
  <si>
    <t>d_652357376_d_248868659_d_313097539</t>
  </si>
  <si>
    <t>ACD Tube 1- Deviation Other</t>
  </si>
  <si>
    <t>d_652357376_d_248868659_d_453343022</t>
  </si>
  <si>
    <t>ACD Tube 1- Deviation Broken</t>
  </si>
  <si>
    <t>ACD Tube 1- Deviation Temperature Too Low</t>
  </si>
  <si>
    <t>d_652357376_d_248868659_d_550088682</t>
  </si>
  <si>
    <t>ACD Tube 1- Deviation Mislabeled Discard</t>
  </si>
  <si>
    <t>d_652357376_d_248868659_d_684617815</t>
  </si>
  <si>
    <t>ACD Tube 1- Deviation Temperature Too High</t>
  </si>
  <si>
    <t>d_652357376_d_248868659_d_690540566</t>
  </si>
  <si>
    <t>ACD Tube 1- Deviation Low Volume-(tube/container partially filled but still usable)</t>
  </si>
  <si>
    <t>d_652357376_d_248868659_d_728366619</t>
  </si>
  <si>
    <t>ACD Tube 1- Deviation Leaked/Spilled</t>
  </si>
  <si>
    <t>d_652357376_d_248868659_d_757246707</t>
  </si>
  <si>
    <t>ACD Tube 1- Deviation Tube Size</t>
  </si>
  <si>
    <t>d_652357376_d_248868659_d_777486216</t>
  </si>
  <si>
    <t>ACD Tube 1- Deviation Discard</t>
  </si>
  <si>
    <t>d_652357376_d_248868659_d_810960823</t>
  </si>
  <si>
    <t>ACD Tube 1- Deviation Not Found</t>
  </si>
  <si>
    <t>d_652357376_d_248868659_d_982885431</t>
  </si>
  <si>
    <t>Serum Separator Tube 2- Tube Collected</t>
  </si>
  <si>
    <t>Serum Separator Tube 2- Tube Collected must be yes or no</t>
  </si>
  <si>
    <t>Serum Separator Tube 2- Deviation</t>
  </si>
  <si>
    <t>d_703954371_d_678857215</t>
  </si>
  <si>
    <t>Serum Separator Tube 2- Deviation must be yes, no, or null</t>
  </si>
  <si>
    <t>Serum Separator Tube 2- Discard Flag</t>
  </si>
  <si>
    <t>d_703954371_d_248868659_d_472864016</t>
  </si>
  <si>
    <t>Serum Separator Tube 2- Deviation Clot &lt; 30min</t>
  </si>
  <si>
    <t>d_703954371_d_248868659_d_102695484</t>
  </si>
  <si>
    <t>Serum Separator Tube 2- Deviation Hemolyzed</t>
  </si>
  <si>
    <t>d_703954371_d_248868659_d_242307474</t>
  </si>
  <si>
    <t>Serum Separator Tube 2- Deviation Mislabeled Resolved</t>
  </si>
  <si>
    <t>d_703954371_d_248868659_d_283900611</t>
  </si>
  <si>
    <t>Serum Separator Tube 2- Deviation Outside Contaminated</t>
  </si>
  <si>
    <t>d_703954371_d_248868659_d_313097539</t>
  </si>
  <si>
    <t>Serum Separator Tube 2- Deviation Other</t>
  </si>
  <si>
    <t>d_703954371_d_248868659_d_453343022</t>
  </si>
  <si>
    <t>Serum Separator Tube 2- Deviation Broken</t>
  </si>
  <si>
    <t>Serum Separator Tube 2- Deviation Temperature Too Low</t>
  </si>
  <si>
    <t>d_703954371_d_248868659_d_550088682</t>
  </si>
  <si>
    <t>Serum Separator Tube 2- Deviation Centrifuge Too High</t>
  </si>
  <si>
    <t>d_703954371_d_248868659_d_561005927</t>
  </si>
  <si>
    <t>Serum Separator Tube 2- Deviation Broken Gel</t>
  </si>
  <si>
    <t>d_703954371_d_248868659_d_635875253</t>
  </si>
  <si>
    <t>Serum Separator Tube 2- Deviation Centrifuge Too Long</t>
  </si>
  <si>
    <t>d_703954371_d_248868659_d_654002184</t>
  </si>
  <si>
    <t>Serum Separator Tube 2- Deviation Mislabeled Discard</t>
  </si>
  <si>
    <t>d_703954371_d_248868659_d_684617815</t>
  </si>
  <si>
    <t>Serum Separator Tube 2- Deviation Temperature Too High</t>
  </si>
  <si>
    <t>d_703954371_d_248868659_d_690540566</t>
  </si>
  <si>
    <t>Serum Separator Tube 2- Deviation Low Volume-(tube/container partially filled but still usable)</t>
  </si>
  <si>
    <t>d_703954371_d_248868659_d_728366619</t>
  </si>
  <si>
    <t>Serum Separator Tube 2- Deviation Leaked/Spilled</t>
  </si>
  <si>
    <t>d_703954371_d_248868659_d_757246707</t>
  </si>
  <si>
    <t>Serum Separator Tube 2- Deviation Tube Size</t>
  </si>
  <si>
    <t>d_703954371_d_248868659_d_777486216</t>
  </si>
  <si>
    <t>Serum Separator Tube 2- Deviation Discard</t>
  </si>
  <si>
    <t>d_703954371_d_248868659_d_810960823</t>
  </si>
  <si>
    <t>Serum Separator Tube 2- Deviation Centrifuge Too Low</t>
  </si>
  <si>
    <t>d_703954371_d_248868659_d_861162895</t>
  </si>
  <si>
    <t>Serum Separator Tube 2- Deviation Clot &gt; 2h</t>
  </si>
  <si>
    <t>d_703954371_d_248868659_d_912088602</t>
  </si>
  <si>
    <t>Serum Separator Tube 2- Deviation Centrifuge Too Short</t>
  </si>
  <si>
    <t>d_703954371_d_248868659_d_937362785</t>
  </si>
  <si>
    <t>Serum Separator Tube 2- Deviation Not Found</t>
  </si>
  <si>
    <t>d_703954371_d_248868659_d_982885431</t>
  </si>
  <si>
    <t>Biohazard Bag BlU- Tube Collected</t>
  </si>
  <si>
    <t>d_787237543_d_593843561</t>
  </si>
  <si>
    <t>Biohazard Bag BlU- Tube Collected must be yes or no, cannot be null</t>
  </si>
  <si>
    <t>Heparin Tube 1- Tube Collected</t>
  </si>
  <si>
    <t>Heparin Tube 1- Deviation</t>
  </si>
  <si>
    <t>d_838567176_d_678857215</t>
  </si>
  <si>
    <t>Heparin Tube 1- Deviation must be yes no or null</t>
  </si>
  <si>
    <t>Heparin Tube 1- Discard Flag</t>
  </si>
  <si>
    <t>d_838567176_d_248868659_d_472864016</t>
  </si>
  <si>
    <t>Heparin Tube 1- Deviation Hemolyzed</t>
  </si>
  <si>
    <t>d_838567176_d_248868659_d_242307474</t>
  </si>
  <si>
    <t>Heparin Tube 1- Deviation Mislabeled Resolved</t>
  </si>
  <si>
    <t>d_838567176_d_248868659_d_283900611</t>
  </si>
  <si>
    <t>Heparin Tube 1- Deviation Outside Contaminated</t>
  </si>
  <si>
    <t>d_838567176_d_248868659_d_313097539</t>
  </si>
  <si>
    <t>Heparin Tube 1- Deviation Other</t>
  </si>
  <si>
    <t>d_838567176_d_248868659_d_453343022</t>
  </si>
  <si>
    <t>Heparin Tube 1- Deviation Broken</t>
  </si>
  <si>
    <t>Heparin Tube 1- Deviation Temperature Too Low</t>
  </si>
  <si>
    <t>d_838567176_d_248868659_d_550088682</t>
  </si>
  <si>
    <t>Heparin Tube 1- Deviation Mislabeled Discard</t>
  </si>
  <si>
    <t>d_838567176_d_248868659_d_684617815</t>
  </si>
  <si>
    <t>Heparin Tube 1- Deviation Temperature Too High</t>
  </si>
  <si>
    <t>d_838567176_d_248868659_d_690540566</t>
  </si>
  <si>
    <t>Heparin Tube 1- Deviation Low Volume-(tube/container partially filled but still usable)</t>
  </si>
  <si>
    <t>d_838567176_d_248868659_d_728366619</t>
  </si>
  <si>
    <t>Heparin Tube 1- Deviation Leaked/Spilled</t>
  </si>
  <si>
    <t>d_838567176_d_248868659_d_757246707</t>
  </si>
  <si>
    <t>Heparin Tube 1- Deviation Tube Size</t>
  </si>
  <si>
    <t>d_838567176_d_248868659_d_777486216</t>
  </si>
  <si>
    <t>Heparin Tube 1- Deviation Discard</t>
  </si>
  <si>
    <t>d_838567176_d_248868659_d_810960823</t>
  </si>
  <si>
    <t>Heparin Tube 1- Deviation Not Found</t>
  </si>
  <si>
    <t>d_838567176_d_248868659_d_982885431</t>
  </si>
  <si>
    <t>Urine Tube 1- Tube Collected</t>
  </si>
  <si>
    <t>Urine Tube 1- Tube Collected must be yes or no</t>
  </si>
  <si>
    <t>Urine Tube 1- Deviation</t>
  </si>
  <si>
    <t>d_973670172_d_678857215</t>
  </si>
  <si>
    <t>Urine Tube 1- Deviation must be yes, no, or null</t>
  </si>
  <si>
    <t>Urine Tube 1- Discard Flag</t>
  </si>
  <si>
    <t>d_973670172_d_248868659_d_472864016</t>
  </si>
  <si>
    <t>Urine Tube 1- Deviation Mislabeled Resolved</t>
  </si>
  <si>
    <t>d_973670172_d_248868659_d_283900611</t>
  </si>
  <si>
    <t>Urine Tube 1- Deviation Outside Contaminated</t>
  </si>
  <si>
    <t>d_973670172_d_248868659_d_313097539</t>
  </si>
  <si>
    <t>Urine Tube 1- Deviation Other</t>
  </si>
  <si>
    <t>d_973670172_d_248868659_d_453343022</t>
  </si>
  <si>
    <t>Urine Tube 1- Deviation Broken</t>
  </si>
  <si>
    <t>Urine Tube 1- Deviation Temperature Too Low</t>
  </si>
  <si>
    <t>d_973670172_d_248868659_d_550088682</t>
  </si>
  <si>
    <t>Urine Tube 1- Deviation Mislabeled Discard</t>
  </si>
  <si>
    <t>d_973670172_d_248868659_d_684617815</t>
  </si>
  <si>
    <t>Urine Tube 1- Deviation Temperature Too High</t>
  </si>
  <si>
    <t>d_973670172_d_248868659_d_690540566</t>
  </si>
  <si>
    <t>Urine Tube 1- Deviation Low Volume-(tube/container partially filled but still usable)</t>
  </si>
  <si>
    <t>d_973670172_d_248868659_d_728366619</t>
  </si>
  <si>
    <t>Urine Tube 1- Deviation Leaked/Spilled</t>
  </si>
  <si>
    <t>d_973670172_d_248868659_d_757246707</t>
  </si>
  <si>
    <t>Any clinical blood or urine sample received- Site blood</t>
  </si>
  <si>
    <t xml:space="preserve">Any clinical blood or urine sample received = yes if  Clinical Site Blood Sample Collected=yes </t>
  </si>
  <si>
    <t>Any clinical blood or urine sample received- Site urine</t>
  </si>
  <si>
    <t xml:space="preserve">Any clinical blood or urine sample received = yes if  Clinical Site Urine Sample Collected=yes </t>
  </si>
  <si>
    <t>Any clinical blood or urine sample received-Clinical Site Blood RRL</t>
  </si>
  <si>
    <t>Any clinical blood or urine sample received = yes if Clinical Site Blood RRL=yes</t>
  </si>
  <si>
    <t>Any clinical blood or urine sample received-Clinical Site Urine RRL</t>
  </si>
  <si>
    <t>Any clinical blood or urine sample received = yes if Clinical Site Urine RRL=yes</t>
  </si>
  <si>
    <t>Any clinical blood or urine sample received-Clinical DB Blood RRL</t>
  </si>
  <si>
    <t>Any clinical blood or urine sample received = yes if Clinical DB Blood RRL=yes</t>
  </si>
  <si>
    <t>Any clinical blood or urine sample received- Clinical DB Urine RRL</t>
  </si>
  <si>
    <t>Any clinical blood or urine sample received = yes if Clinical DB Urine RRL=yes</t>
  </si>
  <si>
    <t>BL Blood or Unrine Placed- Blood Placed</t>
  </si>
  <si>
    <t>if Blood Placed=yes then Blood or Unrine Placed=yes</t>
  </si>
  <si>
    <t>BL Blood or Unrine Placed-Urine Placed</t>
  </si>
  <si>
    <t>If Urine Placed=yes then Blood or Unrine Placed=yes</t>
  </si>
  <si>
    <t>Collection ID for Serum Separator Tube 4 Collected</t>
  </si>
  <si>
    <t xml:space="preserve">Collection ID for Serum Separator Tube 1 Collected </t>
  </si>
  <si>
    <t xml:space="preserve">Collection ID for Serum Separator Tube 3 Collected </t>
  </si>
  <si>
    <t xml:space="preserve">Collection ID for EDTA Tube 1 Collected </t>
  </si>
  <si>
    <t xml:space="preserve">Collection ID for Serum Separator Tube 5 Collected </t>
  </si>
  <si>
    <t xml:space="preserve">Collection ID for EDTA Tube 2 Collected </t>
  </si>
  <si>
    <t xml:space="preserve">Collection ID for EDTA Tube 3 Collected </t>
  </si>
  <si>
    <t xml:space="preserve">Collection ID for Serum Separator Tube 2 Collected </t>
  </si>
  <si>
    <t xml:space="preserve">Collection ID for Heparin Tube 1 Collected </t>
  </si>
  <si>
    <t xml:space="preserve">Collection ID for Heparin Tube 2 Collected </t>
  </si>
  <si>
    <t xml:space="preserve">Collection ID for ACD Tube 1 Collected </t>
  </si>
  <si>
    <t xml:space="preserve">Collection ID for Urine Tube 1 Collected </t>
  </si>
  <si>
    <t xml:space="preserve">Collection ID for Mouthwash Tube 1 Collected </t>
  </si>
  <si>
    <t>STRECK Tube 1: ID</t>
  </si>
  <si>
    <t>d_505347689_d_825582494</t>
  </si>
  <si>
    <t>d_505347689_d_593843561</t>
  </si>
  <si>
    <t>If streck tube is collected, then the STRECK Tube 1: ID must be populated with 14 characters or less</t>
  </si>
  <si>
    <t>STRECK Tube 1: Tube Collected</t>
  </si>
  <si>
    <t>STRECK Tube 1: Tube Collected must be yes, no, or null</t>
  </si>
  <si>
    <t>STRECK Tube 1: Deviation</t>
  </si>
  <si>
    <t>d_505347689_d_678857215</t>
  </si>
  <si>
    <t>STRECK Tube 1: Deviation must be yes, no, or null</t>
  </si>
  <si>
    <t>STRECK Tube 1: Deviation Hemolyzed</t>
  </si>
  <si>
    <t>d_505347689_d_248868659_d_242307474</t>
  </si>
  <si>
    <t>STRECK Tube 1: Deviation Mislabeled Resolved</t>
  </si>
  <si>
    <t>d_505347689_d_248868659_d_283900611</t>
  </si>
  <si>
    <t>STRECK Tube 1: Deviation Outside Contaminated</t>
  </si>
  <si>
    <t>d_505347689_d_248868659_d_313097539</t>
  </si>
  <si>
    <t>STRECK Tube 1: Deviation Other</t>
  </si>
  <si>
    <t>d_505347689_d_248868659_d_453343022</t>
  </si>
  <si>
    <t>STRECK Tube 1: Deviation Broken</t>
  </si>
  <si>
    <t>d_505347689_d_248868659_d_472864016</t>
  </si>
  <si>
    <t>STRECK Tube 1: Deviation Temp too Low</t>
  </si>
  <si>
    <t>d_505347689_d_248868659_d_550088682</t>
  </si>
  <si>
    <t>STRECK Tube 1: Deviation Mislabeled Discard</t>
  </si>
  <si>
    <t>d_505347689_d_248868659_d_684617815</t>
  </si>
  <si>
    <t>STRECK Tube 1: Deviation Temp too High</t>
  </si>
  <si>
    <t>d_505347689_d_248868659_d_690540566</t>
  </si>
  <si>
    <t>STRECK Tube 1: Deviation Low Volume-(tube/container partially filled but still usable)</t>
  </si>
  <si>
    <t>d_505347689_d_248868659_d_728366619</t>
  </si>
  <si>
    <t>STRECK Tube 1: Deviation Leaded/Spilled</t>
  </si>
  <si>
    <t>d_505347689_d_248868659_d_757246707</t>
  </si>
  <si>
    <t>STRECK Tube 1: Deviation Tube Size</t>
  </si>
  <si>
    <t>d_505347689_d_248868659_d_777486216</t>
  </si>
  <si>
    <t>STRECK Tube 1: Deviation Discard</t>
  </si>
  <si>
    <t>d_505347689_d_248868659_d_810960823</t>
  </si>
  <si>
    <t>STRECK Tube 1: Deviation Not Found</t>
  </si>
  <si>
    <t>d_505347689_d_248868659_d_982885431</t>
  </si>
  <si>
    <t>STRECK Tube 1: Discard Flag</t>
  </si>
  <si>
    <t>d_505347689_d_762124027</t>
  </si>
  <si>
    <t>If BioCol_Dev_v1r0_BrokenSTRT1=yes, then Streck tube discard flag must be yes, no, or null</t>
  </si>
  <si>
    <t>HomeCollection: Kit Receipt Supply Kit Tracking Number KitAssembly Table</t>
  </si>
  <si>
    <t>d_531858099</t>
  </si>
  <si>
    <t>d_221592017</t>
  </si>
  <si>
    <t>IF kit status is Received, THEN supply kit tracking number should be populated. This checks the kit status of the kit assembly table</t>
  </si>
  <si>
    <t>HomeCollection: Kit Receipt Shipping Date Time KitAssembly Table</t>
  </si>
  <si>
    <t>d_661940160</t>
  </si>
  <si>
    <t>IF kit status is Received, THEN time/date kit shipped should be populated. This checks the kit status of the kit assembly table</t>
  </si>
  <si>
    <t>HomeCollection: Kit Receipt Date Time Received KitAssembly Table</t>
  </si>
  <si>
    <t>d_826941471</t>
  </si>
  <si>
    <t>IF kit status is Received, THEN time/date kit recieved should be populated . This checks the kit status of the kit assembly table</t>
  </si>
  <si>
    <t>HomeCollection: Kit Received Coll Card Missing Flag KitAssembly Table</t>
  </si>
  <si>
    <t>d_137401245</t>
  </si>
  <si>
    <t>IF kit status is Received, THEN Flag to indicate if the collection card is missing should be populated. This checks the kit status of the kit assembly table</t>
  </si>
  <si>
    <t>HomeCollection: Assign Kit Kit Assembly Table</t>
  </si>
  <si>
    <t>If kit status is Assigned, then supply kit tracking number should populate. This looks at the kit status variable in the kit assembly table.</t>
  </si>
  <si>
    <t>HomeCollection: Kit Shipment Tracking Number Kit Assembly Table</t>
  </si>
  <si>
    <t>If kit status is Shipped, then supply kit tracking number  should populate. This checks the kit status in the kit assembly table.</t>
  </si>
  <si>
    <t>HomeCollection: Kit Shipment Timestamp Kit Assmembly Table</t>
  </si>
  <si>
    <t>If kit status is Shipped, then  date/time kit shipped should populate. This checks kit status in the kit status table.</t>
  </si>
  <si>
    <t>QC Rule or Metric</t>
  </si>
  <si>
    <t>Rational</t>
  </si>
  <si>
    <t>Metric</t>
  </si>
  <si>
    <t xml:space="preserve">Common request. Doesn't require R syntax as input. </t>
  </si>
  <si>
    <t>KP Sent Clinical Blood accession ID KPs</t>
  </si>
  <si>
    <t>cutom function equals</t>
  </si>
  <si>
    <t>125001209, 327912200, 452412599</t>
  </si>
  <si>
    <t>Accession ID sent by sites not equal to accession ID entered in dashboard, for blood  (for KPGA, KPNW, KPCO)</t>
  </si>
  <si>
    <t>KP Sent Clinical Urine accession ID KPs</t>
  </si>
  <si>
    <t>d_928693120</t>
  </si>
  <si>
    <t>125001209, 327912200,  452412599</t>
  </si>
  <si>
    <t>Accession ID sent by sites not equal to accession ID entered in dashboard, for urine (for KPGA, KPNW, KPCO)</t>
  </si>
  <si>
    <t>Not common request. Requires R syntax as input.</t>
  </si>
  <si>
    <t>KP Sent Clinical Blood accession ID KPHI</t>
  </si>
  <si>
    <t>str_sub(d_646899796,1,11)</t>
  </si>
  <si>
    <t>Accession ID sent by sites not equal to accession ID entered in dashboard, for blood  (for KPHI ignore the last digit from the acc ID sent by site in the comparison)</t>
  </si>
  <si>
    <t>KP Sent Clinical Urine accession ID KPHI</t>
  </si>
  <si>
    <t>str_sub(d_928693120 ,1,11)</t>
  </si>
  <si>
    <t>(Dervied) Clinical DB Blood RRL Received</t>
  </si>
  <si>
    <t>crossValid10</t>
  </si>
  <si>
    <t>All individual blood tubes are Collected = No but derived variable from dashboard BioClin_DBBloodRRL_v1r0 says collected, and vice versa (this is checking the derivation of BioClin_DBBloodRRL_v1r0)</t>
  </si>
  <si>
    <t>(Derived) Clinical Site Blood Collected</t>
  </si>
  <si>
    <t>If all individual blood tubes say collected = No, blood collected from KP  (BioClin_SiteBloodColl_v1r0) must = no</t>
  </si>
  <si>
    <t>Requires custom crossvalidation.</t>
  </si>
  <si>
    <t>Date/Time first baseline blood order placed or baseline urine order placed A</t>
  </si>
  <si>
    <t>d_173836415_d_266600170_d_184451682</t>
  </si>
  <si>
    <t>custom function: cross reference</t>
  </si>
  <si>
    <t>as.POSIXct(ymd_hms(d_173836415_d_266600170_d_769615780))</t>
  </si>
  <si>
    <t>as.POSIXct(ymd_hms(d_173836415_d_266600170_d_769615780)) &lt; as.POSIXct(ymd_hms(d_173836415_d_266600170_d_939818935))</t>
  </si>
  <si>
    <t>date/time of baseline blood order placed OR baseline urine order placed (whichever happens first)</t>
  </si>
  <si>
    <t>Date/Time first baseline blood order placed or baseline urine order placed B</t>
  </si>
  <si>
    <t>as.POSIXct(ymd_hms(d_173836415_d_266600170_d_939818935))</t>
  </si>
  <si>
    <t>as.POSIXct(ymd_hms(d_173836415_d_266600170_d_769615780)) &gt; as.POSIXct(ymd_hms(d_173836415_d_266600170_d_939818935))</t>
  </si>
  <si>
    <t>(Dervied) Baseline blood sample collected</t>
  </si>
  <si>
    <t>Site Clinical Urine Collected Yes</t>
  </si>
  <si>
    <t>custom crossValid2</t>
  </si>
  <si>
    <t>round(difftime(currentDate, d_173836415_d_266600170_d_541311218, units="days"), digits=0)</t>
  </si>
  <si>
    <t>&gt;7</t>
  </si>
  <si>
    <t>If any individual urine tubes say collected = YES, urine collected from KP (BioClin_SiteUrineColl_v1r0) must = YES</t>
  </si>
  <si>
    <t>Site Serum Separator Tube 4 Collected</t>
  </si>
  <si>
    <t>round(difftime(currentDate, d_173836415_d_266600170_d_398645039, units="days"), digits=0)</t>
  </si>
  <si>
    <t>If any individual blood tubes say collected = YES, blood collected from KP  (BioClin_SiteBloodColl_v1r0) must = YES</t>
  </si>
  <si>
    <t>SIte Serum Separator Tube 1 Collected</t>
  </si>
  <si>
    <t>If any individual blood tubes say collected = YES, blood collected from KP (BioClin_SiteBloodColl_v1r0) must = YES</t>
  </si>
  <si>
    <t>Site Serum Separator Tube 3 Collected</t>
  </si>
  <si>
    <t>Site EDTA Tube 1 Collected</t>
  </si>
  <si>
    <t>Site Serum Separator Tube 5 Collected</t>
  </si>
  <si>
    <t>Site EDTA Tube 2 Collected</t>
  </si>
  <si>
    <t>Site EDTA Tube 3 Collected</t>
  </si>
  <si>
    <t>Site Serum Separator Tube 2 Collected</t>
  </si>
  <si>
    <t>Site Heparin Tube 1 Collected</t>
  </si>
  <si>
    <t>Site Heparin Tube 2 Collected</t>
  </si>
  <si>
    <t>All baseline samples collected YES</t>
  </si>
  <si>
    <t>crossValid3 + valid after date</t>
  </si>
  <si>
    <t>d_678166505</t>
  </si>
  <si>
    <t>&gt;=as.Date("2022-11-21")</t>
  </si>
  <si>
    <t>Yes if Baseline blood (any one or more tube) OR urine both collected</t>
  </si>
  <si>
    <t>(Autogenerated) Date/time Baseline Research Blood Collected</t>
  </si>
  <si>
    <t>d_173836415_d_266600170_d_561681068</t>
  </si>
  <si>
    <t>crossValid2Date  + valid after date</t>
  </si>
  <si>
    <t>(Autogenerated) Date/time Baseline Research Urine Collected</t>
  </si>
  <si>
    <t>d_173836415_d_266600170_d_847159717</t>
  </si>
  <si>
    <t>crossValid1Date  + valid after date</t>
  </si>
  <si>
    <t>Collection Date/Time</t>
  </si>
  <si>
    <t>crossValid1  + valid after date</t>
  </si>
  <si>
    <t>Site Clinical_Site Urine Collected Yes</t>
  </si>
  <si>
    <t>round(difftime(currentDate, d_915838974, units="days"), digits=0)</t>
  </si>
  <si>
    <t>QC Rule</t>
  </si>
  <si>
    <t>All baseline samples collected NO3</t>
  </si>
  <si>
    <t> 534621077</t>
  </si>
  <si>
    <t xml:space="preserve"> If there's no mouthwash  per DB entry, and collection setting is research, then KP Collection should be null no No</t>
  </si>
  <si>
    <t>MW Tube 1- Date Received - Site Shipment</t>
  </si>
  <si>
    <t>d_143615646_d_926457119</t>
  </si>
  <si>
    <t>crossValid1 is populated + valid after date</t>
  </si>
  <si>
    <t>&gt;4</t>
  </si>
  <si>
    <t>Serum Separator Tube 1- Date Received - Site Shipment</t>
  </si>
  <si>
    <t>d_299553921_d_926457119</t>
  </si>
  <si>
    <t>EDTA Tube 1- Date Received - Site Shipment</t>
  </si>
  <si>
    <t>d_454453939_d_926457119</t>
  </si>
  <si>
    <t>ACD Tube 1- Date Received - Site Shipment</t>
  </si>
  <si>
    <t>d_652357376_d_926457119</t>
  </si>
  <si>
    <t>Serum Separator Tube 2- Date Received - Site Shipment</t>
  </si>
  <si>
    <t>d_703954371_d_926457119</t>
  </si>
  <si>
    <t>Heparin Tube 1- Date Received - Site Shipment</t>
  </si>
  <si>
    <t>d_838567176_d_926457119</t>
  </si>
  <si>
    <t>Urine Tube 1- Date Received - Site Shipment</t>
  </si>
  <si>
    <t>d_973670172_d_926457119</t>
  </si>
  <si>
    <t>Requested to be tracked separetly</t>
  </si>
  <si>
    <t>MW Tube 1- Reason Tube Not Collected</t>
  </si>
  <si>
    <t>d_143615646_d_883732523</t>
  </si>
  <si>
    <t>234139565, 681745422, 745205161, 889386523, 181769837</t>
  </si>
  <si>
    <t>Serum Separator Tube 1- Reason Tube Not Collected</t>
  </si>
  <si>
    <t>d_299553921_d_883732523</t>
  </si>
  <si>
    <t>EDTA Tube 1- Reason Tube Not Collected</t>
  </si>
  <si>
    <t>d_454453939_d_883732523</t>
  </si>
  <si>
    <t>ACD Tube 1- Reason Tube Not Collected</t>
  </si>
  <si>
    <t>d_652357376_d_883732523</t>
  </si>
  <si>
    <t>Serum Separator Tube 2- Reason Tube Not Collected</t>
  </si>
  <si>
    <t>d_703954371_d_883732523</t>
  </si>
  <si>
    <t>Heparin Tube 1- Reason Tube Not Collected</t>
  </si>
  <si>
    <t>d_838567176_d_883732523</t>
  </si>
  <si>
    <t>Urine Tube 1- Reason Tube Not Collected</t>
  </si>
  <si>
    <t>d_973670172_d_883732523</t>
  </si>
  <si>
    <t>Requested as a report/table</t>
  </si>
  <si>
    <t>crossvalid match cid values</t>
  </si>
  <si>
    <t>Involed variable!=response</t>
  </si>
  <si>
    <t>Blood Order Placed Yes</t>
  </si>
  <si>
    <t>!=531629870</t>
  </si>
  <si>
    <t>Blood sample collected with no blood order placed (blood order null or no)</t>
  </si>
  <si>
    <t>Urine Order Placed Yes</t>
  </si>
  <si>
    <t>Urine sample collected with no urine order placed (urine order null or no)</t>
  </si>
  <si>
    <t>Date/Time Blood Order Placed</t>
  </si>
  <si>
    <t>d_173836415_d_266600170_d_769615780</t>
  </si>
  <si>
    <t>Blood Order Based if Date/Time Blood Order Placed populated</t>
  </si>
  <si>
    <t>crossvalid1</t>
  </si>
  <si>
    <t>is not null</t>
  </si>
  <si>
    <t>Urine Order Based if Date/Time Urine Order Placed populated</t>
  </si>
  <si>
    <t>Kit Assembly Cup ID</t>
  </si>
  <si>
    <t>d_690210658</t>
  </si>
  <si>
    <t>Custom</t>
  </si>
  <si>
    <t>d_194252513</t>
  </si>
  <si>
    <t>d_173836415_d_266600170_d_8583443674_d_379252329</t>
  </si>
  <si>
    <t>If kit type is Mouthwash, then supply kit ID should be equal to return kit ID</t>
  </si>
  <si>
    <t>Kit Assembly Collection iD</t>
  </si>
  <si>
    <t>d_259846815</t>
  </si>
  <si>
    <t>d_786397882</t>
  </si>
  <si>
    <t>If kit type is Mouthwash, then collection cup ID should be equal to collection card ID</t>
  </si>
  <si>
    <t>d_173836415_d_266600170_d_8583443674_d_221592017</t>
  </si>
  <si>
    <t>IF BioKit_KitStatus_v1r0 from the particpants table (221592017) = 4  AND BioKit_KitType_v1r0 (379252329) = 0, THEN MWTube1_BioCol_TubeID_v1r0 (d_143615646_d_825582494) = BioKit_MWCupID_v1r0 (259846815)</t>
  </si>
  <si>
    <t>IF BioKit_KitStatus_v1r0 from the kit assembly table (221592017) = 4  AND BioKit_KitType_v1r0 (379252329) = 0, THEN MWTube1_BioCol_TubeID_v1r0 (d_143615646_d_825582494) = BioKit_MWCupID_v1r0 (259846815)</t>
  </si>
  <si>
    <t>HomeCollection: Kit status pending</t>
  </si>
  <si>
    <t>d_341636034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</si>
</sst>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Calibri"/>
      <family val="2"/>
      <scheme val="minor"/>
    </font>
    <font>
      <sz val="11"/>
      <color theme="1"/>
      <name val="Calibri"/>
      <family val="2"/>
      <scheme val="minor"/>
    </font>
    <font>
      <b/>
      <sz val="12"/>
      <color theme="1"/>
      <name val="Calibri"/>
      <family val="2"/>
    </font>
    <font>
      <b/>
      <sz val="12"/>
      <color rgb="FF000000"/>
      <name val="Calibri"/>
      <family val="2"/>
    </font>
    <font>
      <sz val="12"/>
      <color rgb="FF000000"/>
      <name val="Calibri"/>
      <family val="2"/>
    </font>
    <font>
      <sz val="11"/>
      <color theme="1"/>
      <name val="Calibri"/>
      <family val="2"/>
    </font>
    <font>
      <sz val="9"/>
      <color rgb="FF000000"/>
      <name val="Roboto Mono"/>
      <family val="3"/>
    </font>
    <font>
      <b/>
      <sz val="11"/>
      <color rgb="FF000000"/>
      <name val="Calibri"/>
      <family val="2"/>
    </font>
    <font>
      <b/>
      <sz val="12"/>
      <color theme="1"/>
      <name val="Calibri"/>
      <family val="2"/>
      <scheme val="minor"/>
    </font>
    <font>
      <sz val="12"/>
      <color theme="1"/>
      <name val="Calibri"/>
      <family val="2"/>
    </font>
    <font>
      <sz val="12"/>
      <color rgb="FF000000"/>
      <name val="Calibri"/>
      <family val="2"/>
    </font>
    <font>
      <sz val="12"/>
      <color rgb="FF800080"/>
      <name val="Calibri"/>
      <family val="2"/>
    </font>
    <font>
      <sz val="12"/>
      <color rgb="FF008000"/>
      <name val="Calibri"/>
      <family val="2"/>
    </font>
    <font>
      <sz val="11"/>
      <color rgb="FF444444"/>
      <name val="Calibri"/>
      <family val="2"/>
      <charset val="1"/>
    </font>
    <font>
      <sz val="12"/>
      <color theme="1"/>
      <name val="Calibri"/>
      <family val="2"/>
    </font>
    <font>
      <sz val="11"/>
      <color rgb="FF000000"/>
      <name val="Calibri"/>
      <family val="2"/>
    </font>
    <font>
      <sz val="9"/>
      <color rgb="FF000000"/>
      <name val="Roboto Mono"/>
      <charset val="1"/>
    </font>
    <font>
      <sz val="11"/>
      <color theme="1"/>
      <name val="Calibri"/>
      <family val="2"/>
      <scheme val="minor"/>
    </font>
    <font>
      <sz val="11"/>
      <color rgb="FF000000"/>
      <name val="Roboto Mono"/>
      <charset val="1"/>
    </font>
    <font>
      <sz val="12"/>
      <color rgb="FF000000"/>
      <name val="Calibri"/>
      <family val="2"/>
      <charset val="1"/>
    </font>
    <font>
      <sz val="11"/>
      <color rgb="FF000000"/>
      <name val="Calibri"/>
      <family val="2"/>
    </font>
    <font>
      <sz val="12"/>
      <color rgb="FF000000"/>
      <name val="Calibri"/>
      <family val="2"/>
      <scheme val="minor"/>
    </font>
    <font>
      <sz val="11"/>
      <color rgb="FF000000"/>
      <name val="Calibri"/>
      <family val="2"/>
      <charset val="1"/>
    </font>
    <font>
      <strike/>
      <sz val="12"/>
      <color theme="1"/>
      <name val="Calibri"/>
      <family val="2"/>
    </font>
    <font>
      <strike/>
      <sz val="12"/>
      <color rgb="FF800080"/>
      <name val="Calibri"/>
      <family val="2"/>
    </font>
    <font>
      <strike/>
      <sz val="11"/>
      <color rgb="FF444444"/>
      <name val="Calibri"/>
      <family val="2"/>
      <charset val="1"/>
    </font>
    <font>
      <strike/>
      <sz val="12"/>
      <color rgb="FF000000"/>
      <name val="Calibri"/>
      <family val="2"/>
    </font>
    <font>
      <strike/>
      <sz val="12"/>
      <color theme="1"/>
      <name val="Calibri"/>
      <family val="2"/>
      <scheme val="minor"/>
    </font>
    <font>
      <sz val="11"/>
      <color rgb="FF000000"/>
      <name val="Calibri"/>
      <family val="2"/>
      <scheme val="minor"/>
    </font>
    <font>
      <b/>
      <sz val="11"/>
      <color rgb="FF000000"/>
      <name val="Calibri"/>
      <family val="2"/>
    </font>
    <font>
      <sz val="11"/>
      <color rgb="FF444444"/>
      <name val="Calibri"/>
      <family val="2"/>
    </font>
    <font>
      <sz val="11"/>
      <color rgb="FF242424"/>
      <name val="Calibri"/>
      <family val="2"/>
    </font>
    <font>
      <sz val="11"/>
      <color theme="1"/>
      <name val="Calibri"/>
      <family val="2"/>
    </font>
  </fonts>
  <fills count="8">
    <fill>
      <patternFill patternType="none"/>
    </fill>
    <fill>
      <patternFill patternType="gray125"/>
    </fill>
    <fill>
      <patternFill patternType="solid">
        <fgColor rgb="FFFF0000"/>
        <bgColor indexed="64"/>
      </patternFill>
    </fill>
    <fill>
      <patternFill patternType="solid">
        <fgColor rgb="FFF2F2F2"/>
        <bgColor indexed="64"/>
      </patternFill>
    </fill>
    <fill>
      <patternFill patternType="solid">
        <fgColor rgb="FFFFFFFF"/>
        <bgColor indexed="64"/>
      </patternFill>
    </fill>
    <fill>
      <patternFill patternType="solid">
        <fgColor rgb="FFFFFF00"/>
        <bgColor indexed="64"/>
      </patternFill>
    </fill>
    <fill>
      <patternFill patternType="solid">
        <fgColor rgb="FFFCE4D6"/>
        <bgColor indexed="64"/>
      </patternFill>
    </fill>
    <fill>
      <patternFill patternType="solid">
        <fgColor theme="5"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89">
    <xf numFmtId="0" fontId="0" fillId="0" borderId="0" xfId="0"/>
    <xf numFmtId="0" fontId="4" fillId="0" borderId="0" xfId="0" applyFont="1" applyAlignment="1">
      <alignment vertical="center"/>
    </xf>
    <xf numFmtId="0" fontId="6" fillId="0" borderId="0" xfId="0" applyFont="1" applyAlignment="1">
      <alignment horizontal="left" vertical="center"/>
    </xf>
    <xf numFmtId="0" fontId="9" fillId="0" borderId="0" xfId="0" applyFont="1"/>
    <xf numFmtId="0" fontId="10" fillId="0" borderId="0" xfId="0" applyFont="1"/>
    <xf numFmtId="0" fontId="10" fillId="0" borderId="0" xfId="0" applyFont="1" applyAlignment="1">
      <alignment horizontal="left" wrapText="1"/>
    </xf>
    <xf numFmtId="0" fontId="10" fillId="0" borderId="0" xfId="0" applyFont="1" applyAlignment="1">
      <alignment horizontal="left"/>
    </xf>
    <xf numFmtId="0" fontId="9" fillId="0" borderId="0" xfId="0" applyFont="1" applyAlignment="1">
      <alignment wrapText="1"/>
    </xf>
    <xf numFmtId="0" fontId="11" fillId="0" borderId="0" xfId="0" applyFont="1"/>
    <xf numFmtId="0" fontId="13" fillId="0" borderId="0" xfId="0" applyFont="1"/>
    <xf numFmtId="0" fontId="20" fillId="0" borderId="0" xfId="0" applyFont="1"/>
    <xf numFmtId="0" fontId="12"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left" wrapText="1"/>
    </xf>
    <xf numFmtId="0" fontId="7" fillId="0" borderId="0" xfId="0" applyFont="1" applyAlignment="1">
      <alignment horizontal="left" wrapText="1"/>
    </xf>
    <xf numFmtId="0" fontId="7"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4" fillId="0" borderId="0" xfId="0" applyFont="1" applyAlignment="1">
      <alignment wrapText="1"/>
    </xf>
    <xf numFmtId="0" fontId="4" fillId="0" borderId="0" xfId="0" applyFont="1" applyAlignment="1">
      <alignment horizontal="left" wrapText="1"/>
    </xf>
    <xf numFmtId="0" fontId="0" fillId="0" borderId="0" xfId="0" applyAlignment="1">
      <alignment horizontal="lef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wrapText="1"/>
    </xf>
    <xf numFmtId="0" fontId="5" fillId="0" borderId="0" xfId="0" applyFont="1" applyAlignment="1">
      <alignment wrapText="1"/>
    </xf>
    <xf numFmtId="0" fontId="17" fillId="0" borderId="0" xfId="0" applyFont="1" applyAlignment="1">
      <alignment wrapText="1"/>
    </xf>
    <xf numFmtId="0" fontId="19" fillId="0" borderId="0" xfId="0" applyFont="1" applyAlignment="1">
      <alignment wrapText="1"/>
    </xf>
    <xf numFmtId="0" fontId="0" fillId="2" borderId="0" xfId="0" applyFill="1" applyAlignment="1">
      <alignment wrapText="1"/>
    </xf>
    <xf numFmtId="0" fontId="16" fillId="0" borderId="0" xfId="0" applyFont="1" applyAlignment="1">
      <alignment horizontal="left" wrapText="1"/>
    </xf>
    <xf numFmtId="0" fontId="13" fillId="0" borderId="0" xfId="0" applyFont="1" applyAlignment="1">
      <alignment horizontal="left" wrapText="1"/>
    </xf>
    <xf numFmtId="0" fontId="11" fillId="0" borderId="0" xfId="0" applyFont="1" applyAlignment="1">
      <alignment wrapText="1"/>
    </xf>
    <xf numFmtId="0" fontId="10" fillId="0" borderId="0" xfId="0" applyFont="1" applyAlignment="1">
      <alignment wrapText="1"/>
    </xf>
    <xf numFmtId="0" fontId="9" fillId="0" borderId="0" xfId="0" applyFont="1" applyAlignment="1">
      <alignment horizontal="left" wrapText="1"/>
    </xf>
    <xf numFmtId="0" fontId="20" fillId="0" borderId="0" xfId="0" applyFont="1" applyAlignment="1">
      <alignment wrapText="1"/>
    </xf>
    <xf numFmtId="0" fontId="4" fillId="4" borderId="0" xfId="0" applyFont="1" applyFill="1" applyAlignment="1">
      <alignment wrapText="1"/>
    </xf>
    <xf numFmtId="0" fontId="4" fillId="4" borderId="0" xfId="0" applyFont="1" applyFill="1" applyAlignment="1">
      <alignment horizontal="left" wrapText="1"/>
    </xf>
    <xf numFmtId="0" fontId="15" fillId="4" borderId="0" xfId="0" applyFont="1" applyFill="1" applyAlignment="1">
      <alignment wrapText="1"/>
    </xf>
    <xf numFmtId="0" fontId="21" fillId="4" borderId="0" xfId="0" applyFont="1" applyFill="1" applyAlignment="1">
      <alignment wrapText="1"/>
    </xf>
    <xf numFmtId="0" fontId="21" fillId="4" borderId="0" xfId="0" applyFont="1" applyFill="1" applyAlignment="1">
      <alignment horizontal="left" wrapText="1"/>
    </xf>
    <xf numFmtId="0" fontId="8" fillId="3" borderId="1" xfId="0" applyFont="1" applyFill="1" applyBorder="1" applyAlignment="1">
      <alignment wrapText="1"/>
    </xf>
    <xf numFmtId="0" fontId="0" fillId="3" borderId="1" xfId="0" applyFill="1" applyBorder="1" applyAlignment="1">
      <alignment wrapText="1"/>
    </xf>
    <xf numFmtId="0" fontId="21" fillId="3" borderId="1" xfId="0" applyFont="1" applyFill="1" applyBorder="1" applyAlignment="1">
      <alignment wrapText="1"/>
    </xf>
    <xf numFmtId="0" fontId="9" fillId="3" borderId="1" xfId="0" applyFont="1" applyFill="1" applyBorder="1" applyAlignment="1">
      <alignment wrapText="1"/>
    </xf>
    <xf numFmtId="0" fontId="10" fillId="6" borderId="0" xfId="0" applyFont="1" applyFill="1"/>
    <xf numFmtId="0" fontId="20" fillId="6" borderId="0" xfId="0" applyFont="1" applyFill="1"/>
    <xf numFmtId="0" fontId="21" fillId="0" borderId="0" xfId="0" applyFont="1"/>
    <xf numFmtId="0" fontId="22" fillId="0" borderId="0" xfId="0" applyFont="1"/>
    <xf numFmtId="0" fontId="15" fillId="0" borderId="0" xfId="0" applyFont="1" applyAlignment="1">
      <alignment horizontal="left"/>
    </xf>
    <xf numFmtId="0" fontId="22" fillId="0" borderId="0" xfId="0" applyFont="1" applyAlignment="1">
      <alignment horizontal="left"/>
    </xf>
    <xf numFmtId="0" fontId="21" fillId="0" borderId="0" xfId="0" applyFont="1" applyAlignment="1">
      <alignment horizontal="left"/>
    </xf>
    <xf numFmtId="0" fontId="15" fillId="0" borderId="0" xfId="0" applyFont="1"/>
    <xf numFmtId="0" fontId="21" fillId="2" borderId="0" xfId="0" applyFont="1" applyFill="1"/>
    <xf numFmtId="0" fontId="0" fillId="0" borderId="1" xfId="0" applyBorder="1" applyAlignment="1">
      <alignment wrapText="1"/>
    </xf>
    <xf numFmtId="0" fontId="17" fillId="0" borderId="0" xfId="0" applyFont="1" applyAlignment="1">
      <alignment horizontal="left" wrapText="1"/>
    </xf>
    <xf numFmtId="0" fontId="18" fillId="0" borderId="0" xfId="0" applyFont="1" applyAlignment="1">
      <alignment wrapText="1"/>
    </xf>
    <xf numFmtId="0" fontId="23" fillId="5" borderId="1" xfId="0" applyFont="1" applyFill="1" applyBorder="1" applyAlignment="1">
      <alignment wrapText="1"/>
    </xf>
    <xf numFmtId="0" fontId="24" fillId="5" borderId="0" xfId="0" applyFont="1" applyFill="1" applyAlignment="1">
      <alignment wrapText="1"/>
    </xf>
    <xf numFmtId="0" fontId="23" fillId="5" borderId="0" xfId="0" applyFont="1" applyFill="1" applyAlignment="1">
      <alignment wrapText="1"/>
    </xf>
    <xf numFmtId="0" fontId="25" fillId="5" borderId="0" xfId="0" applyFont="1" applyFill="1" applyAlignment="1">
      <alignment wrapText="1"/>
    </xf>
    <xf numFmtId="0" fontId="26" fillId="5" borderId="0" xfId="0" applyFont="1" applyFill="1" applyAlignment="1">
      <alignment horizontal="left" wrapText="1"/>
    </xf>
    <xf numFmtId="0" fontId="27" fillId="5" borderId="0" xfId="0" applyFont="1" applyFill="1" applyAlignment="1">
      <alignment wrapText="1"/>
    </xf>
    <xf numFmtId="0" fontId="26" fillId="5" borderId="0" xfId="0" applyFont="1" applyFill="1" applyAlignment="1">
      <alignment wrapText="1"/>
    </xf>
    <xf numFmtId="0" fontId="0" fillId="7" borderId="0" xfId="0" applyFill="1"/>
    <xf numFmtId="0" fontId="13" fillId="7" borderId="0" xfId="0" applyFont="1" applyFill="1"/>
    <xf numFmtId="0" fontId="0" fillId="7" borderId="0" xfId="0" applyFill="1" applyAlignment="1">
      <alignment wrapText="1"/>
    </xf>
    <xf numFmtId="0" fontId="28" fillId="0" borderId="0" xfId="0" applyFont="1" applyAlignment="1">
      <alignment vertical="top"/>
    </xf>
    <xf numFmtId="0" fontId="21" fillId="0" borderId="2" xfId="0" applyFont="1" applyBorder="1"/>
    <xf numFmtId="0" fontId="0" fillId="0" borderId="0" xfId="0" applyAlignment="1">
      <alignment vertical="top"/>
    </xf>
    <xf numFmtId="0" fontId="29" fillId="0" borderId="0" xfId="0" applyFont="1" applyAlignment="1">
      <alignment horizontal="left"/>
    </xf>
    <xf numFmtId="0" fontId="29" fillId="0" borderId="0" xfId="0" applyFont="1"/>
    <xf numFmtId="0" fontId="20" fillId="0" borderId="0" xfId="0" applyFont="1" applyAlignment="1">
      <alignment horizontal="left"/>
    </xf>
    <xf numFmtId="0" fontId="30" fillId="0" borderId="0" xfId="0" applyFont="1"/>
    <xf numFmtId="0" fontId="20" fillId="0" borderId="0" xfId="0" applyFont="1" applyAlignment="1">
      <alignment horizontal="left" vertical="top"/>
    </xf>
    <xf numFmtId="0" fontId="31" fillId="0" borderId="0" xfId="0" applyFont="1"/>
    <xf numFmtId="0" fontId="30" fillId="0" borderId="0" xfId="0" applyFont="1" applyAlignment="1">
      <alignment horizontal="left"/>
    </xf>
    <xf numFmtId="0" fontId="20" fillId="0" borderId="2" xfId="0" applyFont="1" applyBorder="1"/>
    <xf numFmtId="0" fontId="30" fillId="0" borderId="2" xfId="0" applyFont="1" applyBorder="1"/>
    <xf numFmtId="0" fontId="20" fillId="0" borderId="2" xfId="0" applyFont="1" applyBorder="1" applyAlignment="1">
      <alignment horizontal="left"/>
    </xf>
    <xf numFmtId="0" fontId="32" fillId="5" borderId="0" xfId="0" applyFont="1" applyFill="1" applyAlignment="1">
      <alignment vertical="top"/>
    </xf>
    <xf numFmtId="0" fontId="30" fillId="5" borderId="0" xfId="0" applyFont="1" applyFill="1" applyAlignment="1">
      <alignment vertical="top"/>
    </xf>
    <xf numFmtId="0" fontId="20" fillId="5" borderId="0" xfId="0" applyFont="1" applyFill="1" applyAlignment="1">
      <alignment vertical="top"/>
    </xf>
    <xf numFmtId="0" fontId="20" fillId="0" borderId="0" xfId="0" applyFont="1" applyAlignment="1">
      <alignment vertical="center"/>
    </xf>
    <xf numFmtId="0" fontId="20" fillId="0" borderId="0" xfId="0" applyFont="1" applyAlignment="1">
      <alignment horizontal="left" vertical="center"/>
    </xf>
    <xf numFmtId="0" fontId="32" fillId="0" borderId="0" xfId="0" applyFont="1"/>
    <xf numFmtId="0" fontId="32"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cellXfs>
  <cellStyles count="1">
    <cellStyle name="Normal" xfId="0" builtinId="0"/>
  </cellStyles>
  <dxfs count="34">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ke Peters" id="{1EF331E8-C915-4924-B6D3-C0BA91B56618}" userId="" providerId=""/>
  <person displayName="Kelsey Dowling" id="{2C0B31B5-4C0C-49A6-B777-E069F6B31973}" userId="" providerI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3" dT="2023-03-31T18:28:25.53" personId="{2C0B31B5-4C0C-49A6-B777-E069F6B31973}" id="{AB908825-2F4C-4613-A421-E6D7CAD89A92}" done="1">
    <text>might be No or NA. Need to double Check</text>
  </threadedComment>
  <threadedComment ref="C13" dT="2023-04-05T13:07:22.18" personId="{2C0B31B5-4C0C-49A6-B777-E069F6B31973}" id="{AE3D4DDE-7029-4C04-9637-0E698C903351}" parentId="{AB908825-2F4C-4613-A421-E6D7CAD89A92}">
    <text>Confirmed NA until yes</text>
  </threadedComment>
  <threadedComment ref="E41" dT="2023-04-05T13:01:39.56" personId="{2C0B31B5-4C0C-49A6-B777-E069F6B31973}" id="{7B542A1A-C84A-44E1-8E16-276216FD0198}">
    <text>CANNOT BE NULL</text>
  </threadedComment>
  <threadedComment ref="B52" dT="2023-03-28T20:47:13.22" personId="{2C0B31B5-4C0C-49A6-B777-E069F6B31973}" id="{D8CA3892-EBB9-4247-A6AA-E4605B1DA01C}">
    <text>this is an OR requirement- either d_534041351=yes OR d_210921343=yes. For now I'll write it as two different rules, but I'm not sure if it'll overwrite itself by doing this</text>
  </threadedComment>
  <threadedComment ref="B52" dT="2023-03-29T19:44:49.58" personId="{1EF331E8-C915-4924-B6D3-C0BA91B56618}" id="{005F2E24-EFBB-4F05-B7EB-7F0605B0C9F5}" parentId="{D8CA3892-EBB9-4247-A6AA-E4605B1DA01C}">
    <text>Just to make sure that we can distinguish between these two rules, I'm adding an A and a B to the label</text>
  </threadedComment>
  <threadedComment ref="D103" dT="2023-03-30T19:25:58.19" personId="{1EF331E8-C915-4924-B6D3-C0BA91B56618}" id="{3E74F248-4370-45E6-B7FE-F0459A843BB6}" done="1">
    <text>This is an example where the Qctype should be changed to "NA or crossValid1" and the NA should be removed from the ValidValues column. This is true for many other similar examples below..</text>
  </threadedComment>
  <threadedComment ref="D103" dT="2023-03-31T19:10:58.74" personId="{2C0B31B5-4C0C-49A6-B777-E069F6B31973}" id="{2AC86845-2058-49F0-91E2-BB9585AED927}" parentId="{3E74F248-4370-45E6-B7FE-F0459A843BB6}">
    <text>done!</text>
  </threadedComment>
  <threadedComment ref="D210" dT="2023-03-30T19:29:15.78" personId="{1EF331E8-C915-4924-B6D3-C0BA91B56618}" id="{33BB48AA-A6EB-4696-8420-659A826C39BB}" done="1">
    <text>Any rules that have Qctype of "NA or valid" should not have NA in the ValidValues column.</text>
  </threadedComment>
  <threadedComment ref="D210" dT="2023-03-31T19:11:06.88" personId="{2C0B31B5-4C0C-49A6-B777-E069F6B31973}" id="{C7B13E33-B65F-47C3-AEA7-D3F889D2E252}" parentId="{33BB48AA-A6EB-4696-8420-659A826C39BB}">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4-12T18:13:49.74" personId="{1EF331E8-C915-4924-B6D3-C0BA91B56618}" id="{18181449-BBBF-462F-A846-2A1C4D676EF9}">
    <text>Value of concept ID must equal value of ValidValues</text>
  </threadedComment>
  <threadedComment ref="F4" dT="2023-04-12T18:15:02.14" personId="{1EF331E8-C915-4924-B6D3-C0BA91B56618}" id="{4238541A-AB83-4F55-A5A9-8994C0103AAA}">
    <text>Only use first 11 characters of string</text>
  </threadedComment>
  <threadedComment ref="F4" dT="2023-04-12T18:15:23.54" personId="{1EF331E8-C915-4924-B6D3-C0BA91B56618}" id="{80B2AE53-6560-4F30-96DA-AB0338804997}" parentId="{4238541A-AB83-4F55-A5A9-8994C0103AAA}">
    <text>str_sub(cid, 1, 11)</text>
  </threadedComment>
  <threadedComment ref="D27" dT="2023-03-31T18:35:26.42" personId="{2C0B31B5-4C0C-49A6-B777-E069F6B31973}" id="{EF26DB08-5B14-4436-8590-75EF4E96100F}" done="1">
    <text>might be no or NA. Need to double check</text>
  </threadedComment>
  <threadedComment ref="D27" dT="2023-04-04T15:37:08.37" personId="{2C0B31B5-4C0C-49A6-B777-E069F6B31973}" id="{67220229-845A-40A0-8BB6-E055A01360E3}" parentId="{EF26DB08-5B14-4436-8590-75EF4E96100F}">
    <text>Confirmed with Michelle these are null until yes, instead of no</text>
  </threadedComment>
  <threadedComment ref="C29" dT="2023-03-30T19:23:49.04" personId="{1EF331E8-C915-4924-B6D3-C0BA91B56618}" id="{2DA655E9-FD45-4424-A47B-1397C6E8086D}" done="1">
    <text>These one's need Qctypes</text>
  </threadedComment>
  <threadedComment ref="C29" dT="2023-03-31T19:10:41.15" personId="{2C0B31B5-4C0C-49A6-B777-E069F6B31973}" id="{43426BE4-D80F-48D2-85E7-1E9C2AD6B145}" parentId="{2DA655E9-FD45-4424-A47B-1397C6E8086D}">
    <text>done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86C8-79BA-46AA-ADA1-12888F310DF6}">
  <dimension ref="A1:BN265"/>
  <sheetViews>
    <sheetView tabSelected="1" workbookViewId="0">
      <pane ySplit="1" topLeftCell="A209" activePane="bottomLeft" state="frozen"/>
      <selection pane="bottomLeft" activeCell="A221" sqref="A221:XFD221"/>
    </sheetView>
  </sheetViews>
  <sheetFormatPr baseColWidth="10" defaultColWidth="9" defaultRowHeight="16" x14ac:dyDescent="0.2"/>
  <cols>
    <col min="1" max="1" width="9" style="47"/>
    <col min="2" max="2" width="49.33203125" style="47" customWidth="1"/>
    <col min="3" max="3" width="36.5" style="47" customWidth="1"/>
    <col min="4" max="4" width="31.1640625" style="47" customWidth="1"/>
    <col min="5" max="5" width="51.6640625" style="47" customWidth="1"/>
    <col min="6" max="6" width="42.6640625" style="47" customWidth="1"/>
    <col min="7" max="7" width="30.6640625" style="47" customWidth="1"/>
    <col min="8" max="8" width="39" style="47" customWidth="1"/>
    <col min="9" max="9" width="15.33203125" style="47" customWidth="1"/>
    <col min="10" max="10" width="25.6640625" style="47" customWidth="1"/>
    <col min="11" max="11" width="10.1640625" style="47" bestFit="1" customWidth="1"/>
    <col min="12" max="12" width="9" style="47"/>
    <col min="13" max="14" width="15.33203125" style="47" customWidth="1"/>
    <col min="15" max="15" width="9" style="47"/>
    <col min="16" max="16" width="150.83203125" style="47" customWidth="1"/>
    <col min="17" max="16384" width="9" style="47"/>
  </cols>
  <sheetData>
    <row r="1" spans="1:66" ht="18" customHeight="1" x14ac:dyDescent="0.2">
      <c r="A1" s="71" t="s">
        <v>0</v>
      </c>
      <c r="B1" s="71" t="s">
        <v>1</v>
      </c>
      <c r="C1" s="71" t="s">
        <v>2</v>
      </c>
      <c r="D1" s="71" t="s">
        <v>3</v>
      </c>
      <c r="E1" s="70" t="s">
        <v>4</v>
      </c>
      <c r="F1" s="70" t="s">
        <v>5</v>
      </c>
      <c r="G1" s="70" t="s">
        <v>6</v>
      </c>
      <c r="H1" s="71" t="s">
        <v>7</v>
      </c>
      <c r="I1" s="71" t="s">
        <v>8</v>
      </c>
      <c r="J1" s="71" t="s">
        <v>9</v>
      </c>
      <c r="K1" s="71" t="s">
        <v>10</v>
      </c>
      <c r="L1" s="71" t="s">
        <v>11</v>
      </c>
      <c r="M1" s="71" t="s">
        <v>12</v>
      </c>
      <c r="N1" s="71" t="s">
        <v>13</v>
      </c>
      <c r="O1" s="71" t="s">
        <v>14</v>
      </c>
      <c r="P1" s="71" t="s">
        <v>15</v>
      </c>
      <c r="Q1" s="71"/>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row>
    <row r="2" spans="1:66" s="53" customFormat="1" x14ac:dyDescent="0.2">
      <c r="A2" s="10">
        <v>1</v>
      </c>
      <c r="B2" s="10" t="s">
        <v>16</v>
      </c>
      <c r="C2" s="72" t="s">
        <v>17</v>
      </c>
      <c r="D2" s="10" t="s">
        <v>18</v>
      </c>
      <c r="E2" s="72">
        <v>353358909</v>
      </c>
      <c r="F2" s="10" t="s">
        <v>19</v>
      </c>
      <c r="G2" s="72">
        <v>353358909</v>
      </c>
      <c r="H2" s="10" t="s">
        <v>20</v>
      </c>
      <c r="I2" s="10">
        <v>664882224</v>
      </c>
      <c r="J2" s="10" t="s">
        <v>21</v>
      </c>
      <c r="K2" s="10">
        <v>104430631</v>
      </c>
      <c r="L2" s="10"/>
      <c r="M2" s="10"/>
      <c r="N2" s="10"/>
      <c r="O2" s="10"/>
      <c r="P2" s="10" t="s">
        <v>22</v>
      </c>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row>
    <row r="3" spans="1:66" s="53" customFormat="1" x14ac:dyDescent="0.2">
      <c r="A3" s="10">
        <v>2</v>
      </c>
      <c r="B3" s="10" t="s">
        <v>23</v>
      </c>
      <c r="C3" s="72" t="s">
        <v>17</v>
      </c>
      <c r="D3" s="10" t="s">
        <v>18</v>
      </c>
      <c r="E3" s="72">
        <v>353358909</v>
      </c>
      <c r="F3" s="10" t="s">
        <v>24</v>
      </c>
      <c r="G3" s="72">
        <v>353358909</v>
      </c>
      <c r="H3" s="10" t="s">
        <v>20</v>
      </c>
      <c r="I3" s="10">
        <v>664882224</v>
      </c>
      <c r="J3" s="10" t="s">
        <v>25</v>
      </c>
      <c r="K3" s="10">
        <v>104430631</v>
      </c>
      <c r="L3" s="10"/>
      <c r="M3" s="10"/>
      <c r="N3" s="10"/>
      <c r="O3" s="10"/>
      <c r="P3" s="10" t="s">
        <v>22</v>
      </c>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row>
    <row r="4" spans="1:66" s="53" customFormat="1" x14ac:dyDescent="0.2">
      <c r="A4" s="10">
        <v>3</v>
      </c>
      <c r="B4" s="10" t="s">
        <v>26</v>
      </c>
      <c r="C4" s="72" t="s">
        <v>17</v>
      </c>
      <c r="D4" s="10" t="s">
        <v>18</v>
      </c>
      <c r="E4" s="72">
        <v>353358909</v>
      </c>
      <c r="F4" s="10" t="s">
        <v>27</v>
      </c>
      <c r="G4" s="72">
        <v>353358909</v>
      </c>
      <c r="H4" s="10" t="s">
        <v>20</v>
      </c>
      <c r="I4" s="10">
        <v>664882224</v>
      </c>
      <c r="J4" s="10" t="s">
        <v>28</v>
      </c>
      <c r="K4" s="10">
        <v>104430631</v>
      </c>
      <c r="L4" s="10"/>
      <c r="M4" s="10"/>
      <c r="N4" s="10"/>
      <c r="O4" s="10"/>
      <c r="P4" s="10" t="s">
        <v>22</v>
      </c>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row>
    <row r="5" spans="1:66" s="53" customFormat="1" x14ac:dyDescent="0.2">
      <c r="A5" s="10">
        <v>4</v>
      </c>
      <c r="B5" s="10" t="s">
        <v>29</v>
      </c>
      <c r="C5" s="72" t="s">
        <v>17</v>
      </c>
      <c r="D5" s="73" t="s">
        <v>18</v>
      </c>
      <c r="E5" s="72">
        <v>353358909</v>
      </c>
      <c r="F5" s="10" t="s">
        <v>30</v>
      </c>
      <c r="G5" s="72">
        <v>353358909</v>
      </c>
      <c r="H5" s="10" t="s">
        <v>20</v>
      </c>
      <c r="I5" s="10">
        <v>664882224</v>
      </c>
      <c r="J5" s="10" t="s">
        <v>31</v>
      </c>
      <c r="K5" s="10">
        <v>104430631</v>
      </c>
      <c r="L5" s="10"/>
      <c r="M5" s="10"/>
      <c r="N5" s="10"/>
      <c r="O5" s="10"/>
      <c r="P5" s="10" t="s">
        <v>22</v>
      </c>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row>
    <row r="6" spans="1:66" s="53" customFormat="1" x14ac:dyDescent="0.2">
      <c r="A6" s="10">
        <v>5</v>
      </c>
      <c r="B6" s="10" t="s">
        <v>32</v>
      </c>
      <c r="C6" s="72" t="s">
        <v>17</v>
      </c>
      <c r="D6" s="73" t="s">
        <v>18</v>
      </c>
      <c r="E6" s="72">
        <v>353358909</v>
      </c>
      <c r="F6" s="10" t="s">
        <v>33</v>
      </c>
      <c r="G6" s="72">
        <v>353358909</v>
      </c>
      <c r="H6" s="10" t="s">
        <v>20</v>
      </c>
      <c r="I6" s="10">
        <v>664882224</v>
      </c>
      <c r="J6" s="10" t="s">
        <v>34</v>
      </c>
      <c r="K6" s="10">
        <v>104430631</v>
      </c>
      <c r="L6" s="10"/>
      <c r="M6" s="10"/>
      <c r="N6" s="10"/>
      <c r="O6" s="10"/>
      <c r="P6" s="10" t="s">
        <v>22</v>
      </c>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row>
    <row r="7" spans="1:66" s="53" customFormat="1" x14ac:dyDescent="0.2">
      <c r="A7" s="10">
        <v>6</v>
      </c>
      <c r="B7" s="10" t="s">
        <v>35</v>
      </c>
      <c r="C7" s="72" t="s">
        <v>17</v>
      </c>
      <c r="D7" s="73" t="s">
        <v>18</v>
      </c>
      <c r="E7" s="72">
        <v>353358909</v>
      </c>
      <c r="F7" s="10" t="s">
        <v>36</v>
      </c>
      <c r="G7" s="72">
        <v>353358909</v>
      </c>
      <c r="H7" s="10" t="s">
        <v>20</v>
      </c>
      <c r="I7" s="10">
        <v>664882224</v>
      </c>
      <c r="J7" s="10" t="s">
        <v>37</v>
      </c>
      <c r="K7" s="10">
        <v>104430631</v>
      </c>
      <c r="L7" s="10"/>
      <c r="M7" s="10"/>
      <c r="N7" s="10"/>
      <c r="O7" s="10"/>
      <c r="P7" s="10" t="s">
        <v>22</v>
      </c>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row>
    <row r="8" spans="1:66" s="53" customFormat="1" x14ac:dyDescent="0.2">
      <c r="A8" s="10">
        <v>7</v>
      </c>
      <c r="B8" s="10" t="s">
        <v>38</v>
      </c>
      <c r="C8" s="72" t="s">
        <v>17</v>
      </c>
      <c r="D8" s="73" t="s">
        <v>18</v>
      </c>
      <c r="E8" s="72">
        <v>353358909</v>
      </c>
      <c r="F8" s="10" t="s">
        <v>39</v>
      </c>
      <c r="G8" s="72">
        <v>353358909</v>
      </c>
      <c r="H8" s="10" t="s">
        <v>20</v>
      </c>
      <c r="I8" s="10">
        <v>664882224</v>
      </c>
      <c r="J8" s="10" t="s">
        <v>40</v>
      </c>
      <c r="K8" s="10">
        <v>104430631</v>
      </c>
      <c r="L8" s="10"/>
      <c r="M8" s="10"/>
      <c r="N8" s="10"/>
      <c r="O8" s="10"/>
      <c r="P8" s="10" t="s">
        <v>22</v>
      </c>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row>
    <row r="9" spans="1:66" s="53" customFormat="1" x14ac:dyDescent="0.2">
      <c r="A9" s="10">
        <v>8</v>
      </c>
      <c r="B9" s="10" t="s">
        <v>41</v>
      </c>
      <c r="C9" s="72" t="s">
        <v>17</v>
      </c>
      <c r="D9" s="73" t="s">
        <v>18</v>
      </c>
      <c r="E9" s="72">
        <v>353358909</v>
      </c>
      <c r="F9" s="10" t="s">
        <v>42</v>
      </c>
      <c r="G9" s="72">
        <v>353358909</v>
      </c>
      <c r="H9" s="10" t="s">
        <v>20</v>
      </c>
      <c r="I9" s="10">
        <v>664882224</v>
      </c>
      <c r="J9" s="10" t="s">
        <v>43</v>
      </c>
      <c r="K9" s="10">
        <v>104430631</v>
      </c>
      <c r="L9" s="10"/>
      <c r="M9" s="10"/>
      <c r="N9" s="10"/>
      <c r="O9" s="10"/>
      <c r="P9" s="10" t="s">
        <v>22</v>
      </c>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row>
    <row r="10" spans="1:66" s="53" customFormat="1" x14ac:dyDescent="0.2">
      <c r="A10" s="10">
        <v>9</v>
      </c>
      <c r="B10" s="10" t="s">
        <v>44</v>
      </c>
      <c r="C10" s="72" t="s">
        <v>17</v>
      </c>
      <c r="D10" s="73" t="s">
        <v>18</v>
      </c>
      <c r="E10" s="72">
        <v>353358909</v>
      </c>
      <c r="F10" s="10" t="s">
        <v>45</v>
      </c>
      <c r="G10" s="72">
        <v>353358909</v>
      </c>
      <c r="H10" s="10" t="s">
        <v>20</v>
      </c>
      <c r="I10" s="10">
        <v>664882224</v>
      </c>
      <c r="J10" s="10" t="s">
        <v>46</v>
      </c>
      <c r="K10" s="10">
        <v>104430631</v>
      </c>
      <c r="L10" s="10"/>
      <c r="M10" s="10"/>
      <c r="N10" s="10"/>
      <c r="O10" s="10"/>
      <c r="P10" s="10" t="s">
        <v>22</v>
      </c>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row>
    <row r="11" spans="1:66" s="53" customFormat="1" x14ac:dyDescent="0.2">
      <c r="A11" s="10">
        <v>10</v>
      </c>
      <c r="B11" s="10" t="s">
        <v>47</v>
      </c>
      <c r="C11" s="72" t="s">
        <v>17</v>
      </c>
      <c r="D11" s="73" t="s">
        <v>18</v>
      </c>
      <c r="E11" s="72">
        <v>353358909</v>
      </c>
      <c r="F11" s="10" t="s">
        <v>48</v>
      </c>
      <c r="G11" s="72">
        <v>353358909</v>
      </c>
      <c r="H11" s="10" t="s">
        <v>20</v>
      </c>
      <c r="I11" s="10">
        <v>664882224</v>
      </c>
      <c r="J11" s="10" t="s">
        <v>49</v>
      </c>
      <c r="K11" s="10">
        <v>104430631</v>
      </c>
      <c r="L11" s="10"/>
      <c r="M11" s="10"/>
      <c r="N11" s="10"/>
      <c r="O11" s="10"/>
      <c r="P11" s="10" t="s">
        <v>22</v>
      </c>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row>
    <row r="12" spans="1:66" s="53" customFormat="1" x14ac:dyDescent="0.2">
      <c r="A12" s="10">
        <v>11</v>
      </c>
      <c r="B12" s="10" t="s">
        <v>50</v>
      </c>
      <c r="C12" s="72" t="s">
        <v>17</v>
      </c>
      <c r="D12" s="73" t="s">
        <v>18</v>
      </c>
      <c r="E12" s="72">
        <v>353358909</v>
      </c>
      <c r="F12" s="10" t="s">
        <v>51</v>
      </c>
      <c r="G12" s="72">
        <v>353358909</v>
      </c>
      <c r="H12" s="10" t="s">
        <v>20</v>
      </c>
      <c r="I12" s="10">
        <v>664882224</v>
      </c>
      <c r="J12" s="10" t="s">
        <v>52</v>
      </c>
      <c r="K12" s="10">
        <v>104430631</v>
      </c>
      <c r="L12" s="10" t="s">
        <v>53</v>
      </c>
      <c r="M12" s="10">
        <v>548392715</v>
      </c>
      <c r="N12" s="10"/>
      <c r="O12" s="10"/>
      <c r="P12" s="10" t="s">
        <v>54</v>
      </c>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row>
    <row r="13" spans="1:66" x14ac:dyDescent="0.2">
      <c r="A13" s="10">
        <v>12</v>
      </c>
      <c r="B13" s="10" t="s">
        <v>55</v>
      </c>
      <c r="C13" s="10" t="s">
        <v>56</v>
      </c>
      <c r="D13" s="10" t="s">
        <v>57</v>
      </c>
      <c r="E13" s="72">
        <v>104430631</v>
      </c>
      <c r="F13" s="72" t="s">
        <v>58</v>
      </c>
      <c r="G13" s="72">
        <v>104430631</v>
      </c>
      <c r="H13" s="10" t="s">
        <v>20</v>
      </c>
      <c r="I13" s="10">
        <v>664882224</v>
      </c>
      <c r="J13" s="10"/>
      <c r="K13" s="10"/>
      <c r="L13" s="10"/>
      <c r="M13" s="10"/>
      <c r="N13" s="10"/>
      <c r="O13" s="10"/>
      <c r="P13" s="10" t="s">
        <v>59</v>
      </c>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row>
    <row r="14" spans="1:66" x14ac:dyDescent="0.2">
      <c r="A14" s="10">
        <v>13</v>
      </c>
      <c r="B14" s="10" t="s">
        <v>60</v>
      </c>
      <c r="C14" s="10" t="s">
        <v>58</v>
      </c>
      <c r="D14" s="10" t="s">
        <v>61</v>
      </c>
      <c r="E14" s="72">
        <v>104430631</v>
      </c>
      <c r="F14" s="72" t="s">
        <v>56</v>
      </c>
      <c r="G14" s="72">
        <v>104430631</v>
      </c>
      <c r="H14" s="10" t="s">
        <v>20</v>
      </c>
      <c r="I14" s="10">
        <v>664882224</v>
      </c>
      <c r="J14" s="10"/>
      <c r="K14" s="10"/>
      <c r="L14" s="10"/>
      <c r="M14" s="10"/>
      <c r="N14" s="10"/>
      <c r="O14" s="10"/>
      <c r="P14" s="10" t="s">
        <v>62</v>
      </c>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row>
    <row r="15" spans="1:66" s="53" customFormat="1" x14ac:dyDescent="0.2">
      <c r="A15" s="10">
        <v>14</v>
      </c>
      <c r="B15" s="10" t="s">
        <v>63</v>
      </c>
      <c r="C15" s="10" t="s">
        <v>56</v>
      </c>
      <c r="D15" s="10" t="s">
        <v>18</v>
      </c>
      <c r="E15" s="72">
        <v>353358909</v>
      </c>
      <c r="F15" s="72" t="s">
        <v>58</v>
      </c>
      <c r="G15" s="72">
        <v>353358909</v>
      </c>
      <c r="H15" s="10" t="s">
        <v>20</v>
      </c>
      <c r="I15" s="10">
        <v>664882224</v>
      </c>
      <c r="J15" s="72" t="s">
        <v>64</v>
      </c>
      <c r="K15" s="72">
        <v>104430631</v>
      </c>
      <c r="L15" s="10"/>
      <c r="M15" s="10"/>
      <c r="N15" s="10"/>
      <c r="O15" s="10"/>
      <c r="P15" s="10" t="s">
        <v>65</v>
      </c>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row>
    <row r="16" spans="1:66" x14ac:dyDescent="0.2">
      <c r="A16" s="10">
        <v>15</v>
      </c>
      <c r="B16" s="10" t="s">
        <v>66</v>
      </c>
      <c r="C16" s="10" t="s">
        <v>58</v>
      </c>
      <c r="D16" s="10" t="s">
        <v>61</v>
      </c>
      <c r="E16" s="72">
        <v>353358909</v>
      </c>
      <c r="F16" s="72" t="s">
        <v>56</v>
      </c>
      <c r="G16" s="72">
        <v>353358909</v>
      </c>
      <c r="H16" s="10" t="s">
        <v>20</v>
      </c>
      <c r="I16" s="10">
        <v>664882224</v>
      </c>
      <c r="J16" s="10"/>
      <c r="K16" s="10"/>
      <c r="L16" s="10"/>
      <c r="M16" s="10"/>
      <c r="N16" s="10"/>
      <c r="O16" s="10"/>
      <c r="P16" s="10" t="s">
        <v>67</v>
      </c>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row>
    <row r="17" spans="1:66" x14ac:dyDescent="0.2">
      <c r="A17" s="10">
        <v>18</v>
      </c>
      <c r="B17" s="10" t="s">
        <v>68</v>
      </c>
      <c r="C17" s="10" t="s">
        <v>58</v>
      </c>
      <c r="D17" s="10" t="s">
        <v>69</v>
      </c>
      <c r="E17" s="72">
        <v>104430631</v>
      </c>
      <c r="F17" s="72" t="s">
        <v>70</v>
      </c>
      <c r="G17" s="72">
        <v>104430631</v>
      </c>
      <c r="H17" s="10"/>
      <c r="I17" s="10"/>
      <c r="J17" s="10"/>
      <c r="K17" s="10"/>
      <c r="L17" s="10"/>
      <c r="M17" s="10"/>
      <c r="N17" s="10"/>
      <c r="O17" s="10"/>
      <c r="P17" s="10" t="s">
        <v>71</v>
      </c>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row>
    <row r="18" spans="1:66" x14ac:dyDescent="0.2">
      <c r="A18" s="10">
        <v>19</v>
      </c>
      <c r="B18" s="10" t="s">
        <v>72</v>
      </c>
      <c r="C18" s="10" t="s">
        <v>73</v>
      </c>
      <c r="D18" s="10" t="s">
        <v>74</v>
      </c>
      <c r="E18" s="72"/>
      <c r="F18" s="72" t="s">
        <v>75</v>
      </c>
      <c r="G18" s="72">
        <v>353358909</v>
      </c>
      <c r="H18" s="10"/>
      <c r="I18" s="10"/>
      <c r="J18" s="10"/>
      <c r="K18" s="10"/>
      <c r="L18" s="10"/>
      <c r="M18" s="10"/>
      <c r="N18" s="10"/>
      <c r="O18" s="10"/>
      <c r="P18" s="10" t="s">
        <v>76</v>
      </c>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row>
    <row r="19" spans="1:66" x14ac:dyDescent="0.2">
      <c r="A19" s="10">
        <v>20</v>
      </c>
      <c r="B19" s="10" t="s">
        <v>77</v>
      </c>
      <c r="C19" s="10" t="s">
        <v>78</v>
      </c>
      <c r="D19" s="10" t="s">
        <v>74</v>
      </c>
      <c r="E19" s="72"/>
      <c r="F19" s="72" t="s">
        <v>70</v>
      </c>
      <c r="G19" s="72">
        <v>353358909</v>
      </c>
      <c r="H19" s="10"/>
      <c r="I19" s="10"/>
      <c r="J19" s="10"/>
      <c r="K19" s="10"/>
      <c r="L19" s="10"/>
      <c r="M19" s="10"/>
      <c r="N19" s="10"/>
      <c r="O19" s="10"/>
      <c r="P19" s="10" t="s">
        <v>79</v>
      </c>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row>
    <row r="20" spans="1:66" x14ac:dyDescent="0.2">
      <c r="A20" s="10">
        <v>21</v>
      </c>
      <c r="B20" s="10" t="s">
        <v>80</v>
      </c>
      <c r="C20" s="72" t="s">
        <v>81</v>
      </c>
      <c r="D20" s="10" t="s">
        <v>61</v>
      </c>
      <c r="E20" s="72">
        <v>353358909</v>
      </c>
      <c r="F20" s="10" t="s">
        <v>19</v>
      </c>
      <c r="G20" s="72">
        <v>353358909</v>
      </c>
      <c r="H20" s="10" t="s">
        <v>82</v>
      </c>
      <c r="I20" s="10">
        <v>266600170</v>
      </c>
      <c r="J20" s="10"/>
      <c r="K20" s="10"/>
      <c r="L20" s="10"/>
      <c r="M20" s="10"/>
      <c r="N20" s="10"/>
      <c r="O20" s="10"/>
      <c r="P20" s="10" t="s">
        <v>83</v>
      </c>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row>
    <row r="21" spans="1:66" x14ac:dyDescent="0.2">
      <c r="A21" s="10">
        <v>22</v>
      </c>
      <c r="B21" s="10" t="s">
        <v>84</v>
      </c>
      <c r="C21" s="10" t="s">
        <v>81</v>
      </c>
      <c r="D21" s="73" t="s">
        <v>61</v>
      </c>
      <c r="E21" s="72">
        <v>353358909</v>
      </c>
      <c r="F21" s="10" t="s">
        <v>24</v>
      </c>
      <c r="G21" s="72">
        <v>353358909</v>
      </c>
      <c r="H21" s="73" t="s">
        <v>82</v>
      </c>
      <c r="I21" s="10">
        <v>266600170</v>
      </c>
      <c r="J21" s="10"/>
      <c r="K21" s="10"/>
      <c r="L21" s="10"/>
      <c r="M21" s="10"/>
      <c r="N21" s="10"/>
      <c r="O21" s="10"/>
      <c r="P21" s="73" t="s">
        <v>85</v>
      </c>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row>
    <row r="22" spans="1:66" x14ac:dyDescent="0.2">
      <c r="A22" s="10">
        <v>23</v>
      </c>
      <c r="B22" s="10" t="s">
        <v>86</v>
      </c>
      <c r="C22" s="10" t="s">
        <v>81</v>
      </c>
      <c r="D22" s="73" t="s">
        <v>61</v>
      </c>
      <c r="E22" s="72">
        <v>353358909</v>
      </c>
      <c r="F22" s="10" t="s">
        <v>27</v>
      </c>
      <c r="G22" s="72">
        <v>353358909</v>
      </c>
      <c r="H22" s="73" t="s">
        <v>82</v>
      </c>
      <c r="I22" s="10">
        <v>266600170</v>
      </c>
      <c r="J22" s="10"/>
      <c r="K22" s="10"/>
      <c r="L22" s="10"/>
      <c r="M22" s="10"/>
      <c r="N22" s="10"/>
      <c r="O22" s="10"/>
      <c r="P22" s="73" t="s">
        <v>85</v>
      </c>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row>
    <row r="23" spans="1:66" x14ac:dyDescent="0.2">
      <c r="A23" s="10">
        <v>24</v>
      </c>
      <c r="B23" s="10" t="s">
        <v>87</v>
      </c>
      <c r="C23" s="10" t="s">
        <v>81</v>
      </c>
      <c r="D23" s="73" t="s">
        <v>61</v>
      </c>
      <c r="E23" s="72">
        <v>353358909</v>
      </c>
      <c r="F23" s="10" t="s">
        <v>30</v>
      </c>
      <c r="G23" s="72">
        <v>353358909</v>
      </c>
      <c r="H23" s="73" t="s">
        <v>82</v>
      </c>
      <c r="I23" s="10">
        <v>266600170</v>
      </c>
      <c r="J23" s="10"/>
      <c r="K23" s="10"/>
      <c r="L23" s="10"/>
      <c r="M23" s="10"/>
      <c r="N23" s="10"/>
      <c r="O23" s="10"/>
      <c r="P23" s="73" t="s">
        <v>85</v>
      </c>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row>
    <row r="24" spans="1:66" x14ac:dyDescent="0.2">
      <c r="A24" s="10">
        <v>25</v>
      </c>
      <c r="B24" s="10" t="s">
        <v>88</v>
      </c>
      <c r="C24" s="10" t="s">
        <v>81</v>
      </c>
      <c r="D24" s="73" t="s">
        <v>61</v>
      </c>
      <c r="E24" s="72">
        <v>353358909</v>
      </c>
      <c r="F24" s="10" t="s">
        <v>33</v>
      </c>
      <c r="G24" s="72">
        <v>353358909</v>
      </c>
      <c r="H24" s="73" t="s">
        <v>82</v>
      </c>
      <c r="I24" s="10">
        <v>266600170</v>
      </c>
      <c r="J24" s="10"/>
      <c r="K24" s="10"/>
      <c r="L24" s="10"/>
      <c r="M24" s="10"/>
      <c r="N24" s="10"/>
      <c r="O24" s="10"/>
      <c r="P24" s="73" t="s">
        <v>85</v>
      </c>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row>
    <row r="25" spans="1:66" x14ac:dyDescent="0.2">
      <c r="A25" s="10">
        <v>26</v>
      </c>
      <c r="B25" s="10" t="s">
        <v>89</v>
      </c>
      <c r="C25" s="10" t="s">
        <v>81</v>
      </c>
      <c r="D25" s="73" t="s">
        <v>61</v>
      </c>
      <c r="E25" s="72">
        <v>353358909</v>
      </c>
      <c r="F25" s="10" t="s">
        <v>36</v>
      </c>
      <c r="G25" s="72">
        <v>353358909</v>
      </c>
      <c r="H25" s="73" t="s">
        <v>82</v>
      </c>
      <c r="I25" s="10">
        <v>266600170</v>
      </c>
      <c r="J25" s="10"/>
      <c r="K25" s="10"/>
      <c r="L25" s="10"/>
      <c r="M25" s="10"/>
      <c r="N25" s="10"/>
      <c r="O25" s="10"/>
      <c r="P25" s="73" t="s">
        <v>85</v>
      </c>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row>
    <row r="26" spans="1:66" x14ac:dyDescent="0.2">
      <c r="A26" s="10">
        <v>27</v>
      </c>
      <c r="B26" s="10" t="s">
        <v>90</v>
      </c>
      <c r="C26" s="10" t="s">
        <v>81</v>
      </c>
      <c r="D26" s="73" t="s">
        <v>61</v>
      </c>
      <c r="E26" s="72">
        <v>353358909</v>
      </c>
      <c r="F26" s="10" t="s">
        <v>39</v>
      </c>
      <c r="G26" s="72">
        <v>353358909</v>
      </c>
      <c r="H26" s="73" t="s">
        <v>82</v>
      </c>
      <c r="I26" s="10">
        <v>266600170</v>
      </c>
      <c r="J26" s="10"/>
      <c r="K26" s="10"/>
      <c r="L26" s="10"/>
      <c r="M26" s="10"/>
      <c r="N26" s="10"/>
      <c r="O26" s="10"/>
      <c r="P26" s="73" t="s">
        <v>85</v>
      </c>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row>
    <row r="27" spans="1:66" x14ac:dyDescent="0.2">
      <c r="A27" s="10">
        <v>28</v>
      </c>
      <c r="B27" s="10" t="s">
        <v>91</v>
      </c>
      <c r="C27" s="10" t="s">
        <v>81</v>
      </c>
      <c r="D27" s="73" t="s">
        <v>61</v>
      </c>
      <c r="E27" s="72">
        <v>353358909</v>
      </c>
      <c r="F27" s="10" t="s">
        <v>42</v>
      </c>
      <c r="G27" s="72">
        <v>353358909</v>
      </c>
      <c r="H27" s="73" t="s">
        <v>82</v>
      </c>
      <c r="I27" s="10">
        <v>266600170</v>
      </c>
      <c r="J27" s="10"/>
      <c r="K27" s="10"/>
      <c r="L27" s="10"/>
      <c r="M27" s="10"/>
      <c r="N27" s="10"/>
      <c r="O27" s="10"/>
      <c r="P27" s="73" t="s">
        <v>85</v>
      </c>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row>
    <row r="28" spans="1:66" x14ac:dyDescent="0.2">
      <c r="A28" s="10">
        <v>29</v>
      </c>
      <c r="B28" s="10" t="s">
        <v>92</v>
      </c>
      <c r="C28" s="10" t="s">
        <v>81</v>
      </c>
      <c r="D28" s="73" t="s">
        <v>61</v>
      </c>
      <c r="E28" s="72">
        <v>353358909</v>
      </c>
      <c r="F28" s="10" t="s">
        <v>45</v>
      </c>
      <c r="G28" s="72">
        <v>353358909</v>
      </c>
      <c r="H28" s="73" t="s">
        <v>82</v>
      </c>
      <c r="I28" s="10">
        <v>266600170</v>
      </c>
      <c r="J28" s="10"/>
      <c r="K28" s="10"/>
      <c r="L28" s="10"/>
      <c r="M28" s="10"/>
      <c r="N28" s="10"/>
      <c r="O28" s="10"/>
      <c r="P28" s="73" t="s">
        <v>85</v>
      </c>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row>
    <row r="29" spans="1:66" x14ac:dyDescent="0.2">
      <c r="A29" s="10">
        <v>30</v>
      </c>
      <c r="B29" s="10" t="s">
        <v>93</v>
      </c>
      <c r="C29" s="10" t="s">
        <v>81</v>
      </c>
      <c r="D29" s="73" t="s">
        <v>61</v>
      </c>
      <c r="E29" s="72">
        <v>353358909</v>
      </c>
      <c r="F29" s="10" t="s">
        <v>48</v>
      </c>
      <c r="G29" s="72">
        <v>353358909</v>
      </c>
      <c r="H29" s="73" t="s">
        <v>82</v>
      </c>
      <c r="I29" s="10">
        <v>266600170</v>
      </c>
      <c r="J29" s="10"/>
      <c r="K29" s="10"/>
      <c r="L29" s="10"/>
      <c r="M29" s="10"/>
      <c r="N29" s="10"/>
      <c r="O29" s="10"/>
      <c r="P29" s="73" t="s">
        <v>85</v>
      </c>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row>
    <row r="30" spans="1:66" x14ac:dyDescent="0.2">
      <c r="A30" s="10">
        <v>31</v>
      </c>
      <c r="B30" s="10" t="s">
        <v>94</v>
      </c>
      <c r="C30" s="10" t="s">
        <v>81</v>
      </c>
      <c r="D30" s="73" t="s">
        <v>61</v>
      </c>
      <c r="E30" s="72">
        <v>353358909</v>
      </c>
      <c r="F30" s="10" t="s">
        <v>51</v>
      </c>
      <c r="G30" s="72">
        <v>353358909</v>
      </c>
      <c r="H30" s="73" t="s">
        <v>82</v>
      </c>
      <c r="I30" s="10">
        <v>266600170</v>
      </c>
      <c r="J30" s="10"/>
      <c r="K30" s="10"/>
      <c r="L30" s="10"/>
      <c r="M30" s="10"/>
      <c r="N30" s="10"/>
      <c r="O30" s="10"/>
      <c r="P30" s="73" t="s">
        <v>85</v>
      </c>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row>
    <row r="31" spans="1:66" x14ac:dyDescent="0.2">
      <c r="A31" s="10">
        <v>32</v>
      </c>
      <c r="B31" s="10" t="s">
        <v>95</v>
      </c>
      <c r="C31" s="10" t="s">
        <v>96</v>
      </c>
      <c r="D31" s="73" t="s">
        <v>61</v>
      </c>
      <c r="E31" s="72">
        <v>353358909</v>
      </c>
      <c r="F31" s="10" t="s">
        <v>58</v>
      </c>
      <c r="G31" s="72">
        <v>353358909</v>
      </c>
      <c r="H31" s="73" t="s">
        <v>82</v>
      </c>
      <c r="I31" s="10">
        <v>266600170</v>
      </c>
      <c r="J31" s="10"/>
      <c r="K31" s="10"/>
      <c r="L31" s="10"/>
      <c r="M31" s="10"/>
      <c r="N31" s="10"/>
      <c r="O31" s="10"/>
      <c r="P31" s="10" t="s">
        <v>97</v>
      </c>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row>
    <row r="32" spans="1:66" x14ac:dyDescent="0.2">
      <c r="A32" s="10">
        <v>33</v>
      </c>
      <c r="B32" s="10" t="s">
        <v>98</v>
      </c>
      <c r="C32" s="10" t="s">
        <v>96</v>
      </c>
      <c r="D32" s="10" t="s">
        <v>69</v>
      </c>
      <c r="E32" s="72">
        <v>104430631</v>
      </c>
      <c r="F32" s="10" t="s">
        <v>58</v>
      </c>
      <c r="G32" s="72">
        <v>104430631</v>
      </c>
      <c r="H32" s="10"/>
      <c r="I32" s="10"/>
      <c r="J32" s="10"/>
      <c r="K32" s="10"/>
      <c r="L32" s="10"/>
      <c r="M32" s="10"/>
      <c r="N32" s="10"/>
      <c r="O32" s="10"/>
      <c r="P32" s="10" t="s">
        <v>99</v>
      </c>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row>
    <row r="33" spans="1:66" x14ac:dyDescent="0.2">
      <c r="A33" s="10">
        <v>34</v>
      </c>
      <c r="B33" s="10" t="s">
        <v>100</v>
      </c>
      <c r="C33" s="10" t="s">
        <v>101</v>
      </c>
      <c r="D33" s="10" t="s">
        <v>102</v>
      </c>
      <c r="E33" s="72">
        <v>104430631</v>
      </c>
      <c r="F33" s="72" t="s">
        <v>81</v>
      </c>
      <c r="G33" s="72">
        <v>104430631</v>
      </c>
      <c r="H33" s="10"/>
      <c r="I33" s="10"/>
      <c r="J33" s="10"/>
      <c r="K33" s="10"/>
      <c r="L33" s="10"/>
      <c r="M33" s="10"/>
      <c r="N33" s="10"/>
      <c r="O33" s="10"/>
      <c r="P33" s="10" t="s">
        <v>103</v>
      </c>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row>
    <row r="34" spans="1:66" x14ac:dyDescent="0.2">
      <c r="A34" s="10">
        <v>35</v>
      </c>
      <c r="B34" s="10" t="s">
        <v>104</v>
      </c>
      <c r="C34" s="10" t="s">
        <v>101</v>
      </c>
      <c r="D34" s="10" t="s">
        <v>102</v>
      </c>
      <c r="E34" s="72">
        <v>104430631</v>
      </c>
      <c r="F34" s="72" t="s">
        <v>96</v>
      </c>
      <c r="G34" s="72">
        <v>104430631</v>
      </c>
      <c r="H34" s="10"/>
      <c r="I34" s="10"/>
      <c r="J34" s="10"/>
      <c r="K34" s="10"/>
      <c r="L34" s="10"/>
      <c r="M34" s="10"/>
      <c r="N34" s="10"/>
      <c r="O34" s="10"/>
      <c r="P34" s="10" t="s">
        <v>105</v>
      </c>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row>
    <row r="35" spans="1:66" x14ac:dyDescent="0.2">
      <c r="A35" s="10">
        <v>36</v>
      </c>
      <c r="B35" s="10" t="s">
        <v>106</v>
      </c>
      <c r="C35" s="10" t="s">
        <v>75</v>
      </c>
      <c r="D35" s="10" t="s">
        <v>102</v>
      </c>
      <c r="E35" s="72">
        <v>104430631</v>
      </c>
      <c r="F35" s="10" t="s">
        <v>17</v>
      </c>
      <c r="G35" s="72">
        <v>104430631</v>
      </c>
      <c r="H35" s="10"/>
      <c r="I35" s="10"/>
      <c r="J35" s="10"/>
      <c r="K35" s="10"/>
      <c r="L35" s="10"/>
      <c r="M35" s="10"/>
      <c r="N35" s="10"/>
      <c r="O35" s="10"/>
      <c r="P35" s="10" t="s">
        <v>107</v>
      </c>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row>
    <row r="36" spans="1:66" x14ac:dyDescent="0.2">
      <c r="A36" s="10">
        <v>37</v>
      </c>
      <c r="B36" s="10" t="s">
        <v>108</v>
      </c>
      <c r="C36" s="10" t="s">
        <v>70</v>
      </c>
      <c r="D36" s="10" t="s">
        <v>102</v>
      </c>
      <c r="E36" s="72">
        <v>104430631</v>
      </c>
      <c r="F36" s="72" t="s">
        <v>56</v>
      </c>
      <c r="G36" s="72">
        <v>104430631</v>
      </c>
      <c r="H36" s="10"/>
      <c r="I36" s="10"/>
      <c r="J36" s="10"/>
      <c r="K36" s="10"/>
      <c r="L36" s="10"/>
      <c r="M36" s="10"/>
      <c r="N36" s="10"/>
      <c r="O36" s="10"/>
      <c r="P36" s="10" t="s">
        <v>109</v>
      </c>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row>
    <row r="37" spans="1:66" x14ac:dyDescent="0.2">
      <c r="A37" s="10">
        <v>38</v>
      </c>
      <c r="B37" s="10" t="s">
        <v>110</v>
      </c>
      <c r="C37" s="10" t="s">
        <v>111</v>
      </c>
      <c r="D37" s="10" t="s">
        <v>112</v>
      </c>
      <c r="E37" s="72" t="s">
        <v>113</v>
      </c>
      <c r="F37" s="72" t="s">
        <v>114</v>
      </c>
      <c r="G37" s="72">
        <v>353358909</v>
      </c>
      <c r="H37" s="10"/>
      <c r="I37" s="10"/>
      <c r="J37" s="10"/>
      <c r="K37" s="10"/>
      <c r="L37" s="10"/>
      <c r="M37" s="10"/>
      <c r="N37" s="10"/>
      <c r="O37" s="10"/>
      <c r="P37" s="10" t="s">
        <v>115</v>
      </c>
      <c r="Q37" s="10"/>
      <c r="R37" s="10"/>
      <c r="S37" s="10"/>
      <c r="T37" s="10"/>
      <c r="U37" s="10"/>
      <c r="V37" s="10"/>
      <c r="W37" s="10"/>
      <c r="X37" s="10"/>
      <c r="Y37" s="10"/>
      <c r="Z37" s="10"/>
      <c r="AA37" s="10"/>
      <c r="AB37" s="10" t="s">
        <v>116</v>
      </c>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row>
    <row r="38" spans="1:66" x14ac:dyDescent="0.2">
      <c r="A38" s="10">
        <v>39</v>
      </c>
      <c r="B38" s="10" t="s">
        <v>117</v>
      </c>
      <c r="C38" s="10" t="s">
        <v>111</v>
      </c>
      <c r="D38" s="10" t="s">
        <v>112</v>
      </c>
      <c r="E38" s="72" t="s">
        <v>118</v>
      </c>
      <c r="F38" s="72" t="s">
        <v>119</v>
      </c>
      <c r="G38" s="72">
        <v>353358909</v>
      </c>
      <c r="H38" s="10"/>
      <c r="I38" s="10"/>
      <c r="J38" s="10"/>
      <c r="K38" s="10"/>
      <c r="L38" s="10"/>
      <c r="M38" s="10"/>
      <c r="N38" s="10"/>
      <c r="O38" s="10"/>
      <c r="P38" s="10" t="s">
        <v>120</v>
      </c>
      <c r="Q38" s="10"/>
      <c r="R38" s="10"/>
      <c r="S38" s="10"/>
      <c r="T38" s="10"/>
      <c r="U38" s="10"/>
      <c r="V38" s="10"/>
      <c r="W38" s="10"/>
      <c r="X38" s="10"/>
      <c r="Y38" s="10"/>
      <c r="Z38" s="10"/>
      <c r="AA38" s="10"/>
      <c r="AB38" s="10" t="s">
        <v>121</v>
      </c>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row>
    <row r="39" spans="1:66" x14ac:dyDescent="0.2">
      <c r="A39" s="10">
        <v>40</v>
      </c>
      <c r="B39" s="10" t="s">
        <v>122</v>
      </c>
      <c r="C39" s="72" t="s">
        <v>123</v>
      </c>
      <c r="D39" s="10" t="s">
        <v>112</v>
      </c>
      <c r="E39" s="10" t="s">
        <v>124</v>
      </c>
      <c r="F39" s="10" t="s">
        <v>17</v>
      </c>
      <c r="G39" s="10">
        <v>353358909</v>
      </c>
      <c r="H39" s="10"/>
      <c r="I39" s="10"/>
      <c r="J39" s="10"/>
      <c r="K39" s="10"/>
      <c r="L39" s="10"/>
      <c r="M39" s="10"/>
      <c r="N39" s="10"/>
      <c r="O39" s="10"/>
      <c r="P39" s="10" t="s">
        <v>125</v>
      </c>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row>
    <row r="40" spans="1:66" x14ac:dyDescent="0.2">
      <c r="A40" s="10">
        <v>41</v>
      </c>
      <c r="B40" s="10" t="s">
        <v>126</v>
      </c>
      <c r="C40" s="72" t="s">
        <v>127</v>
      </c>
      <c r="D40" s="10" t="s">
        <v>112</v>
      </c>
      <c r="E40" s="10" t="s">
        <v>128</v>
      </c>
      <c r="F40" s="10" t="s">
        <v>56</v>
      </c>
      <c r="G40" s="10">
        <v>353358909</v>
      </c>
      <c r="H40" s="10"/>
      <c r="I40" s="10"/>
      <c r="J40" s="10"/>
      <c r="K40" s="10"/>
      <c r="L40" s="10"/>
      <c r="M40" s="10"/>
      <c r="N40" s="10"/>
      <c r="O40" s="10"/>
      <c r="P40" s="10" t="s">
        <v>129</v>
      </c>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row>
    <row r="41" spans="1:66" x14ac:dyDescent="0.2">
      <c r="A41" s="10">
        <v>42</v>
      </c>
      <c r="B41" s="10" t="s">
        <v>130</v>
      </c>
      <c r="C41" s="10" t="s">
        <v>17</v>
      </c>
      <c r="D41" s="10" t="s">
        <v>69</v>
      </c>
      <c r="E41" s="72">
        <v>353358909</v>
      </c>
      <c r="F41" s="10" t="s">
        <v>75</v>
      </c>
      <c r="G41" s="72">
        <v>353358909</v>
      </c>
      <c r="H41" s="10"/>
      <c r="I41" s="72"/>
      <c r="J41" s="10"/>
      <c r="K41" s="10"/>
      <c r="L41" s="10"/>
      <c r="M41" s="10"/>
      <c r="N41" s="10"/>
      <c r="O41" s="10"/>
      <c r="P41" s="10" t="s">
        <v>131</v>
      </c>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row>
    <row r="42" spans="1:66" x14ac:dyDescent="0.2">
      <c r="A42" s="10">
        <v>43</v>
      </c>
      <c r="B42" s="10" t="s">
        <v>132</v>
      </c>
      <c r="C42" s="10" t="s">
        <v>56</v>
      </c>
      <c r="D42" s="10" t="s">
        <v>69</v>
      </c>
      <c r="E42" s="72">
        <v>353358909</v>
      </c>
      <c r="F42" s="10" t="s">
        <v>70</v>
      </c>
      <c r="G42" s="72">
        <v>353358909</v>
      </c>
      <c r="H42" s="10"/>
      <c r="I42" s="10"/>
      <c r="J42" s="10"/>
      <c r="K42" s="10"/>
      <c r="L42" s="10"/>
      <c r="M42" s="10"/>
      <c r="N42" s="10"/>
      <c r="O42" s="10"/>
      <c r="P42" s="10" t="s">
        <v>133</v>
      </c>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row>
    <row r="43" spans="1:66" x14ac:dyDescent="0.2">
      <c r="A43" s="10">
        <v>44</v>
      </c>
      <c r="B43" s="10" t="s">
        <v>134</v>
      </c>
      <c r="C43" s="10" t="s">
        <v>135</v>
      </c>
      <c r="D43" s="10" t="s">
        <v>136</v>
      </c>
      <c r="E43" s="74">
        <v>104430631</v>
      </c>
      <c r="F43" s="10" t="s">
        <v>75</v>
      </c>
      <c r="G43" s="10">
        <v>104430631</v>
      </c>
      <c r="H43" s="10" t="s">
        <v>70</v>
      </c>
      <c r="I43" s="10">
        <v>104430631</v>
      </c>
      <c r="J43" s="10" t="s">
        <v>17</v>
      </c>
      <c r="K43" s="10">
        <v>104430631</v>
      </c>
      <c r="L43" s="10" t="s">
        <v>56</v>
      </c>
      <c r="M43" s="10">
        <v>104430631</v>
      </c>
      <c r="N43" s="10"/>
      <c r="O43" s="10"/>
      <c r="P43" s="10" t="s">
        <v>137</v>
      </c>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row>
    <row r="44" spans="1:66" x14ac:dyDescent="0.2">
      <c r="A44" s="10">
        <v>45</v>
      </c>
      <c r="B44" s="10" t="s">
        <v>138</v>
      </c>
      <c r="C44" s="10" t="s">
        <v>135</v>
      </c>
      <c r="D44" s="10" t="s">
        <v>69</v>
      </c>
      <c r="E44" s="72">
        <v>353358909</v>
      </c>
      <c r="F44" s="72" t="s">
        <v>75</v>
      </c>
      <c r="G44" s="72">
        <v>353358909</v>
      </c>
      <c r="H44" s="10"/>
      <c r="I44" s="10"/>
      <c r="J44" s="10"/>
      <c r="K44" s="10"/>
      <c r="L44" s="10"/>
      <c r="M44" s="10"/>
      <c r="N44" s="10"/>
      <c r="O44" s="10"/>
      <c r="P44" s="10" t="s">
        <v>139</v>
      </c>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row r="45" spans="1:66" x14ac:dyDescent="0.2">
      <c r="A45" s="10">
        <v>46</v>
      </c>
      <c r="B45" s="10" t="s">
        <v>140</v>
      </c>
      <c r="C45" s="10" t="s">
        <v>135</v>
      </c>
      <c r="D45" s="10" t="s">
        <v>69</v>
      </c>
      <c r="E45" s="72">
        <v>353358909</v>
      </c>
      <c r="F45" s="72" t="s">
        <v>70</v>
      </c>
      <c r="G45" s="72">
        <v>353358909</v>
      </c>
      <c r="H45" s="10"/>
      <c r="I45" s="10"/>
      <c r="J45" s="10"/>
      <c r="K45" s="10"/>
      <c r="L45" s="10"/>
      <c r="M45" s="10"/>
      <c r="N45" s="10"/>
      <c r="O45" s="10"/>
      <c r="P45" s="10" t="s">
        <v>141</v>
      </c>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row>
    <row r="46" spans="1:66" x14ac:dyDescent="0.2">
      <c r="A46" s="10">
        <v>47</v>
      </c>
      <c r="B46" s="10" t="s">
        <v>142</v>
      </c>
      <c r="C46" s="10" t="s">
        <v>135</v>
      </c>
      <c r="D46" s="10" t="s">
        <v>69</v>
      </c>
      <c r="E46" s="72">
        <v>353358909</v>
      </c>
      <c r="F46" s="72" t="s">
        <v>17</v>
      </c>
      <c r="G46" s="72">
        <v>353358909</v>
      </c>
      <c r="H46" s="10"/>
      <c r="I46" s="10"/>
      <c r="J46" s="10"/>
      <c r="K46" s="10"/>
      <c r="L46" s="10"/>
      <c r="M46" s="10"/>
      <c r="N46" s="10"/>
      <c r="O46" s="10"/>
      <c r="P46" s="10" t="s">
        <v>143</v>
      </c>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row>
    <row r="47" spans="1:66" x14ac:dyDescent="0.2">
      <c r="A47" s="10">
        <v>48</v>
      </c>
      <c r="B47" s="10" t="s">
        <v>144</v>
      </c>
      <c r="C47" s="10" t="s">
        <v>135</v>
      </c>
      <c r="D47" s="10" t="s">
        <v>69</v>
      </c>
      <c r="E47" s="72">
        <v>353358909</v>
      </c>
      <c r="F47" s="72" t="s">
        <v>56</v>
      </c>
      <c r="G47" s="72">
        <v>353358909</v>
      </c>
      <c r="H47" s="10"/>
      <c r="I47" s="10"/>
      <c r="J47" s="10"/>
      <c r="K47" s="10"/>
      <c r="L47" s="10"/>
      <c r="M47" s="10"/>
      <c r="N47" s="10"/>
      <c r="O47" s="10"/>
      <c r="P47" s="10" t="s">
        <v>143</v>
      </c>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row>
    <row r="48" spans="1:66" x14ac:dyDescent="0.2">
      <c r="A48" s="10">
        <v>49</v>
      </c>
      <c r="B48" s="83" t="s">
        <v>145</v>
      </c>
      <c r="C48" s="83" t="s">
        <v>73</v>
      </c>
      <c r="D48" s="10" t="s">
        <v>146</v>
      </c>
      <c r="E48" s="72">
        <v>10</v>
      </c>
      <c r="F48" s="72"/>
      <c r="G48" s="72"/>
      <c r="H48" s="10"/>
      <c r="I48" s="10"/>
      <c r="J48" s="10"/>
      <c r="K48" s="10"/>
      <c r="L48" s="10"/>
      <c r="M48" s="10"/>
      <c r="N48" s="10"/>
      <c r="O48" s="10"/>
      <c r="P48" s="10" t="s">
        <v>147</v>
      </c>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row>
    <row r="49" spans="1:66" x14ac:dyDescent="0.2">
      <c r="A49" s="10">
        <v>50</v>
      </c>
      <c r="B49" s="83" t="s">
        <v>148</v>
      </c>
      <c r="C49" s="83" t="s">
        <v>149</v>
      </c>
      <c r="D49" s="10" t="s">
        <v>146</v>
      </c>
      <c r="E49" s="72">
        <v>30</v>
      </c>
      <c r="F49" s="72"/>
      <c r="G49" s="72"/>
      <c r="H49" s="10"/>
      <c r="I49" s="10"/>
      <c r="J49" s="10"/>
      <c r="K49" s="10"/>
      <c r="L49" s="10"/>
      <c r="M49" s="10"/>
      <c r="N49" s="10"/>
      <c r="O49" s="10"/>
      <c r="P49" s="73" t="s">
        <v>150</v>
      </c>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row>
    <row r="50" spans="1:66" x14ac:dyDescent="0.2">
      <c r="A50" s="10">
        <v>51</v>
      </c>
      <c r="B50" s="83" t="s">
        <v>151</v>
      </c>
      <c r="C50" s="83" t="s">
        <v>56</v>
      </c>
      <c r="D50" s="10" t="s">
        <v>102</v>
      </c>
      <c r="E50" s="72" t="s">
        <v>152</v>
      </c>
      <c r="F50" s="72" t="s">
        <v>58</v>
      </c>
      <c r="G50" s="72">
        <v>353358909</v>
      </c>
      <c r="H50" s="10"/>
      <c r="I50" s="10"/>
      <c r="J50" s="10"/>
      <c r="K50" s="10"/>
      <c r="L50" s="10"/>
      <c r="M50" s="10"/>
      <c r="N50" s="10"/>
      <c r="O50" s="10"/>
      <c r="P50" s="10" t="s">
        <v>153</v>
      </c>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row>
    <row r="51" spans="1:66" x14ac:dyDescent="0.2">
      <c r="A51" s="10">
        <v>52</v>
      </c>
      <c r="B51" s="83" t="s">
        <v>154</v>
      </c>
      <c r="C51" s="83" t="s">
        <v>155</v>
      </c>
      <c r="D51" s="10" t="s">
        <v>156</v>
      </c>
      <c r="E51" s="72"/>
      <c r="F51" s="72" t="s">
        <v>157</v>
      </c>
      <c r="G51" s="72">
        <v>353358909</v>
      </c>
      <c r="H51" s="10"/>
      <c r="I51" s="10"/>
      <c r="J51" s="10"/>
      <c r="K51" s="10"/>
      <c r="L51" s="10"/>
      <c r="M51" s="10"/>
      <c r="N51" s="10"/>
      <c r="O51" s="10"/>
      <c r="P51" s="10" t="s">
        <v>158</v>
      </c>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row>
    <row r="52" spans="1:66" x14ac:dyDescent="0.2">
      <c r="A52" s="10">
        <v>53</v>
      </c>
      <c r="B52" s="83" t="s">
        <v>159</v>
      </c>
      <c r="C52" s="83" t="s">
        <v>160</v>
      </c>
      <c r="D52" s="10" t="s">
        <v>102</v>
      </c>
      <c r="E52" s="72">
        <v>353358909</v>
      </c>
      <c r="F52" s="72" t="s">
        <v>17</v>
      </c>
      <c r="G52" s="72">
        <v>353358909</v>
      </c>
      <c r="H52" s="10"/>
      <c r="I52" s="10"/>
      <c r="J52" s="10"/>
      <c r="K52" s="10"/>
      <c r="L52" s="10"/>
      <c r="M52" s="10"/>
      <c r="N52" s="10"/>
      <c r="O52" s="10"/>
      <c r="P52" s="10" t="s">
        <v>161</v>
      </c>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row>
    <row r="53" spans="1:66" x14ac:dyDescent="0.2">
      <c r="A53" s="10">
        <v>54</v>
      </c>
      <c r="B53" s="83" t="s">
        <v>162</v>
      </c>
      <c r="C53" s="83" t="s">
        <v>160</v>
      </c>
      <c r="D53" s="10" t="s">
        <v>102</v>
      </c>
      <c r="E53" s="72">
        <v>353358909</v>
      </c>
      <c r="F53" s="72" t="s">
        <v>56</v>
      </c>
      <c r="G53" s="72">
        <v>353358909</v>
      </c>
      <c r="H53" s="10"/>
      <c r="I53" s="10"/>
      <c r="J53" s="10"/>
      <c r="K53" s="10"/>
      <c r="L53" s="10"/>
      <c r="M53" s="10"/>
      <c r="N53" s="10"/>
      <c r="O53" s="10"/>
      <c r="P53" s="10" t="s">
        <v>163</v>
      </c>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row>
    <row r="54" spans="1:66" x14ac:dyDescent="0.2">
      <c r="A54" s="10">
        <v>55</v>
      </c>
      <c r="B54" s="83" t="s">
        <v>164</v>
      </c>
      <c r="C54" s="83" t="s">
        <v>165</v>
      </c>
      <c r="D54" s="10" t="s">
        <v>146</v>
      </c>
      <c r="E54" s="72">
        <v>30</v>
      </c>
      <c r="F54" s="72"/>
      <c r="G54" s="72"/>
      <c r="H54" s="10"/>
      <c r="I54" s="10"/>
      <c r="J54" s="10"/>
      <c r="K54" s="10"/>
      <c r="L54" s="10"/>
      <c r="M54" s="10"/>
      <c r="N54" s="10"/>
      <c r="O54" s="10"/>
      <c r="P54" s="10" t="s">
        <v>166</v>
      </c>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row>
    <row r="55" spans="1:66" x14ac:dyDescent="0.2">
      <c r="A55" s="10">
        <v>56</v>
      </c>
      <c r="B55" s="83" t="s">
        <v>167</v>
      </c>
      <c r="C55" s="83" t="s">
        <v>124</v>
      </c>
      <c r="D55" s="10" t="s">
        <v>156</v>
      </c>
      <c r="E55" s="72"/>
      <c r="F55" s="84" t="s">
        <v>168</v>
      </c>
      <c r="G55" s="72">
        <v>353358909</v>
      </c>
      <c r="H55" s="10"/>
      <c r="I55" s="10"/>
      <c r="J55" s="10"/>
      <c r="K55" s="10"/>
      <c r="L55" s="10"/>
      <c r="M55" s="10"/>
      <c r="N55" s="10"/>
      <c r="O55" s="10"/>
      <c r="P55" s="10" t="s">
        <v>169</v>
      </c>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row>
    <row r="56" spans="1:66" x14ac:dyDescent="0.2">
      <c r="A56" s="10">
        <v>57</v>
      </c>
      <c r="B56" s="83" t="s">
        <v>170</v>
      </c>
      <c r="C56" s="83" t="s">
        <v>78</v>
      </c>
      <c r="D56" s="10" t="s">
        <v>146</v>
      </c>
      <c r="E56" s="72">
        <v>10</v>
      </c>
      <c r="F56" s="72"/>
      <c r="G56" s="72"/>
      <c r="H56" s="10"/>
      <c r="I56" s="10"/>
      <c r="J56" s="10"/>
      <c r="K56" s="10"/>
      <c r="L56" s="10"/>
      <c r="M56" s="10"/>
      <c r="N56" s="10"/>
      <c r="O56" s="10"/>
      <c r="P56" s="10" t="s">
        <v>171</v>
      </c>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row>
    <row r="57" spans="1:66" x14ac:dyDescent="0.2">
      <c r="A57" s="10">
        <v>58</v>
      </c>
      <c r="B57" s="83" t="s">
        <v>172</v>
      </c>
      <c r="C57" s="83" t="s">
        <v>157</v>
      </c>
      <c r="D57" s="10" t="s">
        <v>173</v>
      </c>
      <c r="E57" s="72" t="s">
        <v>152</v>
      </c>
      <c r="F57" s="72"/>
      <c r="G57" s="72"/>
      <c r="H57" s="10"/>
      <c r="I57" s="10"/>
      <c r="J57" s="10"/>
      <c r="K57" s="10"/>
      <c r="L57" s="10"/>
      <c r="M57" s="10"/>
      <c r="N57" s="10"/>
      <c r="O57" s="10"/>
      <c r="P57" s="10" t="s">
        <v>174</v>
      </c>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row>
    <row r="58" spans="1:66" x14ac:dyDescent="0.2">
      <c r="A58" s="10">
        <v>59</v>
      </c>
      <c r="B58" s="83" t="s">
        <v>175</v>
      </c>
      <c r="C58" s="83" t="s">
        <v>176</v>
      </c>
      <c r="D58" s="10" t="s">
        <v>173</v>
      </c>
      <c r="E58" s="72" t="s">
        <v>152</v>
      </c>
      <c r="F58" s="72"/>
      <c r="G58" s="72"/>
      <c r="H58" s="10"/>
      <c r="I58" s="10"/>
      <c r="J58" s="10"/>
      <c r="K58" s="10"/>
      <c r="L58" s="10"/>
      <c r="M58" s="10"/>
      <c r="N58" s="10"/>
      <c r="O58" s="10"/>
      <c r="P58" s="10" t="s">
        <v>177</v>
      </c>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row>
    <row r="59" spans="1:66" x14ac:dyDescent="0.2">
      <c r="A59" s="10">
        <v>60</v>
      </c>
      <c r="B59" s="83" t="s">
        <v>178</v>
      </c>
      <c r="C59" s="83" t="s">
        <v>17</v>
      </c>
      <c r="D59" s="10" t="s">
        <v>173</v>
      </c>
      <c r="E59" s="72" t="s">
        <v>152</v>
      </c>
      <c r="F59" s="72"/>
      <c r="G59" s="72"/>
      <c r="H59" s="10"/>
      <c r="I59" s="10"/>
      <c r="J59" s="10"/>
      <c r="K59" s="10"/>
      <c r="L59" s="10"/>
      <c r="M59" s="10"/>
      <c r="N59" s="10"/>
      <c r="O59" s="10"/>
      <c r="P59" s="10" t="s">
        <v>179</v>
      </c>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row>
    <row r="60" spans="1:66" x14ac:dyDescent="0.2">
      <c r="A60" s="10">
        <v>61</v>
      </c>
      <c r="B60" s="83" t="s">
        <v>180</v>
      </c>
      <c r="C60" s="83" t="s">
        <v>128</v>
      </c>
      <c r="D60" s="10" t="s">
        <v>156</v>
      </c>
      <c r="E60" s="72"/>
      <c r="F60" s="72" t="s">
        <v>56</v>
      </c>
      <c r="G60" s="72">
        <v>353358909</v>
      </c>
      <c r="H60" s="10"/>
      <c r="I60" s="10"/>
      <c r="J60" s="10"/>
      <c r="K60" s="10"/>
      <c r="L60" s="10"/>
      <c r="M60" s="10"/>
      <c r="N60" s="10"/>
      <c r="O60" s="10"/>
      <c r="P60" s="10" t="s">
        <v>181</v>
      </c>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row>
    <row r="61" spans="1:66" x14ac:dyDescent="0.2">
      <c r="A61" s="10">
        <v>62</v>
      </c>
      <c r="B61" s="83" t="s">
        <v>182</v>
      </c>
      <c r="C61" s="83" t="s">
        <v>183</v>
      </c>
      <c r="D61" s="10" t="s">
        <v>184</v>
      </c>
      <c r="E61" s="72">
        <v>30</v>
      </c>
      <c r="F61" s="72" t="s">
        <v>53</v>
      </c>
      <c r="G61" s="72" t="s">
        <v>185</v>
      </c>
      <c r="H61" s="10"/>
      <c r="I61" s="10"/>
      <c r="J61" s="10"/>
      <c r="K61" s="10"/>
      <c r="L61" s="10"/>
      <c r="M61" s="10"/>
      <c r="N61" s="10"/>
      <c r="O61" s="10"/>
      <c r="P61" s="10" t="s">
        <v>186</v>
      </c>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row>
    <row r="62" spans="1:66" x14ac:dyDescent="0.2">
      <c r="A62" s="10">
        <v>63</v>
      </c>
      <c r="B62" s="83" t="s">
        <v>187</v>
      </c>
      <c r="C62" s="83" t="s">
        <v>75</v>
      </c>
      <c r="D62" s="10" t="s">
        <v>173</v>
      </c>
      <c r="E62" s="72" t="s">
        <v>152</v>
      </c>
      <c r="F62" s="72"/>
      <c r="G62" s="72"/>
      <c r="H62" s="10"/>
      <c r="I62" s="10"/>
      <c r="J62" s="10"/>
      <c r="K62" s="10"/>
      <c r="L62" s="10"/>
      <c r="M62" s="10"/>
      <c r="N62" s="10"/>
      <c r="O62" s="10"/>
      <c r="P62" s="10" t="s">
        <v>188</v>
      </c>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row>
    <row r="63" spans="1:66" x14ac:dyDescent="0.2">
      <c r="A63" s="10">
        <v>64</v>
      </c>
      <c r="B63" s="83" t="s">
        <v>189</v>
      </c>
      <c r="C63" s="83" t="s">
        <v>190</v>
      </c>
      <c r="D63" s="10" t="s">
        <v>173</v>
      </c>
      <c r="E63" s="72" t="s">
        <v>152</v>
      </c>
      <c r="F63" s="72"/>
      <c r="G63" s="72"/>
      <c r="H63" s="10"/>
      <c r="I63" s="10"/>
      <c r="J63" s="10"/>
      <c r="K63" s="10"/>
      <c r="L63" s="10"/>
      <c r="M63" s="10"/>
      <c r="N63" s="10"/>
      <c r="O63" s="10"/>
      <c r="P63" s="73" t="s">
        <v>191</v>
      </c>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row>
    <row r="64" spans="1:66" x14ac:dyDescent="0.2">
      <c r="A64" s="10">
        <v>65</v>
      </c>
      <c r="B64" s="83" t="s">
        <v>192</v>
      </c>
      <c r="C64" s="83" t="s">
        <v>193</v>
      </c>
      <c r="D64" s="10" t="s">
        <v>156</v>
      </c>
      <c r="E64" s="72"/>
      <c r="F64" s="84" t="s">
        <v>160</v>
      </c>
      <c r="G64" s="72">
        <v>353358909</v>
      </c>
      <c r="H64" s="10"/>
      <c r="I64" s="10"/>
      <c r="J64" s="10"/>
      <c r="K64" s="10"/>
      <c r="L64" s="10"/>
      <c r="M64" s="10"/>
      <c r="N64" s="10"/>
      <c r="O64" s="10"/>
      <c r="P64" s="10" t="s">
        <v>194</v>
      </c>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row>
    <row r="65" spans="1:66" x14ac:dyDescent="0.2">
      <c r="A65" s="10">
        <v>66</v>
      </c>
      <c r="B65" s="83" t="s">
        <v>195</v>
      </c>
      <c r="C65" s="83" t="s">
        <v>70</v>
      </c>
      <c r="D65" s="10" t="s">
        <v>102</v>
      </c>
      <c r="E65" s="72" t="s">
        <v>152</v>
      </c>
      <c r="F65" s="10" t="s">
        <v>196</v>
      </c>
      <c r="G65" s="72">
        <v>353358909</v>
      </c>
      <c r="H65" s="10"/>
      <c r="I65" s="10"/>
      <c r="J65" s="10"/>
      <c r="K65" s="10"/>
      <c r="L65" s="10"/>
      <c r="M65" s="10"/>
      <c r="N65" s="10"/>
      <c r="O65" s="10"/>
      <c r="P65" s="10" t="s">
        <v>197</v>
      </c>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row>
    <row r="66" spans="1:66" x14ac:dyDescent="0.2">
      <c r="A66" s="10">
        <v>67</v>
      </c>
      <c r="B66" s="83" t="s">
        <v>198</v>
      </c>
      <c r="C66" s="83" t="s">
        <v>111</v>
      </c>
      <c r="D66" s="10" t="s">
        <v>156</v>
      </c>
      <c r="E66" s="72"/>
      <c r="F66" s="72" t="s">
        <v>190</v>
      </c>
      <c r="G66" s="72">
        <v>353358909</v>
      </c>
      <c r="H66" s="10"/>
      <c r="I66" s="10"/>
      <c r="J66" s="10"/>
      <c r="K66" s="10"/>
      <c r="L66" s="10"/>
      <c r="M66" s="10"/>
      <c r="N66" s="10"/>
      <c r="O66" s="10"/>
      <c r="P66" s="10" t="s">
        <v>199</v>
      </c>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row>
    <row r="67" spans="1:66" x14ac:dyDescent="0.2">
      <c r="A67" s="10">
        <v>68</v>
      </c>
      <c r="B67" s="83" t="s">
        <v>200</v>
      </c>
      <c r="C67" s="83" t="s">
        <v>196</v>
      </c>
      <c r="D67" s="10" t="s">
        <v>173</v>
      </c>
      <c r="E67" s="72" t="s">
        <v>152</v>
      </c>
      <c r="F67" s="72"/>
      <c r="G67" s="72"/>
      <c r="H67" s="10"/>
      <c r="I67" s="10"/>
      <c r="J67" s="10"/>
      <c r="K67" s="10"/>
      <c r="L67" s="10"/>
      <c r="M67" s="10"/>
      <c r="N67" s="10"/>
      <c r="O67" s="10"/>
      <c r="P67" s="10" t="s">
        <v>201</v>
      </c>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row>
    <row r="68" spans="1:66" x14ac:dyDescent="0.2">
      <c r="A68" s="10">
        <v>69</v>
      </c>
      <c r="B68" s="83" t="s">
        <v>202</v>
      </c>
      <c r="C68" s="83" t="s">
        <v>203</v>
      </c>
      <c r="D68" s="10" t="s">
        <v>61</v>
      </c>
      <c r="E68" s="72">
        <v>353358909</v>
      </c>
      <c r="F68" s="72" t="s">
        <v>176</v>
      </c>
      <c r="G68" s="72">
        <v>353358909</v>
      </c>
      <c r="H68" s="10" t="s">
        <v>196</v>
      </c>
      <c r="I68" s="10">
        <v>353358909</v>
      </c>
      <c r="J68" s="10"/>
      <c r="K68" s="10"/>
      <c r="L68" s="10"/>
      <c r="M68" s="10"/>
      <c r="N68" s="10"/>
      <c r="O68" s="10"/>
      <c r="P68" s="10" t="s">
        <v>204</v>
      </c>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row>
    <row r="69" spans="1:66" x14ac:dyDescent="0.2">
      <c r="A69" s="10">
        <v>70</v>
      </c>
      <c r="B69" s="83" t="s">
        <v>205</v>
      </c>
      <c r="C69" s="83" t="s">
        <v>203</v>
      </c>
      <c r="D69" s="10" t="s">
        <v>61</v>
      </c>
      <c r="E69" s="72">
        <v>104430631</v>
      </c>
      <c r="F69" s="10" t="s">
        <v>176</v>
      </c>
      <c r="G69" s="72">
        <v>104430631</v>
      </c>
      <c r="H69" s="10" t="s">
        <v>196</v>
      </c>
      <c r="I69" s="10">
        <v>104430631</v>
      </c>
      <c r="J69" s="10"/>
      <c r="K69" s="10"/>
      <c r="L69" s="10"/>
      <c r="M69" s="10"/>
      <c r="N69" s="10"/>
      <c r="O69" s="10"/>
      <c r="P69" s="10" t="s">
        <v>206</v>
      </c>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row>
    <row r="70" spans="1:66" x14ac:dyDescent="0.2">
      <c r="A70" s="10">
        <v>71</v>
      </c>
      <c r="B70" s="83" t="s">
        <v>207</v>
      </c>
      <c r="C70" s="83" t="s">
        <v>203</v>
      </c>
      <c r="D70" s="10" t="s">
        <v>61</v>
      </c>
      <c r="E70" s="72">
        <v>353358909</v>
      </c>
      <c r="F70" s="10" t="s">
        <v>176</v>
      </c>
      <c r="G70" s="72">
        <v>353358909</v>
      </c>
      <c r="H70" s="10" t="s">
        <v>196</v>
      </c>
      <c r="I70" s="10">
        <v>104430631</v>
      </c>
      <c r="J70" s="10"/>
      <c r="K70" s="10"/>
      <c r="L70" s="10"/>
      <c r="M70" s="10"/>
      <c r="N70" s="10"/>
      <c r="O70" s="10"/>
      <c r="P70" s="10" t="s">
        <v>208</v>
      </c>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row>
    <row r="71" spans="1:66" x14ac:dyDescent="0.2">
      <c r="A71" s="10">
        <v>72</v>
      </c>
      <c r="B71" s="83" t="s">
        <v>209</v>
      </c>
      <c r="C71" s="83" t="s">
        <v>203</v>
      </c>
      <c r="D71" s="10" t="s">
        <v>61</v>
      </c>
      <c r="E71" s="72">
        <v>353358909</v>
      </c>
      <c r="F71" s="10" t="s">
        <v>176</v>
      </c>
      <c r="G71" s="72">
        <v>104430631</v>
      </c>
      <c r="H71" s="10" t="s">
        <v>196</v>
      </c>
      <c r="I71" s="10">
        <v>353358909</v>
      </c>
      <c r="J71" s="10"/>
      <c r="K71" s="10"/>
      <c r="L71" s="10"/>
      <c r="M71" s="10"/>
      <c r="N71" s="10"/>
      <c r="O71" s="10"/>
      <c r="P71" s="10" t="s">
        <v>210</v>
      </c>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row>
    <row r="72" spans="1:66" x14ac:dyDescent="0.2">
      <c r="A72" s="10">
        <v>73</v>
      </c>
      <c r="B72" s="83" t="s">
        <v>211</v>
      </c>
      <c r="C72" s="83" t="s">
        <v>212</v>
      </c>
      <c r="D72" s="10" t="s">
        <v>156</v>
      </c>
      <c r="E72" s="72"/>
      <c r="F72" s="84" t="s">
        <v>196</v>
      </c>
      <c r="G72" s="72">
        <v>353358909</v>
      </c>
      <c r="H72" s="10"/>
      <c r="I72" s="10"/>
      <c r="J72" s="10"/>
      <c r="K72" s="10"/>
      <c r="L72" s="10"/>
      <c r="M72" s="10"/>
      <c r="N72" s="10"/>
      <c r="O72" s="10"/>
      <c r="P72" s="10" t="s">
        <v>213</v>
      </c>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row>
    <row r="73" spans="1:66" x14ac:dyDescent="0.2">
      <c r="A73" s="10">
        <v>74</v>
      </c>
      <c r="B73" s="83" t="s">
        <v>214</v>
      </c>
      <c r="C73" s="83" t="s">
        <v>123</v>
      </c>
      <c r="D73" s="10" t="s">
        <v>215</v>
      </c>
      <c r="E73" s="72"/>
      <c r="F73" s="72" t="s">
        <v>81</v>
      </c>
      <c r="G73" s="72">
        <v>353358909</v>
      </c>
      <c r="H73" s="10"/>
      <c r="I73" s="10"/>
      <c r="J73" s="10"/>
      <c r="K73" s="10"/>
      <c r="L73" s="10"/>
      <c r="M73" s="10"/>
      <c r="N73" s="10"/>
      <c r="O73" s="10"/>
      <c r="P73" s="75" t="s">
        <v>216</v>
      </c>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row>
    <row r="74" spans="1:66" x14ac:dyDescent="0.2">
      <c r="A74" s="10">
        <v>76</v>
      </c>
      <c r="B74" s="10" t="s">
        <v>217</v>
      </c>
      <c r="C74" s="10" t="s">
        <v>218</v>
      </c>
      <c r="D74" s="10" t="s">
        <v>173</v>
      </c>
      <c r="E74" s="72" t="s">
        <v>152</v>
      </c>
      <c r="F74" s="72"/>
      <c r="G74" s="72"/>
      <c r="H74" s="10"/>
      <c r="I74" s="10"/>
      <c r="J74" s="10"/>
      <c r="K74" s="10"/>
      <c r="L74" s="10"/>
      <c r="M74" s="10"/>
      <c r="N74" s="10"/>
      <c r="O74" s="10"/>
      <c r="P74" s="10" t="s">
        <v>219</v>
      </c>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row>
    <row r="75" spans="1:66" s="4" customFormat="1" x14ac:dyDescent="0.2">
      <c r="A75" s="10">
        <v>90</v>
      </c>
      <c r="B75" s="10" t="s">
        <v>220</v>
      </c>
      <c r="C75" s="10" t="s">
        <v>20</v>
      </c>
      <c r="D75" s="10" t="s">
        <v>221</v>
      </c>
      <c r="E75" s="72" t="s">
        <v>222</v>
      </c>
      <c r="F75" s="10"/>
      <c r="G75" s="72"/>
      <c r="H75" s="10"/>
      <c r="I75" s="10"/>
      <c r="J75" s="10"/>
      <c r="K75" s="10"/>
      <c r="L75" s="10"/>
      <c r="M75" s="10"/>
      <c r="N75" s="10"/>
      <c r="O75" s="10"/>
      <c r="P75" s="10" t="s">
        <v>223</v>
      </c>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row>
    <row r="76" spans="1:66" s="4" customFormat="1" x14ac:dyDescent="0.2">
      <c r="A76" s="10">
        <v>91</v>
      </c>
      <c r="B76" s="10" t="s">
        <v>224</v>
      </c>
      <c r="C76" s="10" t="s">
        <v>225</v>
      </c>
      <c r="D76" s="10" t="s">
        <v>61</v>
      </c>
      <c r="E76" s="72">
        <v>534621077</v>
      </c>
      <c r="F76" s="10" t="s">
        <v>226</v>
      </c>
      <c r="G76" s="72">
        <v>353358909</v>
      </c>
      <c r="H76" s="10" t="s">
        <v>20</v>
      </c>
      <c r="I76" s="73">
        <v>534621077</v>
      </c>
      <c r="J76" s="10"/>
      <c r="K76" s="10"/>
      <c r="L76" s="10"/>
      <c r="M76" s="10"/>
      <c r="N76" s="10"/>
      <c r="O76" s="10"/>
      <c r="P76" s="10" t="s">
        <v>227</v>
      </c>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row>
    <row r="77" spans="1:66" s="4" customFormat="1" ht="33" customHeight="1" x14ac:dyDescent="0.2">
      <c r="A77" s="10">
        <v>92</v>
      </c>
      <c r="B77" s="10" t="s">
        <v>228</v>
      </c>
      <c r="C77" s="10" t="s">
        <v>229</v>
      </c>
      <c r="D77" s="73" t="s">
        <v>61</v>
      </c>
      <c r="E77" s="72">
        <v>534621077</v>
      </c>
      <c r="F77" s="10" t="s">
        <v>58</v>
      </c>
      <c r="G77" s="72">
        <v>353358909</v>
      </c>
      <c r="H77" s="73" t="s">
        <v>20</v>
      </c>
      <c r="I77" s="73">
        <v>534621077</v>
      </c>
      <c r="J77" s="10"/>
      <c r="K77" s="10"/>
      <c r="L77" s="10"/>
      <c r="M77" s="10"/>
      <c r="N77" s="10"/>
      <c r="O77" s="10"/>
      <c r="P77" s="10" t="s">
        <v>230</v>
      </c>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row>
    <row r="78" spans="1:66" s="4" customFormat="1" ht="33" customHeight="1" x14ac:dyDescent="0.2">
      <c r="A78" s="10">
        <v>93</v>
      </c>
      <c r="B78" s="10" t="s">
        <v>231</v>
      </c>
      <c r="C78" s="10" t="s">
        <v>232</v>
      </c>
      <c r="D78" s="73" t="s">
        <v>61</v>
      </c>
      <c r="E78" s="72">
        <v>534621077</v>
      </c>
      <c r="F78" s="10" t="s">
        <v>233</v>
      </c>
      <c r="G78" s="72">
        <v>353358909</v>
      </c>
      <c r="H78" s="73" t="s">
        <v>20</v>
      </c>
      <c r="I78" s="73">
        <v>534621077</v>
      </c>
      <c r="J78" s="10"/>
      <c r="K78" s="10"/>
      <c r="L78" s="10"/>
      <c r="M78" s="10"/>
      <c r="N78" s="10"/>
      <c r="O78" s="10"/>
      <c r="P78" s="73" t="s">
        <v>234</v>
      </c>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row>
    <row r="79" spans="1:66" s="4" customFormat="1" x14ac:dyDescent="0.2">
      <c r="A79" s="10">
        <v>94</v>
      </c>
      <c r="B79" s="10" t="s">
        <v>235</v>
      </c>
      <c r="C79" s="10" t="s">
        <v>225</v>
      </c>
      <c r="D79" s="73" t="s">
        <v>61</v>
      </c>
      <c r="E79" s="76">
        <v>664882224</v>
      </c>
      <c r="F79" s="10" t="s">
        <v>226</v>
      </c>
      <c r="G79" s="72">
        <v>353358909</v>
      </c>
      <c r="H79" s="73" t="s">
        <v>20</v>
      </c>
      <c r="I79" s="73">
        <v>664882224</v>
      </c>
      <c r="J79" s="10"/>
      <c r="K79" s="10"/>
      <c r="L79" s="10"/>
      <c r="M79" s="10"/>
      <c r="N79" s="10"/>
      <c r="O79" s="10"/>
      <c r="P79" s="73" t="s">
        <v>236</v>
      </c>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row>
    <row r="80" spans="1:66" s="4" customFormat="1" ht="33" customHeight="1" x14ac:dyDescent="0.2">
      <c r="A80" s="10">
        <v>95</v>
      </c>
      <c r="B80" s="10" t="s">
        <v>237</v>
      </c>
      <c r="C80" s="10" t="s">
        <v>229</v>
      </c>
      <c r="D80" s="73" t="s">
        <v>61</v>
      </c>
      <c r="E80" s="76">
        <v>664882224</v>
      </c>
      <c r="F80" s="10" t="s">
        <v>96</v>
      </c>
      <c r="G80" s="72">
        <v>353358909</v>
      </c>
      <c r="H80" s="73" t="s">
        <v>20</v>
      </c>
      <c r="I80" s="73">
        <v>664882224</v>
      </c>
      <c r="J80" s="10"/>
      <c r="K80" s="10"/>
      <c r="L80" s="10"/>
      <c r="M80" s="10"/>
      <c r="N80" s="10"/>
      <c r="O80" s="10"/>
      <c r="P80" s="10" t="s">
        <v>238</v>
      </c>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row>
    <row r="81" spans="1:66" s="4" customFormat="1" ht="33" customHeight="1" x14ac:dyDescent="0.2">
      <c r="A81" s="10">
        <v>96</v>
      </c>
      <c r="B81" s="10" t="s">
        <v>239</v>
      </c>
      <c r="C81" s="10" t="s">
        <v>82</v>
      </c>
      <c r="D81" s="10" t="s">
        <v>221</v>
      </c>
      <c r="E81" s="72" t="s">
        <v>240</v>
      </c>
      <c r="F81" s="10"/>
      <c r="G81" s="72"/>
      <c r="H81" s="10"/>
      <c r="I81" s="10"/>
      <c r="J81" s="10"/>
      <c r="K81" s="10"/>
      <c r="L81" s="10"/>
      <c r="M81" s="10"/>
      <c r="N81" s="10"/>
      <c r="O81" s="10"/>
      <c r="P81" s="10" t="s">
        <v>241</v>
      </c>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row>
    <row r="82" spans="1:66" s="4" customFormat="1" ht="33" customHeight="1" x14ac:dyDescent="0.2">
      <c r="A82" s="10">
        <v>99</v>
      </c>
      <c r="B82" s="10" t="s">
        <v>242</v>
      </c>
      <c r="C82" s="10" t="s">
        <v>243</v>
      </c>
      <c r="D82" s="10" t="s">
        <v>156</v>
      </c>
      <c r="E82" s="72"/>
      <c r="F82" s="10" t="s">
        <v>218</v>
      </c>
      <c r="G82" s="72">
        <v>353358909</v>
      </c>
      <c r="H82" s="10"/>
      <c r="I82" s="10"/>
      <c r="J82" s="10"/>
      <c r="K82" s="10"/>
      <c r="L82" s="10"/>
      <c r="M82" s="10"/>
      <c r="N82" s="10"/>
      <c r="O82" s="10"/>
      <c r="P82" s="10" t="s">
        <v>244</v>
      </c>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row>
    <row r="83" spans="1:66" s="4" customFormat="1" ht="33" customHeight="1" x14ac:dyDescent="0.2">
      <c r="A83" s="10">
        <v>100</v>
      </c>
      <c r="B83" s="10" t="s">
        <v>245</v>
      </c>
      <c r="C83" s="10" t="s">
        <v>246</v>
      </c>
      <c r="D83" s="10" t="s">
        <v>156</v>
      </c>
      <c r="E83" s="72"/>
      <c r="F83" s="10" t="s">
        <v>218</v>
      </c>
      <c r="G83" s="72">
        <v>104430631</v>
      </c>
      <c r="H83" s="10"/>
      <c r="I83" s="10"/>
      <c r="J83" s="10"/>
      <c r="K83" s="10"/>
      <c r="L83" s="10"/>
      <c r="M83" s="10"/>
      <c r="N83" s="10"/>
      <c r="O83" s="10"/>
      <c r="P83" s="10" t="s">
        <v>247</v>
      </c>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row>
    <row r="84" spans="1:66" s="4" customFormat="1" ht="33" customHeight="1" x14ac:dyDescent="0.2">
      <c r="A84" s="10">
        <v>101</v>
      </c>
      <c r="B84" s="10" t="s">
        <v>248</v>
      </c>
      <c r="C84" s="10" t="s">
        <v>249</v>
      </c>
      <c r="D84" s="10" t="s">
        <v>156</v>
      </c>
      <c r="E84" s="72"/>
      <c r="F84" s="10" t="s">
        <v>250</v>
      </c>
      <c r="G84" s="72">
        <v>353358909</v>
      </c>
      <c r="H84" s="10"/>
      <c r="I84" s="10"/>
      <c r="J84" s="10"/>
      <c r="K84" s="10"/>
      <c r="L84" s="10"/>
      <c r="M84" s="10"/>
      <c r="N84" s="10"/>
      <c r="O84" s="10"/>
      <c r="P84" s="10" t="s">
        <v>251</v>
      </c>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row>
    <row r="85" spans="1:66" s="4" customFormat="1" ht="33" customHeight="1" x14ac:dyDescent="0.2">
      <c r="A85" s="10">
        <v>102</v>
      </c>
      <c r="B85" s="10" t="s">
        <v>252</v>
      </c>
      <c r="C85" s="10" t="s">
        <v>253</v>
      </c>
      <c r="D85" s="10" t="s">
        <v>156</v>
      </c>
      <c r="E85" s="72"/>
      <c r="F85" s="10" t="s">
        <v>254</v>
      </c>
      <c r="G85" s="72">
        <v>353358909</v>
      </c>
      <c r="H85" s="10"/>
      <c r="I85" s="10"/>
      <c r="J85" s="10"/>
      <c r="K85" s="10"/>
      <c r="L85" s="10"/>
      <c r="M85" s="10"/>
      <c r="N85" s="10"/>
      <c r="O85" s="10"/>
      <c r="P85" s="10" t="s">
        <v>255</v>
      </c>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row>
    <row r="86" spans="1:66" s="4" customFormat="1" ht="33" customHeight="1" x14ac:dyDescent="0.2">
      <c r="A86" s="10">
        <v>103</v>
      </c>
      <c r="B86" s="10" t="s">
        <v>256</v>
      </c>
      <c r="C86" s="10" t="s">
        <v>257</v>
      </c>
      <c r="D86" s="10" t="s">
        <v>146</v>
      </c>
      <c r="E86" s="72">
        <v>9</v>
      </c>
      <c r="F86" s="10"/>
      <c r="G86" s="72"/>
      <c r="H86" s="10"/>
      <c r="I86" s="10"/>
      <c r="J86" s="10"/>
      <c r="K86" s="10"/>
      <c r="L86" s="10"/>
      <c r="M86" s="10"/>
      <c r="N86" s="10"/>
      <c r="O86" s="10"/>
      <c r="P86" s="10" t="s">
        <v>258</v>
      </c>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row>
    <row r="87" spans="1:66" s="4" customFormat="1" ht="33" customHeight="1" x14ac:dyDescent="0.2">
      <c r="A87" s="10">
        <v>104</v>
      </c>
      <c r="B87" s="10" t="s">
        <v>259</v>
      </c>
      <c r="C87" s="10" t="s">
        <v>260</v>
      </c>
      <c r="D87" s="10" t="s">
        <v>261</v>
      </c>
      <c r="E87" s="72">
        <v>14</v>
      </c>
      <c r="F87" s="10" t="s">
        <v>262</v>
      </c>
      <c r="G87" s="72">
        <v>353358909</v>
      </c>
      <c r="H87" s="10"/>
      <c r="I87" s="10"/>
      <c r="J87" s="10"/>
      <c r="K87" s="10"/>
      <c r="L87" s="10"/>
      <c r="M87" s="10"/>
      <c r="N87" s="10"/>
      <c r="O87" s="10"/>
      <c r="P87" s="10" t="s">
        <v>263</v>
      </c>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row>
    <row r="88" spans="1:66" s="4" customFormat="1" ht="33" customHeight="1" x14ac:dyDescent="0.2">
      <c r="A88" s="10">
        <v>105</v>
      </c>
      <c r="B88" s="10" t="s">
        <v>264</v>
      </c>
      <c r="C88" s="10" t="s">
        <v>265</v>
      </c>
      <c r="D88" s="10" t="s">
        <v>261</v>
      </c>
      <c r="E88" s="72">
        <v>14</v>
      </c>
      <c r="F88" s="10" t="s">
        <v>266</v>
      </c>
      <c r="G88" s="72">
        <v>353358909</v>
      </c>
      <c r="H88" s="10"/>
      <c r="I88" s="10"/>
      <c r="J88" s="10"/>
      <c r="K88" s="10"/>
      <c r="L88" s="10"/>
      <c r="M88" s="10"/>
      <c r="N88" s="10"/>
      <c r="O88" s="10"/>
      <c r="P88" s="10" t="s">
        <v>267</v>
      </c>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row>
    <row r="89" spans="1:66" s="4" customFormat="1" ht="33" customHeight="1" x14ac:dyDescent="0.2">
      <c r="A89" s="10">
        <v>106</v>
      </c>
      <c r="B89" s="10" t="s">
        <v>268</v>
      </c>
      <c r="C89" s="10" t="s">
        <v>269</v>
      </c>
      <c r="D89" s="10" t="s">
        <v>261</v>
      </c>
      <c r="E89" s="72">
        <v>14</v>
      </c>
      <c r="F89" s="10" t="s">
        <v>270</v>
      </c>
      <c r="G89" s="72">
        <v>353358909</v>
      </c>
      <c r="H89" s="10"/>
      <c r="I89" s="10"/>
      <c r="J89" s="10"/>
      <c r="K89" s="10"/>
      <c r="L89" s="10"/>
      <c r="M89" s="10"/>
      <c r="N89" s="10"/>
      <c r="O89" s="10"/>
      <c r="P89" s="10" t="s">
        <v>271</v>
      </c>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1:66" s="4" customFormat="1" ht="33" customHeight="1" x14ac:dyDescent="0.2">
      <c r="A90" s="10">
        <v>107</v>
      </c>
      <c r="B90" s="10" t="s">
        <v>272</v>
      </c>
      <c r="C90" s="10" t="s">
        <v>273</v>
      </c>
      <c r="D90" s="10" t="s">
        <v>261</v>
      </c>
      <c r="E90" s="72">
        <v>14</v>
      </c>
      <c r="F90" s="10" t="s">
        <v>274</v>
      </c>
      <c r="G90" s="72">
        <v>353358909</v>
      </c>
      <c r="H90" s="10"/>
      <c r="I90" s="10"/>
      <c r="J90" s="10"/>
      <c r="K90" s="10"/>
      <c r="L90" s="10"/>
      <c r="M90" s="10"/>
      <c r="N90" s="10"/>
      <c r="O90" s="10"/>
      <c r="P90" s="10" t="s">
        <v>275</v>
      </c>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row>
    <row r="91" spans="1:66" s="4" customFormat="1" ht="33" customHeight="1" x14ac:dyDescent="0.2">
      <c r="A91" s="10">
        <v>108</v>
      </c>
      <c r="B91" s="10" t="s">
        <v>276</v>
      </c>
      <c r="C91" s="10" t="s">
        <v>277</v>
      </c>
      <c r="D91" s="10" t="s">
        <v>261</v>
      </c>
      <c r="E91" s="72">
        <v>14</v>
      </c>
      <c r="F91" s="10" t="s">
        <v>278</v>
      </c>
      <c r="G91" s="72">
        <v>353358909</v>
      </c>
      <c r="H91" s="10"/>
      <c r="I91" s="10"/>
      <c r="J91" s="10"/>
      <c r="K91" s="10"/>
      <c r="L91" s="10"/>
      <c r="M91" s="10"/>
      <c r="N91" s="10"/>
      <c r="O91" s="10"/>
      <c r="P91" s="10" t="s">
        <v>279</v>
      </c>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row>
    <row r="92" spans="1:66" s="4" customFormat="1" ht="33" customHeight="1" x14ac:dyDescent="0.2">
      <c r="A92" s="10">
        <v>109</v>
      </c>
      <c r="B92" s="10" t="s">
        <v>280</v>
      </c>
      <c r="C92" s="10" t="s">
        <v>281</v>
      </c>
      <c r="D92" s="10" t="s">
        <v>261</v>
      </c>
      <c r="E92" s="72">
        <v>14</v>
      </c>
      <c r="F92" s="10" t="s">
        <v>282</v>
      </c>
      <c r="G92" s="72">
        <v>353358909</v>
      </c>
      <c r="H92" s="10"/>
      <c r="I92" s="10"/>
      <c r="J92" s="10"/>
      <c r="K92" s="10"/>
      <c r="L92" s="10"/>
      <c r="M92" s="10"/>
      <c r="N92" s="10"/>
      <c r="O92" s="10"/>
      <c r="P92" s="10" t="s">
        <v>283</v>
      </c>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row>
    <row r="93" spans="1:66" s="4" customFormat="1" ht="33" customHeight="1" x14ac:dyDescent="0.2">
      <c r="A93" s="10">
        <v>110</v>
      </c>
      <c r="B93" s="10" t="s">
        <v>284</v>
      </c>
      <c r="C93" s="10" t="s">
        <v>285</v>
      </c>
      <c r="D93" s="10" t="s">
        <v>261</v>
      </c>
      <c r="E93" s="72">
        <v>14</v>
      </c>
      <c r="F93" s="10" t="s">
        <v>286</v>
      </c>
      <c r="G93" s="72">
        <v>353358909</v>
      </c>
      <c r="H93" s="10"/>
      <c r="I93" s="10"/>
      <c r="J93" s="10"/>
      <c r="K93" s="10"/>
      <c r="L93" s="10"/>
      <c r="M93" s="10"/>
      <c r="N93" s="10"/>
      <c r="O93" s="10"/>
      <c r="P93" s="10" t="s">
        <v>287</v>
      </c>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1:66" s="4" customFormat="1" ht="33" customHeight="1" x14ac:dyDescent="0.2">
      <c r="A94" s="10">
        <v>111</v>
      </c>
      <c r="B94" s="10" t="s">
        <v>288</v>
      </c>
      <c r="C94" s="10" t="s">
        <v>289</v>
      </c>
      <c r="D94" s="10" t="s">
        <v>261</v>
      </c>
      <c r="E94" s="72">
        <v>14</v>
      </c>
      <c r="F94" s="10" t="s">
        <v>45</v>
      </c>
      <c r="G94" s="72">
        <v>353358909</v>
      </c>
      <c r="H94" s="10"/>
      <c r="I94" s="10"/>
      <c r="J94" s="10"/>
      <c r="K94" s="10"/>
      <c r="L94" s="10"/>
      <c r="M94" s="10"/>
      <c r="N94" s="10"/>
      <c r="O94" s="10"/>
      <c r="P94" s="10" t="s">
        <v>290</v>
      </c>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1:66" s="4" customFormat="1" ht="33" customHeight="1" x14ac:dyDescent="0.2">
      <c r="A95" s="10">
        <v>112</v>
      </c>
      <c r="B95" s="10" t="s">
        <v>291</v>
      </c>
      <c r="C95" s="10" t="s">
        <v>292</v>
      </c>
      <c r="D95" s="10" t="s">
        <v>261</v>
      </c>
      <c r="E95" s="72">
        <v>14</v>
      </c>
      <c r="F95" s="10" t="s">
        <v>58</v>
      </c>
      <c r="G95" s="72">
        <v>353358909</v>
      </c>
      <c r="H95" s="10"/>
      <c r="I95" s="10"/>
      <c r="J95" s="10"/>
      <c r="K95" s="10"/>
      <c r="L95" s="10"/>
      <c r="M95" s="10"/>
      <c r="N95" s="10"/>
      <c r="O95" s="10"/>
      <c r="P95" s="10" t="s">
        <v>293</v>
      </c>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row>
    <row r="96" spans="1:66" s="4" customFormat="1" ht="33" customHeight="1" x14ac:dyDescent="0.2">
      <c r="A96" s="10">
        <v>113</v>
      </c>
      <c r="B96" s="10" t="s">
        <v>294</v>
      </c>
      <c r="C96" s="10" t="s">
        <v>250</v>
      </c>
      <c r="D96" s="10" t="s">
        <v>61</v>
      </c>
      <c r="E96" s="72">
        <v>353358909</v>
      </c>
      <c r="F96" s="10" t="s">
        <v>233</v>
      </c>
      <c r="G96" s="72">
        <v>353358909</v>
      </c>
      <c r="H96" s="10" t="s">
        <v>82</v>
      </c>
      <c r="I96" s="10">
        <v>266600170</v>
      </c>
      <c r="J96" s="10"/>
      <c r="K96" s="10"/>
      <c r="L96" s="10"/>
      <c r="M96" s="10"/>
      <c r="N96" s="10"/>
      <c r="O96" s="10"/>
      <c r="P96" s="10" t="s">
        <v>295</v>
      </c>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row>
    <row r="97" spans="1:66" s="4" customFormat="1" ht="33" customHeight="1" x14ac:dyDescent="0.2">
      <c r="A97" s="10">
        <v>114</v>
      </c>
      <c r="B97" s="10" t="s">
        <v>296</v>
      </c>
      <c r="C97" s="10" t="s">
        <v>250</v>
      </c>
      <c r="D97" s="10" t="s">
        <v>69</v>
      </c>
      <c r="E97" s="72">
        <v>104430631</v>
      </c>
      <c r="F97" s="10" t="s">
        <v>233</v>
      </c>
      <c r="G97" s="72">
        <v>104430631</v>
      </c>
      <c r="H97" s="10"/>
      <c r="I97" s="10"/>
      <c r="J97" s="10"/>
      <c r="K97" s="10"/>
      <c r="L97" s="10"/>
      <c r="M97" s="10"/>
      <c r="N97" s="10"/>
      <c r="O97" s="10"/>
      <c r="P97" s="10" t="s">
        <v>297</v>
      </c>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row>
    <row r="98" spans="1:66" s="4" customFormat="1" ht="33" customHeight="1" x14ac:dyDescent="0.2">
      <c r="A98" s="10">
        <v>115</v>
      </c>
      <c r="B98" s="10" t="s">
        <v>298</v>
      </c>
      <c r="C98" s="10" t="s">
        <v>218</v>
      </c>
      <c r="D98" s="10" t="s">
        <v>173</v>
      </c>
      <c r="E98" s="72" t="s">
        <v>299</v>
      </c>
      <c r="F98" s="10"/>
      <c r="G98" s="72"/>
      <c r="H98" s="10"/>
      <c r="I98" s="10"/>
      <c r="J98" s="10"/>
      <c r="K98" s="10"/>
      <c r="L98" s="10"/>
      <c r="M98" s="10"/>
      <c r="N98" s="10"/>
      <c r="O98" s="10"/>
      <c r="P98" s="10" t="s">
        <v>300</v>
      </c>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row>
    <row r="99" spans="1:66" s="4" customFormat="1" ht="33" customHeight="1" x14ac:dyDescent="0.2">
      <c r="A99" s="10">
        <v>116</v>
      </c>
      <c r="B99" s="10" t="s">
        <v>301</v>
      </c>
      <c r="C99" s="10" t="s">
        <v>302</v>
      </c>
      <c r="D99" s="10" t="s">
        <v>173</v>
      </c>
      <c r="E99" s="72" t="s">
        <v>299</v>
      </c>
      <c r="F99" s="10"/>
      <c r="G99" s="72"/>
      <c r="H99" s="10"/>
      <c r="I99" s="10"/>
      <c r="J99" s="10"/>
      <c r="K99" s="10"/>
      <c r="L99" s="10"/>
      <c r="M99" s="10"/>
      <c r="N99" s="10"/>
      <c r="O99" s="10"/>
      <c r="P99" s="75" t="s">
        <v>303</v>
      </c>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row>
    <row r="100" spans="1:66" s="4" customFormat="1" ht="33" customHeight="1" x14ac:dyDescent="0.2">
      <c r="A100" s="10">
        <v>117</v>
      </c>
      <c r="B100" s="10" t="s">
        <v>304</v>
      </c>
      <c r="C100" s="10" t="s">
        <v>254</v>
      </c>
      <c r="D100" s="10" t="s">
        <v>173</v>
      </c>
      <c r="E100" s="72" t="s">
        <v>299</v>
      </c>
      <c r="F100" s="10"/>
      <c r="G100" s="72"/>
      <c r="H100" s="10"/>
      <c r="I100" s="10"/>
      <c r="J100" s="10"/>
      <c r="K100" s="10"/>
      <c r="L100" s="10"/>
      <c r="M100" s="10"/>
      <c r="N100" s="10"/>
      <c r="O100" s="10"/>
      <c r="P100" s="75" t="s">
        <v>305</v>
      </c>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s="4" customFormat="1" ht="33" customHeight="1" x14ac:dyDescent="0.2">
      <c r="A101" s="10">
        <v>118</v>
      </c>
      <c r="B101" s="10" t="s">
        <v>306</v>
      </c>
      <c r="C101" s="10" t="s">
        <v>233</v>
      </c>
      <c r="D101" s="10" t="s">
        <v>173</v>
      </c>
      <c r="E101" s="72" t="s">
        <v>299</v>
      </c>
      <c r="F101" s="10"/>
      <c r="G101" s="72"/>
      <c r="H101" s="10"/>
      <c r="I101" s="10"/>
      <c r="J101" s="10"/>
      <c r="K101" s="10"/>
      <c r="L101" s="10"/>
      <c r="M101" s="10"/>
      <c r="N101" s="10"/>
      <c r="O101" s="10"/>
      <c r="P101" s="75" t="s">
        <v>307</v>
      </c>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row>
    <row r="102" spans="1:66" s="4" customFormat="1" ht="33" customHeight="1" x14ac:dyDescent="0.2">
      <c r="A102" s="10">
        <v>119</v>
      </c>
      <c r="B102" s="10" t="s">
        <v>308</v>
      </c>
      <c r="C102" s="10" t="s">
        <v>309</v>
      </c>
      <c r="D102" s="10" t="s">
        <v>173</v>
      </c>
      <c r="E102" s="72" t="s">
        <v>299</v>
      </c>
      <c r="F102" s="10"/>
      <c r="G102" s="72"/>
      <c r="H102" s="10"/>
      <c r="I102" s="10"/>
      <c r="J102" s="10"/>
      <c r="K102" s="10"/>
      <c r="L102" s="10"/>
      <c r="M102" s="10"/>
      <c r="N102" s="10"/>
      <c r="O102" s="10"/>
      <c r="P102" s="75" t="s">
        <v>310</v>
      </c>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row>
    <row r="103" spans="1:66" s="4" customFormat="1" ht="33" customHeight="1" x14ac:dyDescent="0.2">
      <c r="A103" s="10">
        <v>120</v>
      </c>
      <c r="B103" s="10" t="s">
        <v>311</v>
      </c>
      <c r="C103" s="10" t="s">
        <v>312</v>
      </c>
      <c r="D103" s="10" t="s">
        <v>102</v>
      </c>
      <c r="E103" s="72" t="s">
        <v>299</v>
      </c>
      <c r="F103" s="10" t="s">
        <v>313</v>
      </c>
      <c r="G103" s="72">
        <v>353358909</v>
      </c>
      <c r="H103" s="10"/>
      <c r="I103" s="10"/>
      <c r="J103" s="10"/>
      <c r="K103" s="10"/>
      <c r="L103" s="10"/>
      <c r="M103" s="10"/>
      <c r="N103" s="10"/>
      <c r="O103" s="10"/>
      <c r="P103" s="75" t="s">
        <v>314</v>
      </c>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row>
    <row r="104" spans="1:66" s="4" customFormat="1" ht="33" customHeight="1" x14ac:dyDescent="0.2">
      <c r="A104" s="10">
        <v>121</v>
      </c>
      <c r="B104" s="10" t="s">
        <v>315</v>
      </c>
      <c r="C104" s="10" t="s">
        <v>316</v>
      </c>
      <c r="D104" s="10" t="s">
        <v>102</v>
      </c>
      <c r="E104" s="72" t="s">
        <v>299</v>
      </c>
      <c r="F104" s="10" t="s">
        <v>309</v>
      </c>
      <c r="G104" s="72">
        <v>353358909</v>
      </c>
      <c r="H104" s="10"/>
      <c r="I104" s="10"/>
      <c r="J104" s="10"/>
      <c r="K104" s="10"/>
      <c r="L104" s="10"/>
      <c r="M104" s="10"/>
      <c r="N104" s="10"/>
      <c r="O104" s="10"/>
      <c r="P104" s="75" t="s">
        <v>317</v>
      </c>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row>
    <row r="105" spans="1:66" s="4" customFormat="1" ht="33" customHeight="1" x14ac:dyDescent="0.2">
      <c r="A105" s="10">
        <v>122</v>
      </c>
      <c r="B105" s="10" t="s">
        <v>318</v>
      </c>
      <c r="C105" s="10" t="s">
        <v>319</v>
      </c>
      <c r="D105" s="10" t="s">
        <v>102</v>
      </c>
      <c r="E105" s="72" t="s">
        <v>299</v>
      </c>
      <c r="F105" s="10" t="s">
        <v>309</v>
      </c>
      <c r="G105" s="72">
        <v>353358909</v>
      </c>
      <c r="H105" s="10"/>
      <c r="I105" s="10"/>
      <c r="J105" s="10"/>
      <c r="K105" s="10"/>
      <c r="L105" s="10"/>
      <c r="M105" s="10"/>
      <c r="N105" s="10"/>
      <c r="O105" s="10"/>
      <c r="P105" s="75" t="s">
        <v>320</v>
      </c>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row>
    <row r="106" spans="1:66" s="4" customFormat="1" ht="33" customHeight="1" x14ac:dyDescent="0.2">
      <c r="A106" s="10">
        <v>123</v>
      </c>
      <c r="B106" s="10" t="s">
        <v>321</v>
      </c>
      <c r="C106" s="10" t="s">
        <v>322</v>
      </c>
      <c r="D106" s="10" t="s">
        <v>102</v>
      </c>
      <c r="E106" s="72" t="s">
        <v>299</v>
      </c>
      <c r="F106" s="10" t="s">
        <v>309</v>
      </c>
      <c r="G106" s="72">
        <v>353358909</v>
      </c>
      <c r="H106" s="10"/>
      <c r="I106" s="10"/>
      <c r="J106" s="10"/>
      <c r="K106" s="10"/>
      <c r="L106" s="10"/>
      <c r="M106" s="10"/>
      <c r="N106" s="10"/>
      <c r="O106" s="10"/>
      <c r="P106" s="75" t="s">
        <v>323</v>
      </c>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row>
    <row r="107" spans="1:66" s="4" customFormat="1" ht="33" customHeight="1" x14ac:dyDescent="0.2">
      <c r="A107" s="10">
        <v>124</v>
      </c>
      <c r="B107" s="10" t="s">
        <v>324</v>
      </c>
      <c r="C107" s="10" t="s">
        <v>313</v>
      </c>
      <c r="D107" s="10" t="s">
        <v>102</v>
      </c>
      <c r="E107" s="72" t="s">
        <v>299</v>
      </c>
      <c r="F107" s="10" t="s">
        <v>309</v>
      </c>
      <c r="G107" s="72">
        <v>353358909</v>
      </c>
      <c r="H107" s="10"/>
      <c r="I107" s="10"/>
      <c r="J107" s="10"/>
      <c r="K107" s="10"/>
      <c r="L107" s="10"/>
      <c r="M107" s="10"/>
      <c r="N107" s="10"/>
      <c r="O107" s="10"/>
      <c r="P107" s="75" t="s">
        <v>325</v>
      </c>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row>
    <row r="108" spans="1:66" s="4" customFormat="1" ht="33" customHeight="1" x14ac:dyDescent="0.2">
      <c r="A108" s="10">
        <v>125</v>
      </c>
      <c r="B108" s="10" t="s">
        <v>326</v>
      </c>
      <c r="C108" s="10" t="s">
        <v>327</v>
      </c>
      <c r="D108" s="10" t="s">
        <v>102</v>
      </c>
      <c r="E108" s="72" t="s">
        <v>299</v>
      </c>
      <c r="F108" s="10" t="s">
        <v>309</v>
      </c>
      <c r="G108" s="72">
        <v>353358909</v>
      </c>
      <c r="H108" s="10"/>
      <c r="I108" s="10"/>
      <c r="J108" s="10"/>
      <c r="K108" s="10"/>
      <c r="L108" s="10"/>
      <c r="M108" s="10"/>
      <c r="N108" s="10"/>
      <c r="O108" s="10"/>
      <c r="P108" s="75" t="s">
        <v>328</v>
      </c>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row>
    <row r="109" spans="1:66" s="4" customFormat="1" ht="33" customHeight="1" x14ac:dyDescent="0.2">
      <c r="A109" s="10">
        <v>126</v>
      </c>
      <c r="B109" s="10" t="s">
        <v>329</v>
      </c>
      <c r="C109" s="10" t="s">
        <v>330</v>
      </c>
      <c r="D109" s="10" t="s">
        <v>102</v>
      </c>
      <c r="E109" s="72" t="s">
        <v>299</v>
      </c>
      <c r="F109" s="10" t="s">
        <v>309</v>
      </c>
      <c r="G109" s="72">
        <v>353358909</v>
      </c>
      <c r="H109" s="10"/>
      <c r="I109" s="10"/>
      <c r="J109" s="10"/>
      <c r="K109" s="10"/>
      <c r="L109" s="10"/>
      <c r="M109" s="10"/>
      <c r="N109" s="10"/>
      <c r="O109" s="10"/>
      <c r="P109" s="75" t="s">
        <v>331</v>
      </c>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row>
    <row r="110" spans="1:66" s="4" customFormat="1" ht="33" customHeight="1" x14ac:dyDescent="0.2">
      <c r="A110" s="10">
        <v>127</v>
      </c>
      <c r="B110" s="10" t="s">
        <v>332</v>
      </c>
      <c r="C110" s="10" t="s">
        <v>333</v>
      </c>
      <c r="D110" s="10" t="s">
        <v>102</v>
      </c>
      <c r="E110" s="72" t="s">
        <v>299</v>
      </c>
      <c r="F110" s="10" t="s">
        <v>309</v>
      </c>
      <c r="G110" s="72">
        <v>353358909</v>
      </c>
      <c r="H110" s="10"/>
      <c r="I110" s="10"/>
      <c r="J110" s="10"/>
      <c r="K110" s="10"/>
      <c r="L110" s="10"/>
      <c r="M110" s="10"/>
      <c r="N110" s="10"/>
      <c r="O110" s="10"/>
      <c r="P110" s="75" t="s">
        <v>334</v>
      </c>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row>
    <row r="111" spans="1:66" s="4" customFormat="1" ht="33" customHeight="1" x14ac:dyDescent="0.2">
      <c r="A111" s="10">
        <v>128</v>
      </c>
      <c r="B111" s="10" t="s">
        <v>335</v>
      </c>
      <c r="C111" s="10" t="s">
        <v>336</v>
      </c>
      <c r="D111" s="10" t="s">
        <v>102</v>
      </c>
      <c r="E111" s="72" t="s">
        <v>299</v>
      </c>
      <c r="F111" s="10" t="s">
        <v>309</v>
      </c>
      <c r="G111" s="72">
        <v>353358909</v>
      </c>
      <c r="H111" s="10"/>
      <c r="I111" s="10"/>
      <c r="J111" s="10"/>
      <c r="K111" s="10"/>
      <c r="L111" s="10"/>
      <c r="M111" s="10"/>
      <c r="N111" s="10"/>
      <c r="O111" s="10"/>
      <c r="P111" s="75" t="s">
        <v>337</v>
      </c>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row>
    <row r="112" spans="1:66" s="4" customFormat="1" ht="33" customHeight="1" x14ac:dyDescent="0.2">
      <c r="A112" s="10">
        <v>129</v>
      </c>
      <c r="B112" s="10" t="s">
        <v>338</v>
      </c>
      <c r="C112" s="10" t="s">
        <v>339</v>
      </c>
      <c r="D112" s="10" t="s">
        <v>173</v>
      </c>
      <c r="E112" s="72" t="s">
        <v>299</v>
      </c>
      <c r="F112" s="10"/>
      <c r="G112" s="72"/>
      <c r="H112" s="10"/>
      <c r="I112" s="10"/>
      <c r="J112" s="10"/>
      <c r="K112" s="10"/>
      <c r="L112" s="10"/>
      <c r="M112" s="10"/>
      <c r="N112" s="10"/>
      <c r="O112" s="10"/>
      <c r="P112" s="10" t="s">
        <v>340</v>
      </c>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row>
    <row r="113" spans="1:66" s="4" customFormat="1" ht="33" customHeight="1" x14ac:dyDescent="0.2">
      <c r="A113" s="10">
        <v>130</v>
      </c>
      <c r="B113" s="10" t="s">
        <v>341</v>
      </c>
      <c r="C113" s="10" t="s">
        <v>270</v>
      </c>
      <c r="D113" s="10" t="s">
        <v>173</v>
      </c>
      <c r="E113" s="72" t="s">
        <v>299</v>
      </c>
      <c r="F113" s="10"/>
      <c r="G113" s="72"/>
      <c r="H113" s="10"/>
      <c r="I113" s="10"/>
      <c r="J113" s="10"/>
      <c r="K113" s="10"/>
      <c r="L113" s="10"/>
      <c r="M113" s="10"/>
      <c r="N113" s="10"/>
      <c r="O113" s="10"/>
      <c r="P113" s="10" t="s">
        <v>342</v>
      </c>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row>
    <row r="114" spans="1:66" s="4" customFormat="1" ht="33" customHeight="1" x14ac:dyDescent="0.2">
      <c r="A114" s="10">
        <v>131</v>
      </c>
      <c r="B114" s="10" t="s">
        <v>343</v>
      </c>
      <c r="C114" s="10" t="s">
        <v>24</v>
      </c>
      <c r="D114" s="10" t="s">
        <v>221</v>
      </c>
      <c r="E114" s="72" t="s">
        <v>299</v>
      </c>
      <c r="F114" s="10"/>
      <c r="G114" s="72"/>
      <c r="H114" s="10"/>
      <c r="I114" s="10"/>
      <c r="J114" s="10"/>
      <c r="K114" s="10"/>
      <c r="L114" s="10"/>
      <c r="M114" s="10"/>
      <c r="N114" s="10"/>
      <c r="O114" s="10"/>
      <c r="P114" s="10" t="s">
        <v>344</v>
      </c>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row>
    <row r="115" spans="1:66" s="4" customFormat="1" ht="33" customHeight="1" x14ac:dyDescent="0.2">
      <c r="A115" s="10">
        <v>132</v>
      </c>
      <c r="B115" s="10" t="s">
        <v>345</v>
      </c>
      <c r="C115" s="10" t="s">
        <v>346</v>
      </c>
      <c r="D115" s="10" t="s">
        <v>173</v>
      </c>
      <c r="E115" s="72" t="s">
        <v>299</v>
      </c>
      <c r="F115" s="10"/>
      <c r="G115" s="72"/>
      <c r="H115" s="10"/>
      <c r="I115" s="10"/>
      <c r="J115" s="10"/>
      <c r="K115" s="10"/>
      <c r="L115" s="10"/>
      <c r="M115" s="10"/>
      <c r="N115" s="10"/>
      <c r="O115" s="10"/>
      <c r="P115" s="10" t="s">
        <v>347</v>
      </c>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row>
    <row r="116" spans="1:66" s="4" customFormat="1" ht="33" customHeight="1" x14ac:dyDescent="0.2">
      <c r="A116" s="10">
        <v>133</v>
      </c>
      <c r="B116" s="10" t="s">
        <v>348</v>
      </c>
      <c r="C116" s="10" t="s">
        <v>25</v>
      </c>
      <c r="D116" s="10" t="s">
        <v>102</v>
      </c>
      <c r="E116" s="10" t="s">
        <v>299</v>
      </c>
      <c r="F116" s="10" t="s">
        <v>349</v>
      </c>
      <c r="G116" s="72">
        <v>353358909</v>
      </c>
      <c r="H116" s="10"/>
      <c r="I116" s="10"/>
      <c r="J116" s="10"/>
      <c r="K116" s="10"/>
      <c r="L116" s="10"/>
      <c r="M116" s="10"/>
      <c r="N116" s="10"/>
      <c r="O116" s="10"/>
      <c r="P116" s="10" t="s">
        <v>350</v>
      </c>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row>
    <row r="117" spans="1:66" s="4" customFormat="1" ht="33" customHeight="1" x14ac:dyDescent="0.2">
      <c r="A117" s="10">
        <v>134</v>
      </c>
      <c r="B117" s="10" t="s">
        <v>351</v>
      </c>
      <c r="C117" s="10" t="s">
        <v>352</v>
      </c>
      <c r="D117" s="10" t="s">
        <v>102</v>
      </c>
      <c r="E117" s="10" t="s">
        <v>299</v>
      </c>
      <c r="F117" s="10" t="s">
        <v>346</v>
      </c>
      <c r="G117" s="72">
        <v>353358909</v>
      </c>
      <c r="H117" s="10"/>
      <c r="I117" s="10"/>
      <c r="J117" s="10"/>
      <c r="K117" s="10"/>
      <c r="L117" s="10"/>
      <c r="M117" s="10"/>
      <c r="N117" s="10"/>
      <c r="O117" s="10"/>
      <c r="P117" s="10" t="str">
        <f>_xlfn.CONCAT("IF SST1 dviation flag is yes then ", B117, " must be yes, no, or null")</f>
        <v>IF SST1 dviation flag is yes then Serum Separator Tube 1- Deviation Centrifuge Too Short must be yes, no, or null</v>
      </c>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row>
    <row r="118" spans="1:66" s="4" customFormat="1" ht="33" customHeight="1" x14ac:dyDescent="0.2">
      <c r="A118" s="10">
        <v>135</v>
      </c>
      <c r="B118" s="10" t="s">
        <v>353</v>
      </c>
      <c r="C118" s="10" t="s">
        <v>354</v>
      </c>
      <c r="D118" s="10" t="s">
        <v>102</v>
      </c>
      <c r="E118" s="10" t="s">
        <v>299</v>
      </c>
      <c r="F118" s="10" t="s">
        <v>346</v>
      </c>
      <c r="G118" s="72">
        <v>353358909</v>
      </c>
      <c r="H118" s="10"/>
      <c r="I118" s="10"/>
      <c r="J118" s="10"/>
      <c r="K118" s="10"/>
      <c r="L118" s="10"/>
      <c r="M118" s="10"/>
      <c r="N118" s="10"/>
      <c r="O118" s="10"/>
      <c r="P118" s="10" t="str">
        <f t="shared" ref="P118:P136" si="0">_xlfn.CONCAT("IF SST1 dviation flag is yes then ", B118, " must be yes, no, or null")</f>
        <v>IF SST1 dviation flag is yes then Serum Separator Tube 1- Deviation Hemolyzed must be yes, no, or null</v>
      </c>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row>
    <row r="119" spans="1:66" s="4" customFormat="1" ht="33" customHeight="1" x14ac:dyDescent="0.2">
      <c r="A119" s="10">
        <v>136</v>
      </c>
      <c r="B119" s="10" t="s">
        <v>355</v>
      </c>
      <c r="C119" s="10" t="s">
        <v>356</v>
      </c>
      <c r="D119" s="10" t="s">
        <v>102</v>
      </c>
      <c r="E119" s="10" t="s">
        <v>299</v>
      </c>
      <c r="F119" s="10" t="s">
        <v>346</v>
      </c>
      <c r="G119" s="72">
        <v>353358909</v>
      </c>
      <c r="H119" s="10"/>
      <c r="I119" s="10"/>
      <c r="J119" s="10"/>
      <c r="K119" s="10"/>
      <c r="L119" s="10"/>
      <c r="M119" s="10"/>
      <c r="N119" s="10"/>
      <c r="O119" s="10"/>
      <c r="P119" s="10" t="str">
        <f t="shared" si="0"/>
        <v>IF SST1 dviation flag is yes then Serum Separator Tube 1- Deviation Mislabeled Resolved must be yes, no, or null</v>
      </c>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row>
    <row r="120" spans="1:66" s="4" customFormat="1" ht="33" customHeight="1" x14ac:dyDescent="0.2">
      <c r="A120" s="10">
        <v>137</v>
      </c>
      <c r="B120" s="10" t="s">
        <v>357</v>
      </c>
      <c r="C120" s="10" t="s">
        <v>358</v>
      </c>
      <c r="D120" s="10" t="s">
        <v>102</v>
      </c>
      <c r="E120" s="10" t="s">
        <v>299</v>
      </c>
      <c r="F120" s="10" t="s">
        <v>346</v>
      </c>
      <c r="G120" s="72">
        <v>353358909</v>
      </c>
      <c r="H120" s="10"/>
      <c r="I120" s="10"/>
      <c r="J120" s="10"/>
      <c r="K120" s="10"/>
      <c r="L120" s="10"/>
      <c r="M120" s="10"/>
      <c r="N120" s="10"/>
      <c r="O120" s="10"/>
      <c r="P120" s="10" t="str">
        <f t="shared" si="0"/>
        <v>IF SST1 dviation flag is yes then Serum Separator Tube 1- Deviation Outside Contaminated must be yes, no, or null</v>
      </c>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row>
    <row r="121" spans="1:66" s="4" customFormat="1" ht="33" customHeight="1" x14ac:dyDescent="0.2">
      <c r="A121" s="10">
        <v>138</v>
      </c>
      <c r="B121" s="10" t="s">
        <v>359</v>
      </c>
      <c r="C121" s="10" t="s">
        <v>360</v>
      </c>
      <c r="D121" s="10" t="s">
        <v>102</v>
      </c>
      <c r="E121" s="10" t="s">
        <v>299</v>
      </c>
      <c r="F121" s="10" t="s">
        <v>346</v>
      </c>
      <c r="G121" s="72">
        <v>353358909</v>
      </c>
      <c r="H121" s="10"/>
      <c r="I121" s="10"/>
      <c r="J121" s="10"/>
      <c r="K121" s="10"/>
      <c r="L121" s="10"/>
      <c r="M121" s="10"/>
      <c r="N121" s="10"/>
      <c r="O121" s="10"/>
      <c r="P121" s="10" t="str">
        <f t="shared" si="0"/>
        <v>IF SST1 dviation flag is yes then Serum Separator Tube 1- Deviation Other must be yes, no, or null</v>
      </c>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row>
    <row r="122" spans="1:66" s="4" customFormat="1" ht="33" customHeight="1" x14ac:dyDescent="0.2">
      <c r="A122" s="10">
        <v>139</v>
      </c>
      <c r="B122" s="10" t="s">
        <v>361</v>
      </c>
      <c r="C122" s="10" t="s">
        <v>349</v>
      </c>
      <c r="D122" s="10" t="s">
        <v>102</v>
      </c>
      <c r="E122" s="10" t="s">
        <v>299</v>
      </c>
      <c r="F122" s="10" t="s">
        <v>346</v>
      </c>
      <c r="G122" s="72">
        <v>353358909</v>
      </c>
      <c r="H122" s="10"/>
      <c r="I122" s="10"/>
      <c r="J122" s="10"/>
      <c r="K122" s="10"/>
      <c r="L122" s="10"/>
      <c r="M122" s="10"/>
      <c r="N122" s="10"/>
      <c r="O122" s="10"/>
      <c r="P122" s="10" t="str">
        <f t="shared" si="0"/>
        <v>IF SST1 dviation flag is yes then Serum Separator Tube 1- Deviation Broken must be yes, no, or null</v>
      </c>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row>
    <row r="123" spans="1:66" s="4" customFormat="1" ht="33" customHeight="1" x14ac:dyDescent="0.2">
      <c r="A123" s="10">
        <v>140</v>
      </c>
      <c r="B123" s="10" t="s">
        <v>362</v>
      </c>
      <c r="C123" s="10" t="s">
        <v>363</v>
      </c>
      <c r="D123" s="10" t="s">
        <v>102</v>
      </c>
      <c r="E123" s="10" t="s">
        <v>299</v>
      </c>
      <c r="F123" s="10" t="s">
        <v>346</v>
      </c>
      <c r="G123" s="72">
        <v>353358909</v>
      </c>
      <c r="H123" s="10"/>
      <c r="I123" s="10"/>
      <c r="J123" s="10"/>
      <c r="K123" s="10"/>
      <c r="L123" s="10"/>
      <c r="M123" s="10"/>
      <c r="N123" s="10"/>
      <c r="O123" s="10"/>
      <c r="P123" s="10" t="str">
        <f t="shared" si="0"/>
        <v>IF SST1 dviation flag is yes then Serum Separator Tube 1- Deviation Temperature Too Low must be yes, no, or null</v>
      </c>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row>
    <row r="124" spans="1:66" s="4" customFormat="1" ht="33" customHeight="1" x14ac:dyDescent="0.2">
      <c r="A124" s="10">
        <v>141</v>
      </c>
      <c r="B124" s="10" t="s">
        <v>364</v>
      </c>
      <c r="C124" s="10" t="s">
        <v>365</v>
      </c>
      <c r="D124" s="10" t="s">
        <v>102</v>
      </c>
      <c r="E124" s="10" t="s">
        <v>299</v>
      </c>
      <c r="F124" s="10" t="s">
        <v>346</v>
      </c>
      <c r="G124" s="72">
        <v>353358909</v>
      </c>
      <c r="H124" s="10"/>
      <c r="I124" s="10"/>
      <c r="J124" s="10"/>
      <c r="K124" s="10"/>
      <c r="L124" s="10"/>
      <c r="M124" s="10"/>
      <c r="N124" s="10"/>
      <c r="O124" s="10"/>
      <c r="P124" s="10" t="str">
        <f t="shared" si="0"/>
        <v>IF SST1 dviation flag is yes then Serum Separator Tube 1- Deviation Cent Low must be yes, no, or null</v>
      </c>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row>
    <row r="125" spans="1:66" s="4" customFormat="1" ht="33" customHeight="1" x14ac:dyDescent="0.2">
      <c r="A125" s="10">
        <v>142</v>
      </c>
      <c r="B125" s="10" t="s">
        <v>366</v>
      </c>
      <c r="C125" s="10" t="s">
        <v>367</v>
      </c>
      <c r="D125" s="10" t="s">
        <v>102</v>
      </c>
      <c r="E125" s="10" t="s">
        <v>299</v>
      </c>
      <c r="F125" s="10" t="s">
        <v>346</v>
      </c>
      <c r="G125" s="72">
        <v>353358909</v>
      </c>
      <c r="H125" s="10"/>
      <c r="I125" s="10"/>
      <c r="J125" s="10"/>
      <c r="K125" s="10"/>
      <c r="L125" s="10"/>
      <c r="M125" s="10"/>
      <c r="N125" s="10"/>
      <c r="O125" s="10"/>
      <c r="P125" s="10" t="str">
        <f t="shared" si="0"/>
        <v>IF SST1 dviation flag is yes then Serum Separator Tube 1- Deviation Broken Gel must be yes, no, or null</v>
      </c>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row>
    <row r="126" spans="1:66" s="4" customFormat="1" ht="33" customHeight="1" x14ac:dyDescent="0.2">
      <c r="A126" s="10">
        <v>143</v>
      </c>
      <c r="B126" s="10" t="s">
        <v>368</v>
      </c>
      <c r="C126" s="10" t="s">
        <v>369</v>
      </c>
      <c r="D126" s="10" t="s">
        <v>102</v>
      </c>
      <c r="E126" s="10" t="s">
        <v>299</v>
      </c>
      <c r="F126" s="10" t="s">
        <v>346</v>
      </c>
      <c r="G126" s="72">
        <v>353358909</v>
      </c>
      <c r="H126" s="10"/>
      <c r="I126" s="10"/>
      <c r="J126" s="10"/>
      <c r="K126" s="10"/>
      <c r="L126" s="10"/>
      <c r="M126" s="10"/>
      <c r="N126" s="10"/>
      <c r="O126" s="10"/>
      <c r="P126" s="10" t="str">
        <f t="shared" si="0"/>
        <v>IF SST1 dviation flag is yes then Serum Separator Tube 1- Deviation Centrifuge Too Long must be yes, no, or null</v>
      </c>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row>
    <row r="127" spans="1:66" s="4" customFormat="1" ht="33" customHeight="1" x14ac:dyDescent="0.2">
      <c r="A127" s="10">
        <v>144</v>
      </c>
      <c r="B127" s="10" t="s">
        <v>370</v>
      </c>
      <c r="C127" s="10" t="s">
        <v>371</v>
      </c>
      <c r="D127" s="10" t="s">
        <v>102</v>
      </c>
      <c r="E127" s="10" t="s">
        <v>299</v>
      </c>
      <c r="F127" s="10" t="s">
        <v>346</v>
      </c>
      <c r="G127" s="72">
        <v>353358909</v>
      </c>
      <c r="H127" s="10"/>
      <c r="I127" s="10"/>
      <c r="J127" s="10"/>
      <c r="K127" s="10"/>
      <c r="L127" s="10"/>
      <c r="M127" s="10"/>
      <c r="N127" s="10"/>
      <c r="O127" s="10"/>
      <c r="P127" s="10" t="str">
        <f t="shared" si="0"/>
        <v>IF SST1 dviation flag is yes then Serum Separator Tube 1- Deviation Mislabeled Discard must be yes, no, or null</v>
      </c>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row>
    <row r="128" spans="1:66" s="4" customFormat="1" ht="33" customHeight="1" x14ac:dyDescent="0.2">
      <c r="A128" s="10">
        <v>145</v>
      </c>
      <c r="B128" s="10" t="s">
        <v>372</v>
      </c>
      <c r="C128" s="10" t="s">
        <v>373</v>
      </c>
      <c r="D128" s="10" t="s">
        <v>102</v>
      </c>
      <c r="E128" s="72" t="s">
        <v>299</v>
      </c>
      <c r="F128" s="10" t="s">
        <v>346</v>
      </c>
      <c r="G128" s="72">
        <v>353358909</v>
      </c>
      <c r="H128" s="10"/>
      <c r="I128" s="10"/>
      <c r="J128" s="10"/>
      <c r="K128" s="10"/>
      <c r="L128" s="10"/>
      <c r="M128" s="10"/>
      <c r="N128" s="10"/>
      <c r="O128" s="10"/>
      <c r="P128" s="10" t="str">
        <f t="shared" si="0"/>
        <v>IF SST1 dviation flag is yes then Serum Separator Tube 1- Deviation Temperature Too High must be yes, no, or null</v>
      </c>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row>
    <row r="129" spans="1:66" s="4" customFormat="1" ht="33" customHeight="1" x14ac:dyDescent="0.2">
      <c r="A129" s="10">
        <v>146</v>
      </c>
      <c r="B129" s="10" t="s">
        <v>374</v>
      </c>
      <c r="C129" s="10" t="s">
        <v>375</v>
      </c>
      <c r="D129" s="10" t="s">
        <v>102</v>
      </c>
      <c r="E129" s="10" t="s">
        <v>299</v>
      </c>
      <c r="F129" s="10" t="s">
        <v>346</v>
      </c>
      <c r="G129" s="72">
        <v>353358909</v>
      </c>
      <c r="H129" s="10"/>
      <c r="I129" s="10"/>
      <c r="J129" s="10"/>
      <c r="K129" s="10"/>
      <c r="L129" s="10"/>
      <c r="M129" s="10"/>
      <c r="N129" s="10"/>
      <c r="O129" s="10"/>
      <c r="P129" s="10" t="str">
        <f t="shared" si="0"/>
        <v>IF SST1 dviation flag is yes then Serum Separator Tube 1- Deviation Low Volume-(tube/container partially filled but still usable) must be yes, no, or null</v>
      </c>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row>
    <row r="130" spans="1:66" s="4" customFormat="1" ht="33" customHeight="1" x14ac:dyDescent="0.2">
      <c r="A130" s="10">
        <v>147</v>
      </c>
      <c r="B130" s="10" t="s">
        <v>376</v>
      </c>
      <c r="C130" s="10" t="s">
        <v>377</v>
      </c>
      <c r="D130" s="10" t="s">
        <v>102</v>
      </c>
      <c r="E130" s="10" t="s">
        <v>299</v>
      </c>
      <c r="F130" s="10" t="s">
        <v>346</v>
      </c>
      <c r="G130" s="72">
        <v>353358909</v>
      </c>
      <c r="H130" s="10"/>
      <c r="I130" s="10"/>
      <c r="J130" s="10"/>
      <c r="K130" s="10"/>
      <c r="L130" s="10"/>
      <c r="M130" s="10"/>
      <c r="N130" s="10"/>
      <c r="O130" s="10"/>
      <c r="P130" s="10" t="str">
        <f t="shared" si="0"/>
        <v>IF SST1 dviation flag is yes then Serum Separator Tube 1- Deviation Leaked/Spilled must be yes, no, or null</v>
      </c>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row>
    <row r="131" spans="1:66" s="4" customFormat="1" ht="33" customHeight="1" x14ac:dyDescent="0.2">
      <c r="A131" s="10">
        <v>148</v>
      </c>
      <c r="B131" s="10" t="s">
        <v>378</v>
      </c>
      <c r="C131" s="10" t="s">
        <v>379</v>
      </c>
      <c r="D131" s="10" t="s">
        <v>102</v>
      </c>
      <c r="E131" s="10" t="s">
        <v>299</v>
      </c>
      <c r="F131" s="10" t="s">
        <v>346</v>
      </c>
      <c r="G131" s="72">
        <v>353358909</v>
      </c>
      <c r="H131" s="10"/>
      <c r="I131" s="10"/>
      <c r="J131" s="10"/>
      <c r="K131" s="10"/>
      <c r="L131" s="10"/>
      <c r="M131" s="10"/>
      <c r="N131" s="10"/>
      <c r="O131" s="10"/>
      <c r="P131" s="10" t="str">
        <f t="shared" si="0"/>
        <v>IF SST1 dviation flag is yes then Serum Separator Tube 1- Deviation Tube Size must be yes, no, or null</v>
      </c>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row>
    <row r="132" spans="1:66" s="4" customFormat="1" ht="33" customHeight="1" x14ac:dyDescent="0.2">
      <c r="A132" s="10">
        <v>149</v>
      </c>
      <c r="B132" s="10" t="s">
        <v>380</v>
      </c>
      <c r="C132" s="10" t="s">
        <v>381</v>
      </c>
      <c r="D132" s="10" t="s">
        <v>102</v>
      </c>
      <c r="E132" s="10" t="s">
        <v>299</v>
      </c>
      <c r="F132" s="10" t="s">
        <v>346</v>
      </c>
      <c r="G132" s="72">
        <v>353358909</v>
      </c>
      <c r="H132" s="10"/>
      <c r="I132" s="10"/>
      <c r="J132" s="10"/>
      <c r="K132" s="10"/>
      <c r="L132" s="10"/>
      <c r="M132" s="10"/>
      <c r="N132" s="10"/>
      <c r="O132" s="10"/>
      <c r="P132" s="10" t="str">
        <f t="shared" si="0"/>
        <v>IF SST1 dviation flag is yes then Serum Separator Tube 1- Deviation Discard must be yes, no, or null</v>
      </c>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row>
    <row r="133" spans="1:66" s="4" customFormat="1" ht="33" customHeight="1" x14ac:dyDescent="0.2">
      <c r="A133" s="10">
        <v>150</v>
      </c>
      <c r="B133" s="10" t="s">
        <v>382</v>
      </c>
      <c r="C133" s="10" t="s">
        <v>383</v>
      </c>
      <c r="D133" s="10" t="s">
        <v>102</v>
      </c>
      <c r="E133" s="10" t="s">
        <v>299</v>
      </c>
      <c r="F133" s="10" t="s">
        <v>346</v>
      </c>
      <c r="G133" s="72">
        <v>353358909</v>
      </c>
      <c r="H133" s="10"/>
      <c r="I133" s="10"/>
      <c r="J133" s="10"/>
      <c r="K133" s="10"/>
      <c r="L133" s="10"/>
      <c r="M133" s="10"/>
      <c r="N133" s="10"/>
      <c r="O133" s="10"/>
      <c r="P133" s="10" t="str">
        <f t="shared" si="0"/>
        <v>IF SST1 dviation flag is yes then Serum Separator Tube 1- Deviation Cent High must be yes, no, or null</v>
      </c>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row>
    <row r="134" spans="1:66" s="4" customFormat="1" ht="33" customHeight="1" x14ac:dyDescent="0.2">
      <c r="A134" s="10">
        <v>151</v>
      </c>
      <c r="B134" s="10" t="s">
        <v>384</v>
      </c>
      <c r="C134" s="10" t="s">
        <v>385</v>
      </c>
      <c r="D134" s="10" t="s">
        <v>102</v>
      </c>
      <c r="E134" s="10" t="s">
        <v>299</v>
      </c>
      <c r="F134" s="10" t="s">
        <v>346</v>
      </c>
      <c r="G134" s="72">
        <v>353358909</v>
      </c>
      <c r="H134" s="10"/>
      <c r="I134" s="10"/>
      <c r="J134" s="10"/>
      <c r="K134" s="10"/>
      <c r="L134" s="10"/>
      <c r="M134" s="10"/>
      <c r="N134" s="10"/>
      <c r="O134" s="10"/>
      <c r="P134" s="10" t="str">
        <f t="shared" si="0"/>
        <v>IF SST1 dviation flag is yes then Serum Separator Tube 1- Deviation Clot &gt; 2h must be yes, no, or null</v>
      </c>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row>
    <row r="135" spans="1:66" s="4" customFormat="1" ht="33" customHeight="1" x14ac:dyDescent="0.2">
      <c r="A135" s="10">
        <v>152</v>
      </c>
      <c r="B135" s="10" t="s">
        <v>386</v>
      </c>
      <c r="C135" s="10" t="s">
        <v>387</v>
      </c>
      <c r="D135" s="10" t="s">
        <v>102</v>
      </c>
      <c r="E135" s="10" t="s">
        <v>299</v>
      </c>
      <c r="F135" s="10" t="s">
        <v>346</v>
      </c>
      <c r="G135" s="72">
        <v>353358909</v>
      </c>
      <c r="H135" s="10"/>
      <c r="I135" s="10"/>
      <c r="J135" s="10"/>
      <c r="K135" s="10"/>
      <c r="L135" s="10"/>
      <c r="M135" s="10"/>
      <c r="N135" s="10"/>
      <c r="O135" s="10"/>
      <c r="P135" s="10" t="str">
        <f t="shared" si="0"/>
        <v>IF SST1 dviation flag is yes then Serum Separator Tube 1- Deviation Clot &lt; 30min must be yes, no, or null</v>
      </c>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row>
    <row r="136" spans="1:66" s="4" customFormat="1" ht="33" customHeight="1" x14ac:dyDescent="0.2">
      <c r="A136" s="10">
        <v>153</v>
      </c>
      <c r="B136" s="10" t="s">
        <v>388</v>
      </c>
      <c r="C136" s="10" t="s">
        <v>389</v>
      </c>
      <c r="D136" s="10" t="s">
        <v>102</v>
      </c>
      <c r="E136" s="10" t="s">
        <v>299</v>
      </c>
      <c r="F136" s="10" t="s">
        <v>346</v>
      </c>
      <c r="G136" s="72">
        <v>353358909</v>
      </c>
      <c r="H136" s="10"/>
      <c r="I136" s="10"/>
      <c r="J136" s="10"/>
      <c r="K136" s="10"/>
      <c r="L136" s="10"/>
      <c r="M136" s="10"/>
      <c r="N136" s="10"/>
      <c r="O136" s="10"/>
      <c r="P136" s="10" t="str">
        <f t="shared" si="0"/>
        <v>IF SST1 dviation flag is yes then Serum Separator Tube 1- Deviation Not Found must be yes, no, or null</v>
      </c>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row>
    <row r="137" spans="1:66" s="4" customFormat="1" ht="33" customHeight="1" x14ac:dyDescent="0.2">
      <c r="A137" s="10">
        <v>154</v>
      </c>
      <c r="B137" s="10" t="s">
        <v>390</v>
      </c>
      <c r="C137" s="10" t="s">
        <v>30</v>
      </c>
      <c r="D137" s="10" t="s">
        <v>221</v>
      </c>
      <c r="E137" s="72" t="s">
        <v>299</v>
      </c>
      <c r="F137" s="10"/>
      <c r="G137" s="72"/>
      <c r="H137" s="10"/>
      <c r="I137" s="10"/>
      <c r="J137" s="10"/>
      <c r="K137" s="10"/>
      <c r="L137" s="10"/>
      <c r="M137" s="10"/>
      <c r="N137" s="10"/>
      <c r="O137" s="10"/>
      <c r="P137" s="10" t="s">
        <v>391</v>
      </c>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row>
    <row r="138" spans="1:66" s="4" customFormat="1" ht="33" customHeight="1" x14ac:dyDescent="0.2">
      <c r="A138" s="10">
        <v>155</v>
      </c>
      <c r="B138" s="10" t="s">
        <v>392</v>
      </c>
      <c r="C138" s="10" t="s">
        <v>393</v>
      </c>
      <c r="D138" s="10" t="s">
        <v>173</v>
      </c>
      <c r="E138" s="72" t="s">
        <v>299</v>
      </c>
      <c r="F138" s="10"/>
      <c r="G138" s="72"/>
      <c r="H138" s="10"/>
      <c r="I138" s="10"/>
      <c r="J138" s="10"/>
      <c r="K138" s="10"/>
      <c r="L138" s="10"/>
      <c r="M138" s="10"/>
      <c r="N138" s="10"/>
      <c r="O138" s="10"/>
      <c r="P138" s="10" t="s">
        <v>394</v>
      </c>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row>
    <row r="139" spans="1:66" s="4" customFormat="1" ht="33" customHeight="1" x14ac:dyDescent="0.2">
      <c r="A139" s="10">
        <v>156</v>
      </c>
      <c r="B139" s="10" t="s">
        <v>395</v>
      </c>
      <c r="C139" s="10" t="s">
        <v>31</v>
      </c>
      <c r="D139" s="10" t="s">
        <v>102</v>
      </c>
      <c r="E139" s="72" t="s">
        <v>299</v>
      </c>
      <c r="F139" s="10" t="s">
        <v>396</v>
      </c>
      <c r="G139" s="72">
        <v>353358909</v>
      </c>
      <c r="H139" s="10"/>
      <c r="I139" s="10"/>
      <c r="J139" s="10"/>
      <c r="K139" s="10"/>
      <c r="L139" s="10"/>
      <c r="M139" s="10"/>
      <c r="N139" s="10"/>
      <c r="O139" s="10"/>
      <c r="P139" s="75" t="s">
        <v>397</v>
      </c>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row>
    <row r="140" spans="1:66" s="4" customFormat="1" ht="33" customHeight="1" x14ac:dyDescent="0.2">
      <c r="A140" s="10">
        <v>157</v>
      </c>
      <c r="B140" s="10" t="s">
        <v>398</v>
      </c>
      <c r="C140" s="10" t="s">
        <v>399</v>
      </c>
      <c r="D140" s="10" t="s">
        <v>102</v>
      </c>
      <c r="E140" s="10" t="s">
        <v>299</v>
      </c>
      <c r="F140" s="10" t="s">
        <v>393</v>
      </c>
      <c r="G140" s="72">
        <v>353358909</v>
      </c>
      <c r="H140" s="10"/>
      <c r="I140" s="10"/>
      <c r="J140" s="10"/>
      <c r="K140" s="10"/>
      <c r="L140" s="10"/>
      <c r="M140" s="10"/>
      <c r="N140" s="10"/>
      <c r="O140" s="10"/>
      <c r="P140" s="10" t="str">
        <f>_xlfn.CONCAT("If BioCol_Deviation_v1r0_EDTAT1=yes, then ", B140, " must be yes, no, or null.")</f>
        <v>If BioCol_Deviation_v1r0_EDTAT1=yes, then EDTA Tube 1- Deviation Hemolyzed must be yes, no, or null.</v>
      </c>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row>
    <row r="141" spans="1:66" s="4" customFormat="1" ht="33" customHeight="1" x14ac:dyDescent="0.2">
      <c r="A141" s="10">
        <v>158</v>
      </c>
      <c r="B141" s="10" t="s">
        <v>400</v>
      </c>
      <c r="C141" s="10" t="s">
        <v>401</v>
      </c>
      <c r="D141" s="10" t="s">
        <v>102</v>
      </c>
      <c r="E141" s="10" t="s">
        <v>299</v>
      </c>
      <c r="F141" s="10" t="s">
        <v>393</v>
      </c>
      <c r="G141" s="72">
        <v>353358909</v>
      </c>
      <c r="H141" s="10"/>
      <c r="I141" s="10"/>
      <c r="J141" s="10"/>
      <c r="K141" s="10"/>
      <c r="L141" s="10"/>
      <c r="M141" s="10"/>
      <c r="N141" s="10"/>
      <c r="O141" s="10"/>
      <c r="P141" s="10" t="str">
        <f t="shared" ref="P141:P152" si="1">_xlfn.CONCAT("If BioCol_Deviation_v1r0_EDTAT1=yes, then ", B141, " must be yes, no, or null.")</f>
        <v>If BioCol_Deviation_v1r0_EDTAT1=yes, then EDTA Tube 1- Deviation Mislabeled Resolved must be yes, no, or null.</v>
      </c>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row>
    <row r="142" spans="1:66" s="4" customFormat="1" ht="33" customHeight="1" x14ac:dyDescent="0.2">
      <c r="A142" s="10">
        <v>159</v>
      </c>
      <c r="B142" s="10" t="s">
        <v>402</v>
      </c>
      <c r="C142" s="10" t="s">
        <v>403</v>
      </c>
      <c r="D142" s="10" t="s">
        <v>102</v>
      </c>
      <c r="E142" s="10" t="s">
        <v>299</v>
      </c>
      <c r="F142" s="10" t="s">
        <v>393</v>
      </c>
      <c r="G142" s="72">
        <v>353358909</v>
      </c>
      <c r="H142" s="10"/>
      <c r="I142" s="10"/>
      <c r="J142" s="10"/>
      <c r="K142" s="10"/>
      <c r="L142" s="10"/>
      <c r="M142" s="10"/>
      <c r="N142" s="10"/>
      <c r="O142" s="10"/>
      <c r="P142" s="10" t="str">
        <f t="shared" si="1"/>
        <v>If BioCol_Deviation_v1r0_EDTAT1=yes, then EDTA Tube 1- Deviation Outside Contaminated must be yes, no, or null.</v>
      </c>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row>
    <row r="143" spans="1:66" s="4" customFormat="1" ht="33" customHeight="1" x14ac:dyDescent="0.2">
      <c r="A143" s="10">
        <v>160</v>
      </c>
      <c r="B143" s="10" t="s">
        <v>404</v>
      </c>
      <c r="C143" s="10" t="s">
        <v>405</v>
      </c>
      <c r="D143" s="10" t="s">
        <v>102</v>
      </c>
      <c r="E143" s="10" t="s">
        <v>299</v>
      </c>
      <c r="F143" s="10" t="s">
        <v>393</v>
      </c>
      <c r="G143" s="72">
        <v>353358909</v>
      </c>
      <c r="H143" s="10"/>
      <c r="I143" s="10"/>
      <c r="J143" s="10"/>
      <c r="K143" s="10"/>
      <c r="L143" s="10"/>
      <c r="M143" s="10"/>
      <c r="N143" s="10"/>
      <c r="O143" s="10"/>
      <c r="P143" s="10" t="str">
        <f t="shared" si="1"/>
        <v>If BioCol_Deviation_v1r0_EDTAT1=yes, then EDTA Tube 1- Deviation Other must be yes, no, or null.</v>
      </c>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row>
    <row r="144" spans="1:66" s="4" customFormat="1" ht="33" customHeight="1" x14ac:dyDescent="0.2">
      <c r="A144" s="10">
        <v>161</v>
      </c>
      <c r="B144" s="10" t="s">
        <v>406</v>
      </c>
      <c r="C144" s="10" t="s">
        <v>396</v>
      </c>
      <c r="D144" s="10" t="s">
        <v>102</v>
      </c>
      <c r="E144" s="10" t="s">
        <v>299</v>
      </c>
      <c r="F144" s="10" t="s">
        <v>393</v>
      </c>
      <c r="G144" s="72">
        <v>353358909</v>
      </c>
      <c r="H144" s="10"/>
      <c r="I144" s="10"/>
      <c r="J144" s="10"/>
      <c r="K144" s="10"/>
      <c r="L144" s="10"/>
      <c r="M144" s="10"/>
      <c r="N144" s="10"/>
      <c r="O144" s="10"/>
      <c r="P144" s="10" t="str">
        <f t="shared" si="1"/>
        <v>If BioCol_Deviation_v1r0_EDTAT1=yes, then EDTA Tube 1- Deviation Broken must be yes, no, or null.</v>
      </c>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row>
    <row r="145" spans="1:66" s="4" customFormat="1" ht="33" customHeight="1" x14ac:dyDescent="0.2">
      <c r="A145" s="10">
        <v>162</v>
      </c>
      <c r="B145" s="10" t="s">
        <v>407</v>
      </c>
      <c r="C145" s="10" t="s">
        <v>408</v>
      </c>
      <c r="D145" s="10" t="s">
        <v>102</v>
      </c>
      <c r="E145" s="10" t="s">
        <v>299</v>
      </c>
      <c r="F145" s="10" t="s">
        <v>393</v>
      </c>
      <c r="G145" s="72">
        <v>353358909</v>
      </c>
      <c r="H145" s="10"/>
      <c r="I145" s="10"/>
      <c r="J145" s="10"/>
      <c r="K145" s="10"/>
      <c r="L145" s="10"/>
      <c r="M145" s="10"/>
      <c r="N145" s="10"/>
      <c r="O145" s="10"/>
      <c r="P145" s="10" t="str">
        <f t="shared" si="1"/>
        <v>If BioCol_Deviation_v1r0_EDTAT1=yes, then EDTA Tube 1- Deviation Temperature Too Low must be yes, no, or null.</v>
      </c>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row>
    <row r="146" spans="1:66" s="4" customFormat="1" ht="33" customHeight="1" x14ac:dyDescent="0.2">
      <c r="A146" s="10">
        <v>163</v>
      </c>
      <c r="B146" s="10" t="s">
        <v>409</v>
      </c>
      <c r="C146" s="10" t="s">
        <v>410</v>
      </c>
      <c r="D146" s="10" t="s">
        <v>102</v>
      </c>
      <c r="E146" s="10" t="s">
        <v>299</v>
      </c>
      <c r="F146" s="10" t="s">
        <v>393</v>
      </c>
      <c r="G146" s="72">
        <v>353358909</v>
      </c>
      <c r="H146" s="10"/>
      <c r="I146" s="10"/>
      <c r="J146" s="10"/>
      <c r="K146" s="10"/>
      <c r="L146" s="10"/>
      <c r="M146" s="10"/>
      <c r="N146" s="10"/>
      <c r="O146" s="10"/>
      <c r="P146" s="10" t="str">
        <f t="shared" si="1"/>
        <v>If BioCol_Deviation_v1r0_EDTAT1=yes, then EDTA Tube 1- Deviation Mislabeled Discard must be yes, no, or null.</v>
      </c>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row>
    <row r="147" spans="1:66" s="4" customFormat="1" ht="33" customHeight="1" x14ac:dyDescent="0.2">
      <c r="A147" s="10">
        <v>164</v>
      </c>
      <c r="B147" s="10" t="s">
        <v>411</v>
      </c>
      <c r="C147" s="10" t="s">
        <v>412</v>
      </c>
      <c r="D147" s="10" t="s">
        <v>102</v>
      </c>
      <c r="E147" s="10" t="s">
        <v>299</v>
      </c>
      <c r="F147" s="10" t="s">
        <v>393</v>
      </c>
      <c r="G147" s="72">
        <v>353358909</v>
      </c>
      <c r="H147" s="10"/>
      <c r="I147" s="10"/>
      <c r="J147" s="10"/>
      <c r="K147" s="10"/>
      <c r="L147" s="10"/>
      <c r="M147" s="10"/>
      <c r="N147" s="10"/>
      <c r="O147" s="10"/>
      <c r="P147" s="10" t="str">
        <f t="shared" si="1"/>
        <v>If BioCol_Deviation_v1r0_EDTAT1=yes, then EDTA Tube 1- Deviation Temperature Too High must be yes, no, or null.</v>
      </c>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row>
    <row r="148" spans="1:66" s="4" customFormat="1" ht="33" customHeight="1" x14ac:dyDescent="0.2">
      <c r="A148" s="10">
        <v>165</v>
      </c>
      <c r="B148" s="10" t="s">
        <v>413</v>
      </c>
      <c r="C148" s="10" t="s">
        <v>414</v>
      </c>
      <c r="D148" s="10" t="s">
        <v>102</v>
      </c>
      <c r="E148" s="10" t="s">
        <v>299</v>
      </c>
      <c r="F148" s="10" t="s">
        <v>393</v>
      </c>
      <c r="G148" s="72">
        <v>353358909</v>
      </c>
      <c r="H148" s="10"/>
      <c r="I148" s="10"/>
      <c r="J148" s="10"/>
      <c r="K148" s="10"/>
      <c r="L148" s="10"/>
      <c r="M148" s="10"/>
      <c r="N148" s="10"/>
      <c r="O148" s="10"/>
      <c r="P148" s="10" t="str">
        <f t="shared" si="1"/>
        <v>If BioCol_Deviation_v1r0_EDTAT1=yes, then EDTA Tube 1- Deviation Low Volume-(tube/container partially filled but still usable) must be yes, no, or null.</v>
      </c>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row>
    <row r="149" spans="1:66" s="4" customFormat="1" ht="33" customHeight="1" x14ac:dyDescent="0.2">
      <c r="A149" s="10">
        <v>166</v>
      </c>
      <c r="B149" s="10" t="s">
        <v>415</v>
      </c>
      <c r="C149" s="10" t="s">
        <v>416</v>
      </c>
      <c r="D149" s="10" t="s">
        <v>102</v>
      </c>
      <c r="E149" s="10" t="s">
        <v>299</v>
      </c>
      <c r="F149" s="10" t="s">
        <v>393</v>
      </c>
      <c r="G149" s="72">
        <v>353358909</v>
      </c>
      <c r="H149" s="10"/>
      <c r="I149" s="10"/>
      <c r="J149" s="10"/>
      <c r="K149" s="10"/>
      <c r="L149" s="10"/>
      <c r="M149" s="10"/>
      <c r="N149" s="10"/>
      <c r="O149" s="10"/>
      <c r="P149" s="10" t="str">
        <f t="shared" si="1"/>
        <v>If BioCol_Deviation_v1r0_EDTAT1=yes, then EDTA Tube 1- Deviation Leaked/Spilled must be yes, no, or null.</v>
      </c>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row>
    <row r="150" spans="1:66" s="4" customFormat="1" ht="33" customHeight="1" x14ac:dyDescent="0.2">
      <c r="A150" s="10">
        <v>167</v>
      </c>
      <c r="B150" s="10" t="s">
        <v>417</v>
      </c>
      <c r="C150" s="10" t="s">
        <v>418</v>
      </c>
      <c r="D150" s="10" t="s">
        <v>102</v>
      </c>
      <c r="E150" s="10" t="s">
        <v>299</v>
      </c>
      <c r="F150" s="10" t="s">
        <v>393</v>
      </c>
      <c r="G150" s="72">
        <v>353358909</v>
      </c>
      <c r="H150" s="10"/>
      <c r="I150" s="10"/>
      <c r="J150" s="10"/>
      <c r="K150" s="10"/>
      <c r="L150" s="10"/>
      <c r="M150" s="10"/>
      <c r="N150" s="10"/>
      <c r="O150" s="10"/>
      <c r="P150" s="10" t="str">
        <f t="shared" si="1"/>
        <v>If BioCol_Deviation_v1r0_EDTAT1=yes, then EDTA Tube 1- Deviation Tube Size must be yes, no, or null.</v>
      </c>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row>
    <row r="151" spans="1:66" s="4" customFormat="1" ht="33" customHeight="1" x14ac:dyDescent="0.2">
      <c r="A151" s="10">
        <v>168</v>
      </c>
      <c r="B151" s="10" t="s">
        <v>419</v>
      </c>
      <c r="C151" s="10" t="s">
        <v>420</v>
      </c>
      <c r="D151" s="10" t="s">
        <v>102</v>
      </c>
      <c r="E151" s="10" t="s">
        <v>299</v>
      </c>
      <c r="F151" s="10" t="s">
        <v>393</v>
      </c>
      <c r="G151" s="72">
        <v>353358909</v>
      </c>
      <c r="H151" s="10"/>
      <c r="I151" s="10"/>
      <c r="J151" s="10"/>
      <c r="K151" s="10"/>
      <c r="L151" s="10"/>
      <c r="M151" s="10"/>
      <c r="N151" s="10"/>
      <c r="O151" s="10"/>
      <c r="P151" s="10" t="str">
        <f t="shared" si="1"/>
        <v>If BioCol_Deviation_v1r0_EDTAT1=yes, then EDTA Tube 1- Deviation Discard must be yes, no, or null.</v>
      </c>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row>
    <row r="152" spans="1:66" s="4" customFormat="1" ht="33" customHeight="1" x14ac:dyDescent="0.2">
      <c r="A152" s="10">
        <v>169</v>
      </c>
      <c r="B152" s="10" t="s">
        <v>421</v>
      </c>
      <c r="C152" s="10" t="s">
        <v>422</v>
      </c>
      <c r="D152" s="10" t="s">
        <v>102</v>
      </c>
      <c r="E152" s="72" t="s">
        <v>299</v>
      </c>
      <c r="F152" s="10" t="s">
        <v>393</v>
      </c>
      <c r="G152" s="72">
        <v>353358909</v>
      </c>
      <c r="H152" s="10"/>
      <c r="I152" s="10"/>
      <c r="J152" s="10"/>
      <c r="K152" s="10"/>
      <c r="L152" s="10"/>
      <c r="M152" s="10"/>
      <c r="N152" s="10"/>
      <c r="O152" s="10"/>
      <c r="P152" s="10" t="str">
        <f t="shared" si="1"/>
        <v>If BioCol_Deviation_v1r0_EDTAT1=yes, then EDTA Tube 1- Deviation Not Found must be yes, no, or null.</v>
      </c>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row>
    <row r="153" spans="1:66" s="4" customFormat="1" ht="33" customHeight="1" x14ac:dyDescent="0.2">
      <c r="A153" s="10">
        <v>170</v>
      </c>
      <c r="B153" s="10" t="s">
        <v>423</v>
      </c>
      <c r="C153" s="10" t="s">
        <v>51</v>
      </c>
      <c r="D153" s="10" t="s">
        <v>221</v>
      </c>
      <c r="E153" s="72" t="s">
        <v>299</v>
      </c>
      <c r="F153" s="10"/>
      <c r="G153" s="72"/>
      <c r="H153" s="10"/>
      <c r="I153" s="10"/>
      <c r="J153" s="10"/>
      <c r="K153" s="10"/>
      <c r="L153" s="10"/>
      <c r="M153" s="10"/>
      <c r="N153" s="10"/>
      <c r="O153" s="10"/>
      <c r="P153" s="10" t="s">
        <v>424</v>
      </c>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row>
    <row r="154" spans="1:66" s="4" customFormat="1" ht="33" customHeight="1" x14ac:dyDescent="0.2">
      <c r="A154" s="10">
        <v>171</v>
      </c>
      <c r="B154" s="10" t="s">
        <v>425</v>
      </c>
      <c r="C154" s="10" t="s">
        <v>426</v>
      </c>
      <c r="D154" s="10" t="s">
        <v>102</v>
      </c>
      <c r="E154" s="10" t="s">
        <v>299</v>
      </c>
      <c r="F154" s="10"/>
      <c r="G154" s="72"/>
      <c r="H154" s="10"/>
      <c r="I154" s="10"/>
      <c r="J154" s="10"/>
      <c r="K154" s="10"/>
      <c r="L154" s="10"/>
      <c r="M154" s="10"/>
      <c r="N154" s="10"/>
      <c r="O154" s="10"/>
      <c r="P154" s="10" t="s">
        <v>427</v>
      </c>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row>
    <row r="155" spans="1:66" s="4" customFormat="1" ht="33" customHeight="1" x14ac:dyDescent="0.2">
      <c r="A155" s="10">
        <v>172</v>
      </c>
      <c r="B155" s="10" t="s">
        <v>428</v>
      </c>
      <c r="C155" s="10" t="s">
        <v>52</v>
      </c>
      <c r="D155" s="10" t="s">
        <v>102</v>
      </c>
      <c r="E155" s="10" t="s">
        <v>299</v>
      </c>
      <c r="F155" s="10" t="s">
        <v>429</v>
      </c>
      <c r="G155" s="72">
        <v>353358909</v>
      </c>
      <c r="H155" s="10"/>
      <c r="I155" s="10"/>
      <c r="J155" s="10"/>
      <c r="K155" s="10"/>
      <c r="L155" s="10"/>
      <c r="M155" s="10"/>
      <c r="N155" s="10"/>
      <c r="O155" s="10"/>
      <c r="P155" s="10" t="s">
        <v>430</v>
      </c>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row>
    <row r="156" spans="1:66" s="4" customFormat="1" ht="33" customHeight="1" x14ac:dyDescent="0.2">
      <c r="A156" s="10">
        <v>173</v>
      </c>
      <c r="B156" s="10" t="s">
        <v>431</v>
      </c>
      <c r="C156" s="10" t="s">
        <v>432</v>
      </c>
      <c r="D156" s="10" t="s">
        <v>102</v>
      </c>
      <c r="E156" s="10" t="s">
        <v>299</v>
      </c>
      <c r="F156" s="10" t="s">
        <v>426</v>
      </c>
      <c r="G156" s="72">
        <v>353358909</v>
      </c>
      <c r="H156" s="10"/>
      <c r="I156" s="10"/>
      <c r="J156" s="10"/>
      <c r="K156" s="10"/>
      <c r="L156" s="10"/>
      <c r="M156" s="10"/>
      <c r="N156" s="10"/>
      <c r="O156" s="10"/>
      <c r="P156" s="10" t="str">
        <f>_xlfn.CONCAT("if BioCol_Deviation_v1r0_ACDT1 =yes, then ", B156, "must be yes, no, or null")</f>
        <v>if BioCol_Deviation_v1r0_ACDT1 =yes, then ACD Tube 1- Deviation Hemolyzedmust be yes, no, or null</v>
      </c>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row>
    <row r="157" spans="1:66" s="4" customFormat="1" ht="33" customHeight="1" x14ac:dyDescent="0.2">
      <c r="A157" s="10">
        <v>174</v>
      </c>
      <c r="B157" s="10" t="s">
        <v>433</v>
      </c>
      <c r="C157" s="10" t="s">
        <v>434</v>
      </c>
      <c r="D157" s="10" t="s">
        <v>102</v>
      </c>
      <c r="E157" s="10" t="s">
        <v>299</v>
      </c>
      <c r="F157" s="10" t="s">
        <v>426</v>
      </c>
      <c r="G157" s="72">
        <v>353358909</v>
      </c>
      <c r="H157" s="10"/>
      <c r="I157" s="10"/>
      <c r="J157" s="10"/>
      <c r="K157" s="10"/>
      <c r="L157" s="10"/>
      <c r="M157" s="10"/>
      <c r="N157" s="10"/>
      <c r="O157" s="10"/>
      <c r="P157" s="10" t="str">
        <f t="shared" ref="P157:P168" si="2">_xlfn.CONCAT("if BioCol_Deviation_v1r0_ACDT1 =yes, then ", B157, "must be yes, no, or null")</f>
        <v>if BioCol_Deviation_v1r0_ACDT1 =yes, then ACD Tube 1- Deviation Mislabeled Resolvedmust be yes, no, or null</v>
      </c>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row>
    <row r="158" spans="1:66" s="4" customFormat="1" ht="33" customHeight="1" x14ac:dyDescent="0.2">
      <c r="A158" s="10">
        <v>175</v>
      </c>
      <c r="B158" s="10" t="s">
        <v>435</v>
      </c>
      <c r="C158" s="10" t="s">
        <v>436</v>
      </c>
      <c r="D158" s="10" t="s">
        <v>102</v>
      </c>
      <c r="E158" s="10" t="s">
        <v>299</v>
      </c>
      <c r="F158" s="10" t="s">
        <v>426</v>
      </c>
      <c r="G158" s="72">
        <v>353358909</v>
      </c>
      <c r="H158" s="10"/>
      <c r="I158" s="10"/>
      <c r="J158" s="10"/>
      <c r="K158" s="10"/>
      <c r="L158" s="10"/>
      <c r="M158" s="10"/>
      <c r="N158" s="10"/>
      <c r="O158" s="10"/>
      <c r="P158" s="10" t="str">
        <f t="shared" si="2"/>
        <v>if BioCol_Deviation_v1r0_ACDT1 =yes, then ACD Tube 1- Deviation Outside Contaminatedmust be yes, no, or null</v>
      </c>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row>
    <row r="159" spans="1:66" s="4" customFormat="1" ht="33" customHeight="1" x14ac:dyDescent="0.2">
      <c r="A159" s="10">
        <v>176</v>
      </c>
      <c r="B159" s="10" t="s">
        <v>437</v>
      </c>
      <c r="C159" s="10" t="s">
        <v>438</v>
      </c>
      <c r="D159" s="10" t="s">
        <v>102</v>
      </c>
      <c r="E159" s="10" t="s">
        <v>299</v>
      </c>
      <c r="F159" s="10" t="s">
        <v>426</v>
      </c>
      <c r="G159" s="72">
        <v>353358909</v>
      </c>
      <c r="H159" s="10"/>
      <c r="I159" s="10"/>
      <c r="J159" s="10"/>
      <c r="K159" s="10"/>
      <c r="L159" s="10"/>
      <c r="M159" s="10"/>
      <c r="N159" s="10"/>
      <c r="O159" s="10"/>
      <c r="P159" s="10" t="str">
        <f t="shared" si="2"/>
        <v>if BioCol_Deviation_v1r0_ACDT1 =yes, then ACD Tube 1- Deviation Othermust be yes, no, or null</v>
      </c>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row>
    <row r="160" spans="1:66" s="4" customFormat="1" ht="33" customHeight="1" x14ac:dyDescent="0.2">
      <c r="A160" s="10">
        <v>177</v>
      </c>
      <c r="B160" s="10" t="s">
        <v>439</v>
      </c>
      <c r="C160" s="10" t="s">
        <v>429</v>
      </c>
      <c r="D160" s="10" t="s">
        <v>102</v>
      </c>
      <c r="E160" s="10" t="s">
        <v>299</v>
      </c>
      <c r="F160" s="10" t="s">
        <v>426</v>
      </c>
      <c r="G160" s="72">
        <v>353358909</v>
      </c>
      <c r="H160" s="10"/>
      <c r="I160" s="10"/>
      <c r="J160" s="10"/>
      <c r="K160" s="10"/>
      <c r="L160" s="10"/>
      <c r="M160" s="10"/>
      <c r="N160" s="10"/>
      <c r="O160" s="10"/>
      <c r="P160" s="10" t="str">
        <f t="shared" si="2"/>
        <v>if BioCol_Deviation_v1r0_ACDT1 =yes, then ACD Tube 1- Deviation Brokenmust be yes, no, or null</v>
      </c>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row>
    <row r="161" spans="1:66" s="4" customFormat="1" ht="33" customHeight="1" x14ac:dyDescent="0.2">
      <c r="A161" s="10">
        <v>178</v>
      </c>
      <c r="B161" s="10" t="s">
        <v>440</v>
      </c>
      <c r="C161" s="10" t="s">
        <v>441</v>
      </c>
      <c r="D161" s="10" t="s">
        <v>102</v>
      </c>
      <c r="E161" s="10" t="s">
        <v>299</v>
      </c>
      <c r="F161" s="10" t="s">
        <v>426</v>
      </c>
      <c r="G161" s="72">
        <v>353358909</v>
      </c>
      <c r="H161" s="10"/>
      <c r="I161" s="10"/>
      <c r="J161" s="10"/>
      <c r="K161" s="10"/>
      <c r="L161" s="10"/>
      <c r="M161" s="10"/>
      <c r="N161" s="10"/>
      <c r="O161" s="10"/>
      <c r="P161" s="10" t="str">
        <f t="shared" si="2"/>
        <v>if BioCol_Deviation_v1r0_ACDT1 =yes, then ACD Tube 1- Deviation Temperature Too Lowmust be yes, no, or null</v>
      </c>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row>
    <row r="162" spans="1:66" s="4" customFormat="1" ht="33" customHeight="1" x14ac:dyDescent="0.2">
      <c r="A162" s="10">
        <v>179</v>
      </c>
      <c r="B162" s="10" t="s">
        <v>442</v>
      </c>
      <c r="C162" s="10" t="s">
        <v>443</v>
      </c>
      <c r="D162" s="10" t="s">
        <v>102</v>
      </c>
      <c r="E162" s="10" t="s">
        <v>299</v>
      </c>
      <c r="F162" s="10" t="s">
        <v>426</v>
      </c>
      <c r="G162" s="72">
        <v>353358909</v>
      </c>
      <c r="H162" s="10"/>
      <c r="I162" s="10"/>
      <c r="J162" s="10"/>
      <c r="K162" s="10"/>
      <c r="L162" s="10"/>
      <c r="M162" s="10"/>
      <c r="N162" s="10"/>
      <c r="O162" s="10"/>
      <c r="P162" s="10" t="str">
        <f t="shared" si="2"/>
        <v>if BioCol_Deviation_v1r0_ACDT1 =yes, then ACD Tube 1- Deviation Mislabeled Discardmust be yes, no, or null</v>
      </c>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row>
    <row r="163" spans="1:66" s="4" customFormat="1" ht="33" customHeight="1" x14ac:dyDescent="0.2">
      <c r="A163" s="10">
        <v>180</v>
      </c>
      <c r="B163" s="10" t="s">
        <v>444</v>
      </c>
      <c r="C163" s="10" t="s">
        <v>445</v>
      </c>
      <c r="D163" s="10" t="s">
        <v>102</v>
      </c>
      <c r="E163" s="10" t="s">
        <v>299</v>
      </c>
      <c r="F163" s="10" t="s">
        <v>426</v>
      </c>
      <c r="G163" s="72">
        <v>353358909</v>
      </c>
      <c r="H163" s="10"/>
      <c r="I163" s="10"/>
      <c r="J163" s="10"/>
      <c r="K163" s="10"/>
      <c r="L163" s="10"/>
      <c r="M163" s="10"/>
      <c r="N163" s="10"/>
      <c r="O163" s="10"/>
      <c r="P163" s="10" t="str">
        <f t="shared" si="2"/>
        <v>if BioCol_Deviation_v1r0_ACDT1 =yes, then ACD Tube 1- Deviation Temperature Too Highmust be yes, no, or null</v>
      </c>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row>
    <row r="164" spans="1:66" s="4" customFormat="1" ht="33" customHeight="1" x14ac:dyDescent="0.2">
      <c r="A164" s="10">
        <v>181</v>
      </c>
      <c r="B164" s="10" t="s">
        <v>446</v>
      </c>
      <c r="C164" s="10" t="s">
        <v>447</v>
      </c>
      <c r="D164" s="10" t="s">
        <v>102</v>
      </c>
      <c r="E164" s="10" t="s">
        <v>299</v>
      </c>
      <c r="F164" s="10" t="s">
        <v>426</v>
      </c>
      <c r="G164" s="72">
        <v>353358909</v>
      </c>
      <c r="H164" s="10"/>
      <c r="I164" s="10"/>
      <c r="J164" s="10"/>
      <c r="K164" s="10"/>
      <c r="L164" s="10"/>
      <c r="M164" s="10"/>
      <c r="N164" s="10"/>
      <c r="O164" s="10"/>
      <c r="P164" s="10" t="str">
        <f t="shared" si="2"/>
        <v>if BioCol_Deviation_v1r0_ACDT1 =yes, then ACD Tube 1- Deviation Low Volume-(tube/container partially filled but still usable)must be yes, no, or null</v>
      </c>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row>
    <row r="165" spans="1:66" s="4" customFormat="1" ht="33" customHeight="1" x14ac:dyDescent="0.2">
      <c r="A165" s="10">
        <v>182</v>
      </c>
      <c r="B165" s="10" t="s">
        <v>448</v>
      </c>
      <c r="C165" s="10" t="s">
        <v>449</v>
      </c>
      <c r="D165" s="10" t="s">
        <v>102</v>
      </c>
      <c r="E165" s="72" t="s">
        <v>299</v>
      </c>
      <c r="F165" s="10" t="s">
        <v>426</v>
      </c>
      <c r="G165" s="72">
        <v>353358909</v>
      </c>
      <c r="H165" s="10"/>
      <c r="I165" s="10"/>
      <c r="J165" s="10"/>
      <c r="K165" s="10"/>
      <c r="L165" s="10"/>
      <c r="M165" s="10"/>
      <c r="N165" s="10"/>
      <c r="O165" s="10"/>
      <c r="P165" s="10" t="str">
        <f t="shared" si="2"/>
        <v>if BioCol_Deviation_v1r0_ACDT1 =yes, then ACD Tube 1- Deviation Leaked/Spilledmust be yes, no, or null</v>
      </c>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row>
    <row r="166" spans="1:66" s="4" customFormat="1" ht="33" customHeight="1" x14ac:dyDescent="0.2">
      <c r="A166" s="10">
        <v>183</v>
      </c>
      <c r="B166" s="10" t="s">
        <v>450</v>
      </c>
      <c r="C166" s="10" t="s">
        <v>451</v>
      </c>
      <c r="D166" s="10" t="s">
        <v>102</v>
      </c>
      <c r="E166" s="10" t="s">
        <v>299</v>
      </c>
      <c r="F166" s="10" t="s">
        <v>426</v>
      </c>
      <c r="G166" s="72">
        <v>353358909</v>
      </c>
      <c r="H166" s="10"/>
      <c r="I166" s="10"/>
      <c r="J166" s="10"/>
      <c r="K166" s="10"/>
      <c r="L166" s="10"/>
      <c r="M166" s="10"/>
      <c r="N166" s="10"/>
      <c r="O166" s="10"/>
      <c r="P166" s="10" t="str">
        <f t="shared" si="2"/>
        <v>if BioCol_Deviation_v1r0_ACDT1 =yes, then ACD Tube 1- Deviation Tube Sizemust be yes, no, or null</v>
      </c>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row>
    <row r="167" spans="1:66" s="4" customFormat="1" ht="33" customHeight="1" x14ac:dyDescent="0.2">
      <c r="A167" s="10">
        <v>184</v>
      </c>
      <c r="B167" s="10" t="s">
        <v>452</v>
      </c>
      <c r="C167" s="10" t="s">
        <v>453</v>
      </c>
      <c r="D167" s="10" t="s">
        <v>102</v>
      </c>
      <c r="E167" s="10" t="s">
        <v>299</v>
      </c>
      <c r="F167" s="10" t="s">
        <v>426</v>
      </c>
      <c r="G167" s="72">
        <v>353358909</v>
      </c>
      <c r="H167" s="10"/>
      <c r="I167" s="10"/>
      <c r="J167" s="10"/>
      <c r="K167" s="10"/>
      <c r="L167" s="10"/>
      <c r="M167" s="10"/>
      <c r="N167" s="10"/>
      <c r="O167" s="10"/>
      <c r="P167" s="10" t="str">
        <f t="shared" si="2"/>
        <v>if BioCol_Deviation_v1r0_ACDT1 =yes, then ACD Tube 1- Deviation Discardmust be yes, no, or null</v>
      </c>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row>
    <row r="168" spans="1:66" s="4" customFormat="1" ht="33" customHeight="1" x14ac:dyDescent="0.2">
      <c r="A168" s="10">
        <v>185</v>
      </c>
      <c r="B168" s="10" t="s">
        <v>454</v>
      </c>
      <c r="C168" s="10" t="s">
        <v>455</v>
      </c>
      <c r="D168" s="10" t="s">
        <v>102</v>
      </c>
      <c r="E168" s="10" t="s">
        <v>299</v>
      </c>
      <c r="F168" s="10" t="s">
        <v>426</v>
      </c>
      <c r="G168" s="72">
        <v>353358909</v>
      </c>
      <c r="H168" s="10"/>
      <c r="I168" s="10"/>
      <c r="J168" s="10"/>
      <c r="K168" s="10"/>
      <c r="L168" s="10"/>
      <c r="M168" s="10"/>
      <c r="N168" s="10"/>
      <c r="O168" s="10"/>
      <c r="P168" s="10" t="str">
        <f t="shared" si="2"/>
        <v>if BioCol_Deviation_v1r0_ACDT1 =yes, then ACD Tube 1- Deviation Not Foundmust be yes, no, or null</v>
      </c>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row>
    <row r="169" spans="1:66" s="4" customFormat="1" ht="33" customHeight="1" x14ac:dyDescent="0.2">
      <c r="A169" s="10">
        <v>186</v>
      </c>
      <c r="B169" s="10" t="s">
        <v>456</v>
      </c>
      <c r="C169" s="10" t="s">
        <v>42</v>
      </c>
      <c r="D169" s="10" t="s">
        <v>221</v>
      </c>
      <c r="E169" s="72" t="s">
        <v>299</v>
      </c>
      <c r="F169" s="10"/>
      <c r="G169" s="72"/>
      <c r="H169" s="10"/>
      <c r="I169" s="10"/>
      <c r="J169" s="10"/>
      <c r="K169" s="10"/>
      <c r="L169" s="10"/>
      <c r="M169" s="10"/>
      <c r="N169" s="10"/>
      <c r="O169" s="10"/>
      <c r="P169" s="10" t="s">
        <v>457</v>
      </c>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row>
    <row r="170" spans="1:66" s="4" customFormat="1" ht="33" customHeight="1" x14ac:dyDescent="0.2">
      <c r="A170" s="10">
        <v>187</v>
      </c>
      <c r="B170" s="10" t="s">
        <v>458</v>
      </c>
      <c r="C170" s="10" t="s">
        <v>459</v>
      </c>
      <c r="D170" s="10" t="s">
        <v>173</v>
      </c>
      <c r="E170" s="72" t="s">
        <v>299</v>
      </c>
      <c r="F170" s="10"/>
      <c r="G170" s="72"/>
      <c r="H170" s="10"/>
      <c r="I170" s="10"/>
      <c r="J170" s="10"/>
      <c r="K170" s="10"/>
      <c r="L170" s="10"/>
      <c r="M170" s="10"/>
      <c r="N170" s="10"/>
      <c r="O170" s="10"/>
      <c r="P170" s="10" t="s">
        <v>460</v>
      </c>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row>
    <row r="171" spans="1:66" s="4" customFormat="1" ht="33" customHeight="1" x14ac:dyDescent="0.2">
      <c r="A171" s="10">
        <v>188</v>
      </c>
      <c r="B171" s="10" t="s">
        <v>461</v>
      </c>
      <c r="C171" s="10" t="s">
        <v>43</v>
      </c>
      <c r="D171" s="10" t="s">
        <v>102</v>
      </c>
      <c r="E171" s="10" t="s">
        <v>299</v>
      </c>
      <c r="F171" s="10" t="s">
        <v>462</v>
      </c>
      <c r="G171" s="72">
        <v>353358909</v>
      </c>
      <c r="H171" s="10"/>
      <c r="I171" s="10"/>
      <c r="J171" s="10"/>
      <c r="K171" s="10"/>
      <c r="L171" s="10"/>
      <c r="M171" s="10"/>
      <c r="N171" s="10"/>
      <c r="O171" s="10"/>
      <c r="P171" s="10" t="str">
        <f>_xlfn.CONCAT("If BioCol_Dev_v1r0_BrokenSST2 = yes, then ", B171, " must be yes, no, or null")</f>
        <v>If BioCol_Dev_v1r0_BrokenSST2 = yes, then Serum Separator Tube 2- Discard Flag must be yes, no, or null</v>
      </c>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row>
    <row r="172" spans="1:66" s="4" customFormat="1" ht="33" customHeight="1" x14ac:dyDescent="0.2">
      <c r="A172" s="10">
        <v>189</v>
      </c>
      <c r="B172" s="10" t="s">
        <v>463</v>
      </c>
      <c r="C172" s="10" t="s">
        <v>464</v>
      </c>
      <c r="D172" s="10" t="s">
        <v>102</v>
      </c>
      <c r="E172" s="10" t="s">
        <v>299</v>
      </c>
      <c r="F172" s="10" t="s">
        <v>459</v>
      </c>
      <c r="G172" s="72">
        <v>353358909</v>
      </c>
      <c r="H172" s="10"/>
      <c r="I172" s="10"/>
      <c r="J172" s="10"/>
      <c r="K172" s="10"/>
      <c r="L172" s="10"/>
      <c r="M172" s="10"/>
      <c r="N172" s="10"/>
      <c r="O172" s="10"/>
      <c r="P172" s="10" t="str">
        <f>_xlfn.CONCAT("If BioCol_Deviation_v1r0_SST2 = yes, then ", B172, " must be yes, no, or null")</f>
        <v>If BioCol_Deviation_v1r0_SST2 = yes, then Serum Separator Tube 2- Deviation Clot &lt; 30min must be yes, no, or null</v>
      </c>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row>
    <row r="173" spans="1:66" s="4" customFormat="1" ht="33" customHeight="1" x14ac:dyDescent="0.2">
      <c r="A173" s="10">
        <v>190</v>
      </c>
      <c r="B173" s="10" t="s">
        <v>465</v>
      </c>
      <c r="C173" s="10" t="s">
        <v>466</v>
      </c>
      <c r="D173" s="10" t="s">
        <v>102</v>
      </c>
      <c r="E173" s="10" t="s">
        <v>299</v>
      </c>
      <c r="F173" s="10" t="s">
        <v>459</v>
      </c>
      <c r="G173" s="72">
        <v>353358909</v>
      </c>
      <c r="H173" s="10"/>
      <c r="I173" s="10"/>
      <c r="J173" s="10"/>
      <c r="K173" s="10"/>
      <c r="L173" s="10"/>
      <c r="M173" s="10"/>
      <c r="N173" s="10"/>
      <c r="O173" s="10"/>
      <c r="P173" s="10" t="str">
        <f t="shared" ref="P173:P191" si="3">_xlfn.CONCAT("If BioCol_Deviation_v1r0_SST2 = yes, then ", B173, " must be yes, no, or null")</f>
        <v>If BioCol_Deviation_v1r0_SST2 = yes, then Serum Separator Tube 2- Deviation Hemolyzed must be yes, no, or null</v>
      </c>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row>
    <row r="174" spans="1:66" s="4" customFormat="1" ht="33" customHeight="1" x14ac:dyDescent="0.2">
      <c r="A174" s="10">
        <v>191</v>
      </c>
      <c r="B174" s="10" t="s">
        <v>467</v>
      </c>
      <c r="C174" s="10" t="s">
        <v>468</v>
      </c>
      <c r="D174" s="10" t="s">
        <v>102</v>
      </c>
      <c r="E174" s="10" t="s">
        <v>299</v>
      </c>
      <c r="F174" s="10" t="s">
        <v>459</v>
      </c>
      <c r="G174" s="72">
        <v>353358909</v>
      </c>
      <c r="H174" s="10"/>
      <c r="I174" s="10"/>
      <c r="J174" s="10"/>
      <c r="K174" s="10"/>
      <c r="L174" s="10"/>
      <c r="M174" s="10"/>
      <c r="N174" s="10"/>
      <c r="O174" s="10"/>
      <c r="P174" s="10" t="str">
        <f t="shared" si="3"/>
        <v>If BioCol_Deviation_v1r0_SST2 = yes, then Serum Separator Tube 2- Deviation Mislabeled Resolved must be yes, no, or null</v>
      </c>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row>
    <row r="175" spans="1:66" s="4" customFormat="1" ht="33" customHeight="1" x14ac:dyDescent="0.2">
      <c r="A175" s="10">
        <v>192</v>
      </c>
      <c r="B175" s="10" t="s">
        <v>469</v>
      </c>
      <c r="C175" s="10" t="s">
        <v>470</v>
      </c>
      <c r="D175" s="10" t="s">
        <v>102</v>
      </c>
      <c r="E175" s="10" t="s">
        <v>299</v>
      </c>
      <c r="F175" s="10" t="s">
        <v>459</v>
      </c>
      <c r="G175" s="72">
        <v>353358909</v>
      </c>
      <c r="H175" s="10"/>
      <c r="I175" s="10"/>
      <c r="J175" s="10"/>
      <c r="K175" s="10"/>
      <c r="L175" s="10"/>
      <c r="M175" s="10"/>
      <c r="N175" s="10"/>
      <c r="O175" s="10"/>
      <c r="P175" s="10" t="str">
        <f t="shared" si="3"/>
        <v>If BioCol_Deviation_v1r0_SST2 = yes, then Serum Separator Tube 2- Deviation Outside Contaminated must be yes, no, or null</v>
      </c>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row>
    <row r="176" spans="1:66" s="4" customFormat="1" ht="33" customHeight="1" x14ac:dyDescent="0.2">
      <c r="A176" s="10">
        <v>193</v>
      </c>
      <c r="B176" s="10" t="s">
        <v>471</v>
      </c>
      <c r="C176" s="10" t="s">
        <v>472</v>
      </c>
      <c r="D176" s="10" t="s">
        <v>102</v>
      </c>
      <c r="E176" s="10" t="s">
        <v>299</v>
      </c>
      <c r="F176" s="10" t="s">
        <v>459</v>
      </c>
      <c r="G176" s="72">
        <v>353358909</v>
      </c>
      <c r="H176" s="10"/>
      <c r="I176" s="10"/>
      <c r="J176" s="10"/>
      <c r="K176" s="10"/>
      <c r="L176" s="10"/>
      <c r="M176" s="10"/>
      <c r="N176" s="10"/>
      <c r="O176" s="10"/>
      <c r="P176" s="10" t="str">
        <f t="shared" si="3"/>
        <v>If BioCol_Deviation_v1r0_SST2 = yes, then Serum Separator Tube 2- Deviation Other must be yes, no, or null</v>
      </c>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row>
    <row r="177" spans="1:66" s="4" customFormat="1" ht="33" customHeight="1" x14ac:dyDescent="0.2">
      <c r="A177" s="10">
        <v>194</v>
      </c>
      <c r="B177" s="10" t="s">
        <v>473</v>
      </c>
      <c r="C177" s="10" t="s">
        <v>462</v>
      </c>
      <c r="D177" s="10" t="s">
        <v>102</v>
      </c>
      <c r="E177" s="10" t="s">
        <v>299</v>
      </c>
      <c r="F177" s="10" t="s">
        <v>459</v>
      </c>
      <c r="G177" s="72">
        <v>353358909</v>
      </c>
      <c r="H177" s="10"/>
      <c r="I177" s="10"/>
      <c r="J177" s="10"/>
      <c r="K177" s="10"/>
      <c r="L177" s="10"/>
      <c r="M177" s="10"/>
      <c r="N177" s="10"/>
      <c r="O177" s="10"/>
      <c r="P177" s="10" t="str">
        <f t="shared" si="3"/>
        <v>If BioCol_Deviation_v1r0_SST2 = yes, then Serum Separator Tube 2- Deviation Broken must be yes, no, or null</v>
      </c>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row>
    <row r="178" spans="1:66" s="4" customFormat="1" ht="33" customHeight="1" x14ac:dyDescent="0.2">
      <c r="A178" s="10">
        <v>195</v>
      </c>
      <c r="B178" s="10" t="s">
        <v>474</v>
      </c>
      <c r="C178" s="10" t="s">
        <v>475</v>
      </c>
      <c r="D178" s="10" t="s">
        <v>102</v>
      </c>
      <c r="E178" s="10" t="s">
        <v>299</v>
      </c>
      <c r="F178" s="10" t="s">
        <v>459</v>
      </c>
      <c r="G178" s="72">
        <v>353358909</v>
      </c>
      <c r="H178" s="10"/>
      <c r="I178" s="10"/>
      <c r="J178" s="10"/>
      <c r="K178" s="10"/>
      <c r="L178" s="10"/>
      <c r="M178" s="10"/>
      <c r="N178" s="10"/>
      <c r="O178" s="10"/>
      <c r="P178" s="10" t="str">
        <f t="shared" si="3"/>
        <v>If BioCol_Deviation_v1r0_SST2 = yes, then Serum Separator Tube 2- Deviation Temperature Too Low must be yes, no, or null</v>
      </c>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row>
    <row r="179" spans="1:66" s="4" customFormat="1" ht="33" customHeight="1" x14ac:dyDescent="0.2">
      <c r="A179" s="10">
        <v>196</v>
      </c>
      <c r="B179" s="10" t="s">
        <v>476</v>
      </c>
      <c r="C179" s="10" t="s">
        <v>477</v>
      </c>
      <c r="D179" s="10" t="s">
        <v>102</v>
      </c>
      <c r="E179" s="72" t="s">
        <v>299</v>
      </c>
      <c r="F179" s="10" t="s">
        <v>459</v>
      </c>
      <c r="G179" s="72">
        <v>353358909</v>
      </c>
      <c r="H179" s="10"/>
      <c r="I179" s="10"/>
      <c r="J179" s="10"/>
      <c r="K179" s="10"/>
      <c r="L179" s="10"/>
      <c r="M179" s="10"/>
      <c r="N179" s="10"/>
      <c r="O179" s="10"/>
      <c r="P179" s="10" t="str">
        <f t="shared" si="3"/>
        <v>If BioCol_Deviation_v1r0_SST2 = yes, then Serum Separator Tube 2- Deviation Centrifuge Too High must be yes, no, or null</v>
      </c>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row>
    <row r="180" spans="1:66" s="4" customFormat="1" ht="33" customHeight="1" x14ac:dyDescent="0.2">
      <c r="A180" s="10">
        <v>197</v>
      </c>
      <c r="B180" s="10" t="s">
        <v>478</v>
      </c>
      <c r="C180" s="10" t="s">
        <v>479</v>
      </c>
      <c r="D180" s="10" t="s">
        <v>102</v>
      </c>
      <c r="E180" s="10" t="s">
        <v>299</v>
      </c>
      <c r="F180" s="10" t="s">
        <v>459</v>
      </c>
      <c r="G180" s="72">
        <v>353358909</v>
      </c>
      <c r="H180" s="10"/>
      <c r="I180" s="10"/>
      <c r="J180" s="10"/>
      <c r="K180" s="10"/>
      <c r="L180" s="10"/>
      <c r="M180" s="10"/>
      <c r="N180" s="10"/>
      <c r="O180" s="10"/>
      <c r="P180" s="10" t="str">
        <f t="shared" si="3"/>
        <v>If BioCol_Deviation_v1r0_SST2 = yes, then Serum Separator Tube 2- Deviation Broken Gel must be yes, no, or null</v>
      </c>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row>
    <row r="181" spans="1:66" s="4" customFormat="1" ht="33" customHeight="1" x14ac:dyDescent="0.2">
      <c r="A181" s="10">
        <v>198</v>
      </c>
      <c r="B181" s="10" t="s">
        <v>480</v>
      </c>
      <c r="C181" s="10" t="s">
        <v>481</v>
      </c>
      <c r="D181" s="10" t="s">
        <v>102</v>
      </c>
      <c r="E181" s="10" t="s">
        <v>299</v>
      </c>
      <c r="F181" s="10" t="s">
        <v>459</v>
      </c>
      <c r="G181" s="72">
        <v>353358909</v>
      </c>
      <c r="H181" s="10"/>
      <c r="I181" s="10"/>
      <c r="J181" s="10"/>
      <c r="K181" s="10"/>
      <c r="L181" s="10"/>
      <c r="M181" s="10"/>
      <c r="N181" s="10"/>
      <c r="O181" s="10"/>
      <c r="P181" s="10" t="str">
        <f t="shared" si="3"/>
        <v>If BioCol_Deviation_v1r0_SST2 = yes, then Serum Separator Tube 2- Deviation Centrifuge Too Long must be yes, no, or null</v>
      </c>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row>
    <row r="182" spans="1:66" s="4" customFormat="1" ht="33" customHeight="1" x14ac:dyDescent="0.2">
      <c r="A182" s="10">
        <v>199</v>
      </c>
      <c r="B182" s="10" t="s">
        <v>482</v>
      </c>
      <c r="C182" s="10" t="s">
        <v>483</v>
      </c>
      <c r="D182" s="10" t="s">
        <v>102</v>
      </c>
      <c r="E182" s="10" t="s">
        <v>299</v>
      </c>
      <c r="F182" s="10" t="s">
        <v>459</v>
      </c>
      <c r="G182" s="72">
        <v>353358909</v>
      </c>
      <c r="H182" s="10"/>
      <c r="I182" s="10"/>
      <c r="J182" s="10"/>
      <c r="K182" s="10"/>
      <c r="L182" s="10"/>
      <c r="M182" s="10"/>
      <c r="N182" s="10"/>
      <c r="O182" s="10"/>
      <c r="P182" s="10" t="str">
        <f t="shared" si="3"/>
        <v>If BioCol_Deviation_v1r0_SST2 = yes, then Serum Separator Tube 2- Deviation Mislabeled Discard must be yes, no, or null</v>
      </c>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row>
    <row r="183" spans="1:66" s="4" customFormat="1" ht="33" customHeight="1" x14ac:dyDescent="0.2">
      <c r="A183" s="10">
        <v>200</v>
      </c>
      <c r="B183" s="10" t="s">
        <v>484</v>
      </c>
      <c r="C183" s="10" t="s">
        <v>485</v>
      </c>
      <c r="D183" s="10" t="s">
        <v>102</v>
      </c>
      <c r="E183" s="10" t="s">
        <v>299</v>
      </c>
      <c r="F183" s="10" t="s">
        <v>459</v>
      </c>
      <c r="G183" s="72">
        <v>353358909</v>
      </c>
      <c r="H183" s="10"/>
      <c r="I183" s="10"/>
      <c r="J183" s="10"/>
      <c r="K183" s="10"/>
      <c r="L183" s="10"/>
      <c r="M183" s="10"/>
      <c r="N183" s="10"/>
      <c r="O183" s="10"/>
      <c r="P183" s="10" t="str">
        <f t="shared" si="3"/>
        <v>If BioCol_Deviation_v1r0_SST2 = yes, then Serum Separator Tube 2- Deviation Temperature Too High must be yes, no, or null</v>
      </c>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row>
    <row r="184" spans="1:66" s="4" customFormat="1" ht="33" customHeight="1" x14ac:dyDescent="0.2">
      <c r="A184" s="10">
        <v>201</v>
      </c>
      <c r="B184" s="10" t="s">
        <v>486</v>
      </c>
      <c r="C184" s="10" t="s">
        <v>487</v>
      </c>
      <c r="D184" s="10" t="s">
        <v>102</v>
      </c>
      <c r="E184" s="10" t="s">
        <v>299</v>
      </c>
      <c r="F184" s="10" t="s">
        <v>459</v>
      </c>
      <c r="G184" s="72">
        <v>353358909</v>
      </c>
      <c r="H184" s="10"/>
      <c r="I184" s="10"/>
      <c r="J184" s="10"/>
      <c r="K184" s="10"/>
      <c r="L184" s="10"/>
      <c r="M184" s="10"/>
      <c r="N184" s="10"/>
      <c r="O184" s="10"/>
      <c r="P184" s="10" t="str">
        <f t="shared" si="3"/>
        <v>If BioCol_Deviation_v1r0_SST2 = yes, then Serum Separator Tube 2- Deviation Low Volume-(tube/container partially filled but still usable) must be yes, no, or null</v>
      </c>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row>
    <row r="185" spans="1:66" s="4" customFormat="1" ht="33" customHeight="1" x14ac:dyDescent="0.2">
      <c r="A185" s="10">
        <v>202</v>
      </c>
      <c r="B185" s="10" t="s">
        <v>488</v>
      </c>
      <c r="C185" s="10" t="s">
        <v>489</v>
      </c>
      <c r="D185" s="10" t="s">
        <v>102</v>
      </c>
      <c r="E185" s="10" t="s">
        <v>299</v>
      </c>
      <c r="F185" s="10" t="s">
        <v>459</v>
      </c>
      <c r="G185" s="72">
        <v>353358909</v>
      </c>
      <c r="H185" s="10"/>
      <c r="I185" s="10"/>
      <c r="J185" s="10"/>
      <c r="K185" s="10"/>
      <c r="L185" s="10"/>
      <c r="M185" s="10"/>
      <c r="N185" s="10"/>
      <c r="O185" s="10"/>
      <c r="P185" s="10" t="str">
        <f t="shared" si="3"/>
        <v>If BioCol_Deviation_v1r0_SST2 = yes, then Serum Separator Tube 2- Deviation Leaked/Spilled must be yes, no, or null</v>
      </c>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row>
    <row r="186" spans="1:66" s="4" customFormat="1" ht="33" customHeight="1" x14ac:dyDescent="0.2">
      <c r="A186" s="10">
        <v>203</v>
      </c>
      <c r="B186" s="10" t="s">
        <v>490</v>
      </c>
      <c r="C186" s="10" t="s">
        <v>491</v>
      </c>
      <c r="D186" s="10" t="s">
        <v>102</v>
      </c>
      <c r="E186" s="10" t="s">
        <v>299</v>
      </c>
      <c r="F186" s="10" t="s">
        <v>459</v>
      </c>
      <c r="G186" s="72">
        <v>353358909</v>
      </c>
      <c r="H186" s="10"/>
      <c r="I186" s="10"/>
      <c r="J186" s="10"/>
      <c r="K186" s="10"/>
      <c r="L186" s="10"/>
      <c r="M186" s="10"/>
      <c r="N186" s="10"/>
      <c r="O186" s="10"/>
      <c r="P186" s="10" t="str">
        <f t="shared" si="3"/>
        <v>If BioCol_Deviation_v1r0_SST2 = yes, then Serum Separator Tube 2- Deviation Tube Size must be yes, no, or null</v>
      </c>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row>
    <row r="187" spans="1:66" s="4" customFormat="1" ht="33" customHeight="1" x14ac:dyDescent="0.2">
      <c r="A187" s="10">
        <v>204</v>
      </c>
      <c r="B187" s="10" t="s">
        <v>492</v>
      </c>
      <c r="C187" s="10" t="s">
        <v>493</v>
      </c>
      <c r="D187" s="10" t="s">
        <v>102</v>
      </c>
      <c r="E187" s="10" t="s">
        <v>299</v>
      </c>
      <c r="F187" s="10" t="s">
        <v>459</v>
      </c>
      <c r="G187" s="72">
        <v>353358909</v>
      </c>
      <c r="H187" s="10"/>
      <c r="I187" s="10"/>
      <c r="J187" s="10"/>
      <c r="K187" s="10"/>
      <c r="L187" s="10"/>
      <c r="M187" s="10"/>
      <c r="N187" s="10"/>
      <c r="O187" s="10"/>
      <c r="P187" s="10" t="str">
        <f t="shared" si="3"/>
        <v>If BioCol_Deviation_v1r0_SST2 = yes, then Serum Separator Tube 2- Deviation Discard must be yes, no, or null</v>
      </c>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row>
    <row r="188" spans="1:66" s="4" customFormat="1" ht="33" customHeight="1" x14ac:dyDescent="0.2">
      <c r="A188" s="10">
        <v>205</v>
      </c>
      <c r="B188" s="10" t="s">
        <v>494</v>
      </c>
      <c r="C188" s="10" t="s">
        <v>495</v>
      </c>
      <c r="D188" s="10" t="s">
        <v>102</v>
      </c>
      <c r="E188" s="10" t="s">
        <v>299</v>
      </c>
      <c r="F188" s="10" t="s">
        <v>459</v>
      </c>
      <c r="G188" s="72">
        <v>353358909</v>
      </c>
      <c r="H188" s="10"/>
      <c r="I188" s="10"/>
      <c r="J188" s="10"/>
      <c r="K188" s="10"/>
      <c r="L188" s="10"/>
      <c r="M188" s="10"/>
      <c r="N188" s="10"/>
      <c r="O188" s="10"/>
      <c r="P188" s="10" t="str">
        <f t="shared" si="3"/>
        <v>If BioCol_Deviation_v1r0_SST2 = yes, then Serum Separator Tube 2- Deviation Centrifuge Too Low must be yes, no, or null</v>
      </c>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row>
    <row r="189" spans="1:66" s="4" customFormat="1" ht="33" customHeight="1" x14ac:dyDescent="0.2">
      <c r="A189" s="10">
        <v>206</v>
      </c>
      <c r="B189" s="10" t="s">
        <v>496</v>
      </c>
      <c r="C189" s="10" t="s">
        <v>497</v>
      </c>
      <c r="D189" s="10" t="s">
        <v>102</v>
      </c>
      <c r="E189" s="10" t="s">
        <v>299</v>
      </c>
      <c r="F189" s="10" t="s">
        <v>459</v>
      </c>
      <c r="G189" s="72">
        <v>353358909</v>
      </c>
      <c r="H189" s="10"/>
      <c r="I189" s="10"/>
      <c r="J189" s="10"/>
      <c r="K189" s="10"/>
      <c r="L189" s="10"/>
      <c r="M189" s="10"/>
      <c r="N189" s="10"/>
      <c r="O189" s="10"/>
      <c r="P189" s="10" t="str">
        <f t="shared" si="3"/>
        <v>If BioCol_Deviation_v1r0_SST2 = yes, then Serum Separator Tube 2- Deviation Clot &gt; 2h must be yes, no, or null</v>
      </c>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row>
    <row r="190" spans="1:66" s="4" customFormat="1" ht="33" customHeight="1" x14ac:dyDescent="0.2">
      <c r="A190" s="10">
        <v>207</v>
      </c>
      <c r="B190" s="10" t="s">
        <v>498</v>
      </c>
      <c r="C190" s="10" t="s">
        <v>499</v>
      </c>
      <c r="D190" s="10" t="s">
        <v>102</v>
      </c>
      <c r="E190" s="10" t="s">
        <v>299</v>
      </c>
      <c r="F190" s="10" t="s">
        <v>459</v>
      </c>
      <c r="G190" s="72">
        <v>353358909</v>
      </c>
      <c r="H190" s="10"/>
      <c r="I190" s="10"/>
      <c r="J190" s="10"/>
      <c r="K190" s="10"/>
      <c r="L190" s="10"/>
      <c r="M190" s="10"/>
      <c r="N190" s="10"/>
      <c r="O190" s="10"/>
      <c r="P190" s="10" t="str">
        <f t="shared" si="3"/>
        <v>If BioCol_Deviation_v1r0_SST2 = yes, then Serum Separator Tube 2- Deviation Centrifuge Too Short must be yes, no, or null</v>
      </c>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row>
    <row r="191" spans="1:66" s="4" customFormat="1" ht="33" customHeight="1" x14ac:dyDescent="0.2">
      <c r="A191" s="10">
        <v>208</v>
      </c>
      <c r="B191" s="10" t="s">
        <v>500</v>
      </c>
      <c r="C191" s="10" t="s">
        <v>501</v>
      </c>
      <c r="D191" s="10" t="s">
        <v>102</v>
      </c>
      <c r="E191" s="10" t="s">
        <v>299</v>
      </c>
      <c r="F191" s="10" t="s">
        <v>459</v>
      </c>
      <c r="G191" s="72">
        <v>353358909</v>
      </c>
      <c r="H191" s="10"/>
      <c r="I191" s="10"/>
      <c r="J191" s="10"/>
      <c r="K191" s="10"/>
      <c r="L191" s="10"/>
      <c r="M191" s="10"/>
      <c r="N191" s="10"/>
      <c r="O191" s="10"/>
      <c r="P191" s="10" t="str">
        <f t="shared" si="3"/>
        <v>If BioCol_Deviation_v1r0_SST2 = yes, then Serum Separator Tube 2- Deviation Not Found must be yes, no, or null</v>
      </c>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row>
    <row r="192" spans="1:66" s="4" customFormat="1" ht="33" customHeight="1" x14ac:dyDescent="0.2">
      <c r="A192" s="10">
        <v>209</v>
      </c>
      <c r="B192" s="10" t="s">
        <v>502</v>
      </c>
      <c r="C192" s="10" t="s">
        <v>503</v>
      </c>
      <c r="D192" s="10" t="s">
        <v>221</v>
      </c>
      <c r="E192" s="72" t="s">
        <v>299</v>
      </c>
      <c r="F192" s="10"/>
      <c r="G192" s="72"/>
      <c r="H192" s="10"/>
      <c r="I192" s="10"/>
      <c r="J192" s="10"/>
      <c r="K192" s="10"/>
      <c r="L192" s="10"/>
      <c r="M192" s="10"/>
      <c r="N192" s="10"/>
      <c r="O192" s="10"/>
      <c r="P192" s="10" t="s">
        <v>504</v>
      </c>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row>
    <row r="193" spans="1:66" s="4" customFormat="1" ht="33" customHeight="1" x14ac:dyDescent="0.2">
      <c r="A193" s="10">
        <v>210</v>
      </c>
      <c r="B193" s="10" t="s">
        <v>505</v>
      </c>
      <c r="C193" s="10" t="s">
        <v>45</v>
      </c>
      <c r="D193" s="10" t="s">
        <v>221</v>
      </c>
      <c r="E193" s="72" t="s">
        <v>299</v>
      </c>
      <c r="F193" s="10"/>
      <c r="G193" s="72"/>
      <c r="H193" s="10"/>
      <c r="I193" s="10"/>
      <c r="J193" s="10"/>
      <c r="K193" s="10"/>
      <c r="L193" s="10"/>
      <c r="M193" s="10"/>
      <c r="N193" s="10"/>
      <c r="O193" s="10"/>
      <c r="P193" s="10" t="s">
        <v>505</v>
      </c>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row>
    <row r="194" spans="1:66" s="4" customFormat="1" ht="33" customHeight="1" x14ac:dyDescent="0.2">
      <c r="A194" s="10">
        <v>211</v>
      </c>
      <c r="B194" s="10" t="s">
        <v>506</v>
      </c>
      <c r="C194" s="10" t="s">
        <v>507</v>
      </c>
      <c r="D194" s="10" t="s">
        <v>173</v>
      </c>
      <c r="E194" s="72" t="s">
        <v>299</v>
      </c>
      <c r="F194" s="10"/>
      <c r="G194" s="72"/>
      <c r="H194" s="10"/>
      <c r="I194" s="10"/>
      <c r="J194" s="10"/>
      <c r="K194" s="10"/>
      <c r="L194" s="10"/>
      <c r="M194" s="10"/>
      <c r="N194" s="10"/>
      <c r="O194" s="10"/>
      <c r="P194" s="10" t="s">
        <v>508</v>
      </c>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row>
    <row r="195" spans="1:66" s="4" customFormat="1" ht="33" customHeight="1" x14ac:dyDescent="0.2">
      <c r="A195" s="10">
        <v>212</v>
      </c>
      <c r="B195" s="10" t="s">
        <v>509</v>
      </c>
      <c r="C195" s="10" t="s">
        <v>46</v>
      </c>
      <c r="D195" s="10" t="s">
        <v>102</v>
      </c>
      <c r="E195" s="72" t="s">
        <v>299</v>
      </c>
      <c r="F195" s="10" t="s">
        <v>510</v>
      </c>
      <c r="G195" s="72">
        <v>353358909</v>
      </c>
      <c r="H195" s="10"/>
      <c r="I195" s="10"/>
      <c r="J195" s="10"/>
      <c r="K195" s="10"/>
      <c r="L195" s="10"/>
      <c r="M195" s="10"/>
      <c r="N195" s="10"/>
      <c r="O195" s="10"/>
      <c r="P195" s="10" t="str">
        <f>_xlfn.CONCAT("If BioCol_Dev_v1r0_BrokenHT1=yes, then ", B2003, " must be yes, no or null")</f>
        <v>If BioCol_Dev_v1r0_BrokenHT1=yes, then  must be yes, no or null</v>
      </c>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row>
    <row r="196" spans="1:66" s="4" customFormat="1" ht="33" customHeight="1" x14ac:dyDescent="0.2">
      <c r="A196" s="10">
        <v>213</v>
      </c>
      <c r="B196" s="10" t="s">
        <v>511</v>
      </c>
      <c r="C196" s="10" t="s">
        <v>512</v>
      </c>
      <c r="D196" s="10" t="s">
        <v>102</v>
      </c>
      <c r="E196" s="10" t="s">
        <v>299</v>
      </c>
      <c r="F196" s="10" t="s">
        <v>507</v>
      </c>
      <c r="G196" s="72">
        <v>353358909</v>
      </c>
      <c r="H196" s="10"/>
      <c r="I196" s="10"/>
      <c r="J196" s="10"/>
      <c r="K196" s="10"/>
      <c r="L196" s="10"/>
      <c r="M196" s="10"/>
      <c r="N196" s="10"/>
      <c r="O196" s="10"/>
      <c r="P196" s="10" t="str">
        <f>_xlfn.CONCAT("If BioCol_Deviation_v1r0_HT1=yes, then ", B2004, " must be yes, no or null")</f>
        <v>If BioCol_Deviation_v1r0_HT1=yes, then  must be yes, no or null</v>
      </c>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row>
    <row r="197" spans="1:66" s="4" customFormat="1" ht="33" customHeight="1" x14ac:dyDescent="0.2">
      <c r="A197" s="10">
        <v>214</v>
      </c>
      <c r="B197" s="10" t="s">
        <v>513</v>
      </c>
      <c r="C197" s="10" t="s">
        <v>514</v>
      </c>
      <c r="D197" s="10" t="s">
        <v>102</v>
      </c>
      <c r="E197" s="10" t="s">
        <v>299</v>
      </c>
      <c r="F197" s="10" t="s">
        <v>507</v>
      </c>
      <c r="G197" s="72">
        <v>353358909</v>
      </c>
      <c r="H197" s="10"/>
      <c r="I197" s="10"/>
      <c r="J197" s="10"/>
      <c r="K197" s="10"/>
      <c r="L197" s="10"/>
      <c r="M197" s="10"/>
      <c r="N197" s="10"/>
      <c r="O197" s="10"/>
      <c r="P197" s="10" t="str">
        <f t="shared" ref="P197:P208" si="4">_xlfn.CONCAT("If BioCol_Deviation_v1r0_HT1=yes, then ", B2005, " must be yes, no or null")</f>
        <v>If BioCol_Deviation_v1r0_HT1=yes, then  must be yes, no or null</v>
      </c>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row>
    <row r="198" spans="1:66" s="4" customFormat="1" ht="33" customHeight="1" x14ac:dyDescent="0.2">
      <c r="A198" s="10">
        <v>215</v>
      </c>
      <c r="B198" s="10" t="s">
        <v>515</v>
      </c>
      <c r="C198" s="10" t="s">
        <v>516</v>
      </c>
      <c r="D198" s="10" t="s">
        <v>102</v>
      </c>
      <c r="E198" s="10" t="s">
        <v>299</v>
      </c>
      <c r="F198" s="10" t="s">
        <v>507</v>
      </c>
      <c r="G198" s="72">
        <v>353358909</v>
      </c>
      <c r="H198" s="10"/>
      <c r="I198" s="10"/>
      <c r="J198" s="10"/>
      <c r="K198" s="10"/>
      <c r="L198" s="10"/>
      <c r="M198" s="10"/>
      <c r="N198" s="10"/>
      <c r="O198" s="10"/>
      <c r="P198" s="10" t="str">
        <f t="shared" si="4"/>
        <v>If BioCol_Deviation_v1r0_HT1=yes, then  must be yes, no or null</v>
      </c>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row>
    <row r="199" spans="1:66" s="4" customFormat="1" ht="33" customHeight="1" x14ac:dyDescent="0.2">
      <c r="A199" s="10">
        <v>216</v>
      </c>
      <c r="B199" s="10" t="s">
        <v>517</v>
      </c>
      <c r="C199" s="10" t="s">
        <v>518</v>
      </c>
      <c r="D199" s="10" t="s">
        <v>102</v>
      </c>
      <c r="E199" s="10" t="s">
        <v>299</v>
      </c>
      <c r="F199" s="10" t="s">
        <v>507</v>
      </c>
      <c r="G199" s="72">
        <v>353358909</v>
      </c>
      <c r="H199" s="10"/>
      <c r="I199" s="10"/>
      <c r="J199" s="10"/>
      <c r="K199" s="10"/>
      <c r="L199" s="10"/>
      <c r="M199" s="10"/>
      <c r="N199" s="10"/>
      <c r="O199" s="10"/>
      <c r="P199" s="10" t="str">
        <f t="shared" si="4"/>
        <v>If BioCol_Deviation_v1r0_HT1=yes, then  must be yes, no or null</v>
      </c>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row>
    <row r="200" spans="1:66" s="4" customFormat="1" ht="33" customHeight="1" x14ac:dyDescent="0.2">
      <c r="A200" s="10">
        <v>217</v>
      </c>
      <c r="B200" s="10" t="s">
        <v>519</v>
      </c>
      <c r="C200" s="10" t="s">
        <v>510</v>
      </c>
      <c r="D200" s="10" t="s">
        <v>102</v>
      </c>
      <c r="E200" s="10" t="s">
        <v>299</v>
      </c>
      <c r="F200" s="10" t="s">
        <v>507</v>
      </c>
      <c r="G200" s="72">
        <v>353358909</v>
      </c>
      <c r="H200" s="10"/>
      <c r="I200" s="10"/>
      <c r="J200" s="10"/>
      <c r="K200" s="10"/>
      <c r="L200" s="10"/>
      <c r="M200" s="10"/>
      <c r="N200" s="10"/>
      <c r="O200" s="10"/>
      <c r="P200" s="10" t="str">
        <f t="shared" si="4"/>
        <v>If BioCol_Deviation_v1r0_HT1=yes, then  must be yes, no or null</v>
      </c>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row>
    <row r="201" spans="1:66" s="4" customFormat="1" ht="33" customHeight="1" x14ac:dyDescent="0.2">
      <c r="A201" s="10">
        <v>218</v>
      </c>
      <c r="B201" s="10" t="s">
        <v>520</v>
      </c>
      <c r="C201" s="10" t="s">
        <v>521</v>
      </c>
      <c r="D201" s="10" t="s">
        <v>102</v>
      </c>
      <c r="E201" s="10" t="s">
        <v>299</v>
      </c>
      <c r="F201" s="10" t="s">
        <v>507</v>
      </c>
      <c r="G201" s="72">
        <v>353358909</v>
      </c>
      <c r="H201" s="10"/>
      <c r="I201" s="10"/>
      <c r="J201" s="10"/>
      <c r="K201" s="10"/>
      <c r="L201" s="10"/>
      <c r="M201" s="10"/>
      <c r="N201" s="10"/>
      <c r="O201" s="10"/>
      <c r="P201" s="10" t="str">
        <f t="shared" si="4"/>
        <v>If BioCol_Deviation_v1r0_HT1=yes, then  must be yes, no or null</v>
      </c>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row>
    <row r="202" spans="1:66" s="4" customFormat="1" ht="33" customHeight="1" x14ac:dyDescent="0.2">
      <c r="A202" s="10">
        <v>219</v>
      </c>
      <c r="B202" s="10" t="s">
        <v>522</v>
      </c>
      <c r="C202" s="10" t="s">
        <v>523</v>
      </c>
      <c r="D202" s="10" t="s">
        <v>102</v>
      </c>
      <c r="E202" s="10" t="s">
        <v>299</v>
      </c>
      <c r="F202" s="10" t="s">
        <v>507</v>
      </c>
      <c r="G202" s="72">
        <v>353358909</v>
      </c>
      <c r="H202" s="10"/>
      <c r="I202" s="10"/>
      <c r="J202" s="10"/>
      <c r="K202" s="10"/>
      <c r="L202" s="10"/>
      <c r="M202" s="10"/>
      <c r="N202" s="10"/>
      <c r="O202" s="10"/>
      <c r="P202" s="10" t="str">
        <f t="shared" si="4"/>
        <v>If BioCol_Deviation_v1r0_HT1=yes, then  must be yes, no or null</v>
      </c>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row>
    <row r="203" spans="1:66" s="4" customFormat="1" ht="33" customHeight="1" x14ac:dyDescent="0.2">
      <c r="A203" s="10">
        <v>220</v>
      </c>
      <c r="B203" s="10" t="s">
        <v>524</v>
      </c>
      <c r="C203" s="10" t="s">
        <v>525</v>
      </c>
      <c r="D203" s="10" t="s">
        <v>102</v>
      </c>
      <c r="E203" s="10" t="s">
        <v>299</v>
      </c>
      <c r="F203" s="10" t="s">
        <v>507</v>
      </c>
      <c r="G203" s="72">
        <v>353358909</v>
      </c>
      <c r="H203" s="10"/>
      <c r="I203" s="10"/>
      <c r="J203" s="10"/>
      <c r="K203" s="10"/>
      <c r="L203" s="10"/>
      <c r="M203" s="10"/>
      <c r="N203" s="10"/>
      <c r="O203" s="10"/>
      <c r="P203" s="10" t="str">
        <f t="shared" si="4"/>
        <v>If BioCol_Deviation_v1r0_HT1=yes, then  must be yes, no or null</v>
      </c>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row>
    <row r="204" spans="1:66" s="4" customFormat="1" ht="33" customHeight="1" x14ac:dyDescent="0.2">
      <c r="A204" s="10">
        <v>221</v>
      </c>
      <c r="B204" s="10" t="s">
        <v>526</v>
      </c>
      <c r="C204" s="10" t="s">
        <v>527</v>
      </c>
      <c r="D204" s="10" t="s">
        <v>102</v>
      </c>
      <c r="E204" s="10" t="s">
        <v>299</v>
      </c>
      <c r="F204" s="10" t="s">
        <v>507</v>
      </c>
      <c r="G204" s="72">
        <v>353358909</v>
      </c>
      <c r="H204" s="10"/>
      <c r="I204" s="10"/>
      <c r="J204" s="10"/>
      <c r="K204" s="10"/>
      <c r="L204" s="10"/>
      <c r="M204" s="10"/>
      <c r="N204" s="10"/>
      <c r="O204" s="10"/>
      <c r="P204" s="10" t="str">
        <f t="shared" si="4"/>
        <v>If BioCol_Deviation_v1r0_HT1=yes, then  must be yes, no or null</v>
      </c>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row>
    <row r="205" spans="1:66" s="4" customFormat="1" ht="33" customHeight="1" x14ac:dyDescent="0.2">
      <c r="A205" s="10">
        <v>222</v>
      </c>
      <c r="B205" s="10" t="s">
        <v>528</v>
      </c>
      <c r="C205" s="10" t="s">
        <v>529</v>
      </c>
      <c r="D205" s="10" t="s">
        <v>102</v>
      </c>
      <c r="E205" s="10" t="s">
        <v>299</v>
      </c>
      <c r="F205" s="10" t="s">
        <v>507</v>
      </c>
      <c r="G205" s="72">
        <v>353358909</v>
      </c>
      <c r="H205" s="10"/>
      <c r="I205" s="10"/>
      <c r="J205" s="10"/>
      <c r="K205" s="10"/>
      <c r="L205" s="10"/>
      <c r="M205" s="10"/>
      <c r="N205" s="10"/>
      <c r="O205" s="10"/>
      <c r="P205" s="10" t="str">
        <f t="shared" si="4"/>
        <v>If BioCol_Deviation_v1r0_HT1=yes, then  must be yes, no or null</v>
      </c>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row>
    <row r="206" spans="1:66" s="4" customFormat="1" ht="33" customHeight="1" x14ac:dyDescent="0.2">
      <c r="A206" s="10">
        <v>223</v>
      </c>
      <c r="B206" s="10" t="s">
        <v>530</v>
      </c>
      <c r="C206" s="10" t="s">
        <v>531</v>
      </c>
      <c r="D206" s="10" t="s">
        <v>102</v>
      </c>
      <c r="E206" s="10" t="s">
        <v>299</v>
      </c>
      <c r="F206" s="10" t="s">
        <v>507</v>
      </c>
      <c r="G206" s="72">
        <v>353358909</v>
      </c>
      <c r="H206" s="10"/>
      <c r="I206" s="10"/>
      <c r="J206" s="10"/>
      <c r="K206" s="10"/>
      <c r="L206" s="10"/>
      <c r="M206" s="10"/>
      <c r="N206" s="10"/>
      <c r="O206" s="10"/>
      <c r="P206" s="10" t="str">
        <f t="shared" si="4"/>
        <v>If BioCol_Deviation_v1r0_HT1=yes, then  must be yes, no or null</v>
      </c>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row>
    <row r="207" spans="1:66" s="4" customFormat="1" ht="33" customHeight="1" x14ac:dyDescent="0.2">
      <c r="A207" s="10">
        <v>224</v>
      </c>
      <c r="B207" s="10" t="s">
        <v>532</v>
      </c>
      <c r="C207" s="10" t="s">
        <v>533</v>
      </c>
      <c r="D207" s="10" t="s">
        <v>102</v>
      </c>
      <c r="E207" s="10" t="s">
        <v>299</v>
      </c>
      <c r="F207" s="10" t="s">
        <v>507</v>
      </c>
      <c r="G207" s="72">
        <v>353358909</v>
      </c>
      <c r="H207" s="10"/>
      <c r="I207" s="10"/>
      <c r="J207" s="10"/>
      <c r="K207" s="10"/>
      <c r="L207" s="10"/>
      <c r="M207" s="10"/>
      <c r="N207" s="10"/>
      <c r="O207" s="10"/>
      <c r="P207" s="10" t="str">
        <f t="shared" si="4"/>
        <v>If BioCol_Deviation_v1r0_HT1=yes, then  must be yes, no or null</v>
      </c>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row>
    <row r="208" spans="1:66" s="4" customFormat="1" ht="33" customHeight="1" x14ac:dyDescent="0.2">
      <c r="A208" s="10">
        <v>225</v>
      </c>
      <c r="B208" s="10" t="s">
        <v>534</v>
      </c>
      <c r="C208" s="10" t="s">
        <v>535</v>
      </c>
      <c r="D208" s="10" t="s">
        <v>102</v>
      </c>
      <c r="E208" s="10" t="s">
        <v>299</v>
      </c>
      <c r="F208" s="10" t="s">
        <v>507</v>
      </c>
      <c r="G208" s="72">
        <v>353358909</v>
      </c>
      <c r="H208" s="10"/>
      <c r="I208" s="10"/>
      <c r="J208" s="10"/>
      <c r="K208" s="10"/>
      <c r="L208" s="10"/>
      <c r="M208" s="10"/>
      <c r="N208" s="10"/>
      <c r="O208" s="10"/>
      <c r="P208" s="10" t="str">
        <f t="shared" si="4"/>
        <v>If BioCol_Deviation_v1r0_HT1=yes, then  must be yes, no or null</v>
      </c>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row>
    <row r="209" spans="1:66" s="4" customFormat="1" ht="33" customHeight="1" x14ac:dyDescent="0.2">
      <c r="A209" s="10">
        <v>226</v>
      </c>
      <c r="B209" s="10" t="s">
        <v>536</v>
      </c>
      <c r="C209" s="10" t="s">
        <v>58</v>
      </c>
      <c r="D209" s="10" t="s">
        <v>221</v>
      </c>
      <c r="E209" s="72" t="s">
        <v>299</v>
      </c>
      <c r="F209" s="10"/>
      <c r="G209" s="72"/>
      <c r="H209" s="10"/>
      <c r="I209" s="10"/>
      <c r="J209" s="10"/>
      <c r="K209" s="10"/>
      <c r="L209" s="10"/>
      <c r="M209" s="10"/>
      <c r="N209" s="10"/>
      <c r="O209" s="10"/>
      <c r="P209" s="10" t="s">
        <v>537</v>
      </c>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row>
    <row r="210" spans="1:66" s="4" customFormat="1" ht="33" customHeight="1" x14ac:dyDescent="0.2">
      <c r="A210" s="10">
        <v>227</v>
      </c>
      <c r="B210" s="10" t="s">
        <v>538</v>
      </c>
      <c r="C210" s="10" t="s">
        <v>539</v>
      </c>
      <c r="D210" s="10" t="s">
        <v>173</v>
      </c>
      <c r="E210" s="72" t="s">
        <v>299</v>
      </c>
      <c r="F210" s="10"/>
      <c r="G210" s="72"/>
      <c r="H210" s="10"/>
      <c r="I210" s="10"/>
      <c r="J210" s="10"/>
      <c r="K210" s="10"/>
      <c r="L210" s="10"/>
      <c r="M210" s="10"/>
      <c r="N210" s="10"/>
      <c r="O210" s="10"/>
      <c r="P210" s="10" t="s">
        <v>540</v>
      </c>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row>
    <row r="211" spans="1:66" s="4" customFormat="1" ht="33" customHeight="1" x14ac:dyDescent="0.2">
      <c r="A211" s="10">
        <v>228</v>
      </c>
      <c r="B211" s="10" t="s">
        <v>541</v>
      </c>
      <c r="C211" s="10" t="s">
        <v>64</v>
      </c>
      <c r="D211" s="10" t="s">
        <v>102</v>
      </c>
      <c r="E211" s="72" t="s">
        <v>299</v>
      </c>
      <c r="F211" s="10" t="s">
        <v>542</v>
      </c>
      <c r="G211" s="72">
        <v>353358909</v>
      </c>
      <c r="H211" s="10"/>
      <c r="I211" s="10"/>
      <c r="J211" s="10"/>
      <c r="K211" s="10"/>
      <c r="L211" s="10"/>
      <c r="M211" s="10"/>
      <c r="N211" s="10"/>
      <c r="O211" s="10"/>
      <c r="P211" s="10" t="str">
        <f xml:space="preserve"> _xlfn.CONCAT("If BioCol_Dev_v1r0_BrokenUT1=yes, then ", B211, " must be yes, no, or null")</f>
        <v>If BioCol_Dev_v1r0_BrokenUT1=yes, then Urine Tube 1- Discard Flag must be yes, no, or null</v>
      </c>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row>
    <row r="212" spans="1:66" s="4" customFormat="1" ht="33" customHeight="1" x14ac:dyDescent="0.2">
      <c r="A212" s="10">
        <v>229</v>
      </c>
      <c r="B212" s="10" t="s">
        <v>543</v>
      </c>
      <c r="C212" s="10" t="s">
        <v>544</v>
      </c>
      <c r="D212" s="10" t="s">
        <v>102</v>
      </c>
      <c r="E212" s="10" t="s">
        <v>299</v>
      </c>
      <c r="F212" s="10" t="s">
        <v>539</v>
      </c>
      <c r="G212" s="72">
        <v>353358909</v>
      </c>
      <c r="H212" s="10"/>
      <c r="I212" s="10"/>
      <c r="J212" s="10"/>
      <c r="K212" s="10"/>
      <c r="L212" s="10"/>
      <c r="M212" s="10"/>
      <c r="N212" s="10"/>
      <c r="O212" s="10"/>
      <c r="P212" s="10" t="str">
        <f xml:space="preserve"> _xlfn.CONCAT("If BioCol_Deviation_v1r0_UT1=yes, then ", B212, " must be yes, no, or null")</f>
        <v>If BioCol_Deviation_v1r0_UT1=yes, then Urine Tube 1- Deviation Mislabeled Resolved must be yes, no, or null</v>
      </c>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row>
    <row r="213" spans="1:66" s="4" customFormat="1" ht="33" customHeight="1" x14ac:dyDescent="0.2">
      <c r="A213" s="10">
        <v>230</v>
      </c>
      <c r="B213" s="10" t="s">
        <v>545</v>
      </c>
      <c r="C213" s="10" t="s">
        <v>546</v>
      </c>
      <c r="D213" s="10" t="s">
        <v>102</v>
      </c>
      <c r="E213" s="10" t="s">
        <v>299</v>
      </c>
      <c r="F213" s="10" t="s">
        <v>539</v>
      </c>
      <c r="G213" s="72">
        <v>353358909</v>
      </c>
      <c r="H213" s="10"/>
      <c r="I213" s="10"/>
      <c r="J213" s="10"/>
      <c r="K213" s="10"/>
      <c r="L213" s="10"/>
      <c r="M213" s="10"/>
      <c r="N213" s="10"/>
      <c r="O213" s="10"/>
      <c r="P213" s="10" t="str">
        <f t="shared" ref="P213:P220" si="5" xml:space="preserve"> _xlfn.CONCAT("If BioCol_Deviation_v1r0_UT1=yes, then ", B213, " must be yes, no, or null")</f>
        <v>If BioCol_Deviation_v1r0_UT1=yes, then Urine Tube 1- Deviation Outside Contaminated must be yes, no, or null</v>
      </c>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row>
    <row r="214" spans="1:66" s="4" customFormat="1" ht="33" customHeight="1" x14ac:dyDescent="0.2">
      <c r="A214" s="10">
        <v>231</v>
      </c>
      <c r="B214" s="10" t="s">
        <v>547</v>
      </c>
      <c r="C214" s="10" t="s">
        <v>548</v>
      </c>
      <c r="D214" s="10" t="s">
        <v>102</v>
      </c>
      <c r="E214" s="10" t="s">
        <v>299</v>
      </c>
      <c r="F214" s="10" t="s">
        <v>539</v>
      </c>
      <c r="G214" s="72">
        <v>353358909</v>
      </c>
      <c r="H214" s="10"/>
      <c r="I214" s="10"/>
      <c r="J214" s="10"/>
      <c r="K214" s="10"/>
      <c r="L214" s="10"/>
      <c r="M214" s="10"/>
      <c r="N214" s="10"/>
      <c r="O214" s="10"/>
      <c r="P214" s="10" t="str">
        <f t="shared" si="5"/>
        <v>If BioCol_Deviation_v1r0_UT1=yes, then Urine Tube 1- Deviation Other must be yes, no, or null</v>
      </c>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row>
    <row r="215" spans="1:66" s="4" customFormat="1" ht="33" customHeight="1" x14ac:dyDescent="0.2">
      <c r="A215" s="10">
        <v>232</v>
      </c>
      <c r="B215" s="10" t="s">
        <v>549</v>
      </c>
      <c r="C215" s="10" t="s">
        <v>542</v>
      </c>
      <c r="D215" s="10" t="s">
        <v>102</v>
      </c>
      <c r="E215" s="10" t="s">
        <v>299</v>
      </c>
      <c r="F215" s="10" t="s">
        <v>539</v>
      </c>
      <c r="G215" s="72">
        <v>353358909</v>
      </c>
      <c r="H215" s="10"/>
      <c r="I215" s="10"/>
      <c r="J215" s="10"/>
      <c r="K215" s="10"/>
      <c r="L215" s="10"/>
      <c r="M215" s="10"/>
      <c r="N215" s="10"/>
      <c r="O215" s="10"/>
      <c r="P215" s="10" t="str">
        <f t="shared" si="5"/>
        <v>If BioCol_Deviation_v1r0_UT1=yes, then Urine Tube 1- Deviation Broken must be yes, no, or null</v>
      </c>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row>
    <row r="216" spans="1:66" s="4" customFormat="1" ht="33" customHeight="1" x14ac:dyDescent="0.2">
      <c r="A216" s="10">
        <v>233</v>
      </c>
      <c r="B216" s="10" t="s">
        <v>550</v>
      </c>
      <c r="C216" s="10" t="s">
        <v>551</v>
      </c>
      <c r="D216" s="10" t="s">
        <v>102</v>
      </c>
      <c r="E216" s="10" t="s">
        <v>299</v>
      </c>
      <c r="F216" s="10" t="s">
        <v>539</v>
      </c>
      <c r="G216" s="72">
        <v>353358909</v>
      </c>
      <c r="H216" s="10"/>
      <c r="I216" s="10"/>
      <c r="J216" s="10"/>
      <c r="K216" s="10"/>
      <c r="L216" s="10"/>
      <c r="M216" s="10"/>
      <c r="N216" s="10"/>
      <c r="O216" s="10"/>
      <c r="P216" s="10" t="str">
        <f t="shared" si="5"/>
        <v>If BioCol_Deviation_v1r0_UT1=yes, then Urine Tube 1- Deviation Temperature Too Low must be yes, no, or null</v>
      </c>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row>
    <row r="217" spans="1:66" s="4" customFormat="1" ht="33" customHeight="1" x14ac:dyDescent="0.2">
      <c r="A217" s="10">
        <v>234</v>
      </c>
      <c r="B217" s="10" t="s">
        <v>552</v>
      </c>
      <c r="C217" s="10" t="s">
        <v>553</v>
      </c>
      <c r="D217" s="10" t="s">
        <v>102</v>
      </c>
      <c r="E217" s="10" t="s">
        <v>299</v>
      </c>
      <c r="F217" s="10" t="s">
        <v>539</v>
      </c>
      <c r="G217" s="72">
        <v>353358909</v>
      </c>
      <c r="H217" s="10"/>
      <c r="I217" s="10"/>
      <c r="J217" s="10"/>
      <c r="K217" s="10"/>
      <c r="L217" s="10"/>
      <c r="M217" s="10"/>
      <c r="N217" s="10"/>
      <c r="O217" s="10"/>
      <c r="P217" s="10" t="str">
        <f t="shared" si="5"/>
        <v>If BioCol_Deviation_v1r0_UT1=yes, then Urine Tube 1- Deviation Mislabeled Discard must be yes, no, or null</v>
      </c>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row>
    <row r="218" spans="1:66" s="4" customFormat="1" ht="33" customHeight="1" x14ac:dyDescent="0.2">
      <c r="A218" s="10">
        <v>235</v>
      </c>
      <c r="B218" s="10" t="s">
        <v>554</v>
      </c>
      <c r="C218" s="10" t="s">
        <v>555</v>
      </c>
      <c r="D218" s="10" t="s">
        <v>102</v>
      </c>
      <c r="E218" s="10" t="s">
        <v>299</v>
      </c>
      <c r="F218" s="10" t="s">
        <v>539</v>
      </c>
      <c r="G218" s="72">
        <v>353358909</v>
      </c>
      <c r="H218" s="10"/>
      <c r="I218" s="10"/>
      <c r="J218" s="10"/>
      <c r="K218" s="10"/>
      <c r="L218" s="10"/>
      <c r="M218" s="10"/>
      <c r="N218" s="10"/>
      <c r="O218" s="10"/>
      <c r="P218" s="10" t="str">
        <f t="shared" si="5"/>
        <v>If BioCol_Deviation_v1r0_UT1=yes, then Urine Tube 1- Deviation Temperature Too High must be yes, no, or null</v>
      </c>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row>
    <row r="219" spans="1:66" s="4" customFormat="1" ht="33" customHeight="1" x14ac:dyDescent="0.2">
      <c r="A219" s="10">
        <v>236</v>
      </c>
      <c r="B219" s="10" t="s">
        <v>556</v>
      </c>
      <c r="C219" s="10" t="s">
        <v>557</v>
      </c>
      <c r="D219" s="10" t="s">
        <v>102</v>
      </c>
      <c r="E219" s="10" t="s">
        <v>299</v>
      </c>
      <c r="F219" s="10" t="s">
        <v>539</v>
      </c>
      <c r="G219" s="72">
        <v>353358909</v>
      </c>
      <c r="H219" s="10"/>
      <c r="I219" s="10"/>
      <c r="J219" s="10"/>
      <c r="K219" s="10"/>
      <c r="L219" s="10"/>
      <c r="M219" s="10"/>
      <c r="N219" s="10"/>
      <c r="O219" s="10"/>
      <c r="P219" s="10" t="str">
        <f t="shared" si="5"/>
        <v>If BioCol_Deviation_v1r0_UT1=yes, then Urine Tube 1- Deviation Low Volume-(tube/container partially filled but still usable) must be yes, no, or null</v>
      </c>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row>
    <row r="220" spans="1:66" s="4" customFormat="1" ht="33" customHeight="1" x14ac:dyDescent="0.2">
      <c r="A220" s="10">
        <v>237</v>
      </c>
      <c r="B220" s="10" t="s">
        <v>558</v>
      </c>
      <c r="C220" s="10" t="s">
        <v>559</v>
      </c>
      <c r="D220" s="10" t="s">
        <v>102</v>
      </c>
      <c r="E220" s="10" t="s">
        <v>299</v>
      </c>
      <c r="F220" s="10" t="s">
        <v>539</v>
      </c>
      <c r="G220" s="72">
        <v>353358909</v>
      </c>
      <c r="H220" s="10"/>
      <c r="I220" s="10"/>
      <c r="J220" s="10"/>
      <c r="K220" s="10"/>
      <c r="L220" s="10"/>
      <c r="M220" s="10"/>
      <c r="N220" s="10"/>
      <c r="O220" s="10"/>
      <c r="P220" s="10" t="str">
        <f t="shared" si="5"/>
        <v>If BioCol_Deviation_v1r0_UT1=yes, then Urine Tube 1- Deviation Leaked/Spilled must be yes, no, or null</v>
      </c>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row>
    <row r="221" spans="1:66" s="69" customFormat="1" x14ac:dyDescent="0.2">
      <c r="A221" s="10">
        <v>240</v>
      </c>
      <c r="B221" s="86" t="s">
        <v>560</v>
      </c>
      <c r="C221" s="10" t="s">
        <v>135</v>
      </c>
      <c r="D221" s="86" t="s">
        <v>69</v>
      </c>
      <c r="E221" s="73">
        <v>353358909</v>
      </c>
      <c r="F221" s="86" t="s">
        <v>75</v>
      </c>
      <c r="G221" s="85">
        <v>353358909</v>
      </c>
      <c r="H221" s="86"/>
      <c r="I221" s="86"/>
      <c r="J221" s="86"/>
      <c r="K221" s="86"/>
      <c r="L221" s="86"/>
      <c r="M221" s="86"/>
      <c r="N221" s="86"/>
      <c r="O221" s="86"/>
      <c r="P221" s="86" t="s">
        <v>561</v>
      </c>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row>
    <row r="222" spans="1:66" s="69" customFormat="1" x14ac:dyDescent="0.2">
      <c r="A222" s="10">
        <v>241</v>
      </c>
      <c r="B222" s="86" t="s">
        <v>562</v>
      </c>
      <c r="C222" s="10" t="s">
        <v>135</v>
      </c>
      <c r="D222" s="73" t="s">
        <v>69</v>
      </c>
      <c r="E222" s="73">
        <v>353358909</v>
      </c>
      <c r="F222" s="73" t="s">
        <v>70</v>
      </c>
      <c r="G222" s="85">
        <v>353358909</v>
      </c>
      <c r="H222" s="86"/>
      <c r="I222" s="86"/>
      <c r="J222" s="86"/>
      <c r="K222" s="86"/>
      <c r="L222" s="86"/>
      <c r="M222" s="86"/>
      <c r="N222" s="86"/>
      <c r="O222" s="86"/>
      <c r="P222" s="86" t="s">
        <v>563</v>
      </c>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row>
    <row r="223" spans="1:66" s="69" customFormat="1" x14ac:dyDescent="0.2">
      <c r="A223" s="10">
        <v>242</v>
      </c>
      <c r="B223" s="86" t="s">
        <v>564</v>
      </c>
      <c r="C223" s="10" t="s">
        <v>135</v>
      </c>
      <c r="D223" s="73" t="s">
        <v>69</v>
      </c>
      <c r="E223" s="73">
        <v>353358909</v>
      </c>
      <c r="F223" s="73" t="s">
        <v>190</v>
      </c>
      <c r="G223" s="85">
        <v>353358909</v>
      </c>
      <c r="H223" s="86"/>
      <c r="I223" s="86"/>
      <c r="J223" s="86"/>
      <c r="K223" s="86"/>
      <c r="L223" s="86"/>
      <c r="M223" s="86"/>
      <c r="N223" s="86"/>
      <c r="O223" s="86"/>
      <c r="P223" s="86" t="s">
        <v>565</v>
      </c>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row>
    <row r="224" spans="1:66" s="69" customFormat="1" x14ac:dyDescent="0.2">
      <c r="A224" s="10">
        <v>243</v>
      </c>
      <c r="B224" s="73" t="s">
        <v>566</v>
      </c>
      <c r="C224" s="10" t="s">
        <v>135</v>
      </c>
      <c r="D224" s="73" t="s">
        <v>69</v>
      </c>
      <c r="E224" s="73">
        <v>353358909</v>
      </c>
      <c r="F224" s="73" t="s">
        <v>157</v>
      </c>
      <c r="G224" s="85">
        <v>353358909</v>
      </c>
      <c r="H224" s="86"/>
      <c r="I224" s="86"/>
      <c r="J224" s="86"/>
      <c r="K224" s="86"/>
      <c r="L224" s="86"/>
      <c r="M224" s="86"/>
      <c r="N224" s="86"/>
      <c r="O224" s="86"/>
      <c r="P224" s="73" t="s">
        <v>567</v>
      </c>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row>
    <row r="225" spans="1:66" s="69" customFormat="1" x14ac:dyDescent="0.2">
      <c r="A225" s="10">
        <v>244</v>
      </c>
      <c r="B225" s="73" t="s">
        <v>568</v>
      </c>
      <c r="C225" s="10" t="s">
        <v>135</v>
      </c>
      <c r="D225" s="73" t="s">
        <v>69</v>
      </c>
      <c r="E225" s="73">
        <v>353358909</v>
      </c>
      <c r="F225" s="73" t="s">
        <v>17</v>
      </c>
      <c r="G225" s="85">
        <v>353358909</v>
      </c>
      <c r="H225" s="86"/>
      <c r="I225" s="86"/>
      <c r="J225" s="86"/>
      <c r="K225" s="86"/>
      <c r="L225" s="86"/>
      <c r="M225" s="86"/>
      <c r="N225" s="86"/>
      <c r="O225" s="86"/>
      <c r="P225" s="73" t="s">
        <v>569</v>
      </c>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row>
    <row r="226" spans="1:66" s="69" customFormat="1" x14ac:dyDescent="0.2">
      <c r="A226" s="10">
        <v>245</v>
      </c>
      <c r="B226" s="73" t="s">
        <v>570</v>
      </c>
      <c r="C226" s="10" t="s">
        <v>135</v>
      </c>
      <c r="D226" s="73" t="s">
        <v>69</v>
      </c>
      <c r="E226" s="73">
        <v>353358909</v>
      </c>
      <c r="F226" s="73" t="s">
        <v>56</v>
      </c>
      <c r="G226" s="85">
        <v>353358909</v>
      </c>
      <c r="H226" s="86"/>
      <c r="I226" s="86"/>
      <c r="J226" s="86"/>
      <c r="K226" s="86"/>
      <c r="L226" s="86"/>
      <c r="M226" s="86"/>
      <c r="N226" s="86"/>
      <c r="O226" s="86"/>
      <c r="P226" s="73" t="s">
        <v>571</v>
      </c>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row>
    <row r="227" spans="1:66" x14ac:dyDescent="0.2">
      <c r="A227" s="10">
        <v>246</v>
      </c>
      <c r="B227" s="10" t="s">
        <v>572</v>
      </c>
      <c r="C227" s="10" t="s">
        <v>203</v>
      </c>
      <c r="D227" s="73" t="s">
        <v>69</v>
      </c>
      <c r="E227" s="73">
        <v>353358909</v>
      </c>
      <c r="F227" s="10" t="s">
        <v>176</v>
      </c>
      <c r="G227" s="10">
        <v>353358909</v>
      </c>
      <c r="H227" s="10"/>
      <c r="I227" s="10"/>
      <c r="J227" s="10"/>
      <c r="K227" s="10"/>
      <c r="L227" s="10"/>
      <c r="M227" s="10"/>
      <c r="N227" s="10"/>
      <c r="O227" s="10"/>
      <c r="P227" s="10" t="s">
        <v>573</v>
      </c>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row>
    <row r="228" spans="1:66" x14ac:dyDescent="0.2">
      <c r="A228" s="10">
        <v>247</v>
      </c>
      <c r="B228" s="73" t="s">
        <v>574</v>
      </c>
      <c r="C228" s="10" t="s">
        <v>203</v>
      </c>
      <c r="D228" s="73" t="s">
        <v>69</v>
      </c>
      <c r="E228" s="73">
        <v>353358909</v>
      </c>
      <c r="F228" s="10" t="s">
        <v>196</v>
      </c>
      <c r="G228" s="85">
        <v>353358909</v>
      </c>
      <c r="H228" s="10"/>
      <c r="I228" s="10"/>
      <c r="J228" s="10"/>
      <c r="K228" s="10"/>
      <c r="L228" s="10"/>
      <c r="M228" s="10"/>
      <c r="N228" s="10"/>
      <c r="O228" s="10"/>
      <c r="P228" s="10" t="s">
        <v>575</v>
      </c>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row>
    <row r="229" spans="1:66" x14ac:dyDescent="0.2">
      <c r="A229" s="10">
        <v>248</v>
      </c>
      <c r="B229" s="10" t="s">
        <v>576</v>
      </c>
      <c r="C229" s="10" t="s">
        <v>257</v>
      </c>
      <c r="D229" s="73" t="s">
        <v>74</v>
      </c>
      <c r="E229" s="73"/>
      <c r="F229" s="10" t="s">
        <v>19</v>
      </c>
      <c r="G229" s="72">
        <v>353358909</v>
      </c>
      <c r="H229" s="10"/>
      <c r="I229" s="10"/>
      <c r="J229" s="10"/>
      <c r="K229" s="10"/>
      <c r="L229" s="10"/>
      <c r="M229" s="10"/>
      <c r="N229" s="10"/>
      <c r="O229" s="10"/>
      <c r="P229" s="10" t="str">
        <f>_xlfn.CONCAT(B229, " must be populated if that tube collection flag = yes.")</f>
        <v>Collection ID for Serum Separator Tube 4 Collected must be populated if that tube collection flag = yes.</v>
      </c>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row>
    <row r="230" spans="1:66" x14ac:dyDescent="0.2">
      <c r="A230" s="10">
        <v>249</v>
      </c>
      <c r="B230" s="10" t="s">
        <v>577</v>
      </c>
      <c r="C230" s="10" t="s">
        <v>257</v>
      </c>
      <c r="D230" s="73" t="s">
        <v>74</v>
      </c>
      <c r="E230" s="10"/>
      <c r="F230" s="10" t="s">
        <v>24</v>
      </c>
      <c r="G230" s="72">
        <v>353358909</v>
      </c>
      <c r="H230" s="10"/>
      <c r="I230" s="10"/>
      <c r="J230" s="10"/>
      <c r="K230" s="10"/>
      <c r="L230" s="10"/>
      <c r="M230" s="10"/>
      <c r="N230" s="10"/>
      <c r="O230" s="10"/>
      <c r="P230" s="10" t="str">
        <f t="shared" ref="P230:P241" si="6">_xlfn.CONCAT(B230, " must be populated if that tube collection flag = yes.")</f>
        <v>Collection ID for Serum Separator Tube 1 Collected  must be populated if that tube collection flag = yes.</v>
      </c>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row>
    <row r="231" spans="1:66" x14ac:dyDescent="0.2">
      <c r="A231" s="10">
        <v>250</v>
      </c>
      <c r="B231" s="10" t="s">
        <v>578</v>
      </c>
      <c r="C231" s="10" t="s">
        <v>257</v>
      </c>
      <c r="D231" s="73" t="s">
        <v>74</v>
      </c>
      <c r="E231" s="10"/>
      <c r="F231" s="10" t="s">
        <v>27</v>
      </c>
      <c r="G231" s="72">
        <v>353358909</v>
      </c>
      <c r="H231" s="10"/>
      <c r="I231" s="10"/>
      <c r="J231" s="10"/>
      <c r="K231" s="10"/>
      <c r="L231" s="10"/>
      <c r="M231" s="10"/>
      <c r="N231" s="10"/>
      <c r="O231" s="10"/>
      <c r="P231" s="10" t="str">
        <f t="shared" si="6"/>
        <v>Collection ID for Serum Separator Tube 3 Collected  must be populated if that tube collection flag = yes.</v>
      </c>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row>
    <row r="232" spans="1:66" x14ac:dyDescent="0.2">
      <c r="A232" s="10">
        <v>251</v>
      </c>
      <c r="B232" s="10" t="s">
        <v>579</v>
      </c>
      <c r="C232" s="10" t="s">
        <v>257</v>
      </c>
      <c r="D232" s="73" t="s">
        <v>74</v>
      </c>
      <c r="E232" s="10"/>
      <c r="F232" s="10" t="s">
        <v>30</v>
      </c>
      <c r="G232" s="72">
        <v>353358909</v>
      </c>
      <c r="H232" s="10"/>
      <c r="I232" s="10"/>
      <c r="J232" s="10"/>
      <c r="K232" s="10"/>
      <c r="L232" s="10"/>
      <c r="M232" s="10"/>
      <c r="N232" s="10"/>
      <c r="O232" s="10"/>
      <c r="P232" s="10" t="str">
        <f t="shared" si="6"/>
        <v>Collection ID for EDTA Tube 1 Collected  must be populated if that tube collection flag = yes.</v>
      </c>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row>
    <row r="233" spans="1:66" x14ac:dyDescent="0.2">
      <c r="A233" s="10">
        <v>252</v>
      </c>
      <c r="B233" s="10" t="s">
        <v>580</v>
      </c>
      <c r="C233" s="10" t="s">
        <v>257</v>
      </c>
      <c r="D233" s="73" t="s">
        <v>74</v>
      </c>
      <c r="E233" s="10"/>
      <c r="F233" s="10" t="s">
        <v>33</v>
      </c>
      <c r="G233" s="72">
        <v>353358909</v>
      </c>
      <c r="H233" s="10"/>
      <c r="I233" s="10"/>
      <c r="J233" s="10"/>
      <c r="K233" s="10"/>
      <c r="L233" s="10"/>
      <c r="M233" s="10"/>
      <c r="N233" s="10"/>
      <c r="O233" s="10"/>
      <c r="P233" s="10" t="str">
        <f t="shared" si="6"/>
        <v>Collection ID for Serum Separator Tube 5 Collected  must be populated if that tube collection flag = yes.</v>
      </c>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row>
    <row r="234" spans="1:66" x14ac:dyDescent="0.2">
      <c r="A234" s="10">
        <v>253</v>
      </c>
      <c r="B234" s="10" t="s">
        <v>581</v>
      </c>
      <c r="C234" s="10" t="s">
        <v>257</v>
      </c>
      <c r="D234" s="73" t="s">
        <v>74</v>
      </c>
      <c r="E234" s="10"/>
      <c r="F234" s="10" t="s">
        <v>36</v>
      </c>
      <c r="G234" s="72">
        <v>353358909</v>
      </c>
      <c r="H234" s="10"/>
      <c r="I234" s="10"/>
      <c r="J234" s="10"/>
      <c r="K234" s="10"/>
      <c r="L234" s="10"/>
      <c r="M234" s="10"/>
      <c r="N234" s="10"/>
      <c r="O234" s="10"/>
      <c r="P234" s="10" t="str">
        <f t="shared" si="6"/>
        <v>Collection ID for EDTA Tube 2 Collected  must be populated if that tube collection flag = yes.</v>
      </c>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row>
    <row r="235" spans="1:66" x14ac:dyDescent="0.2">
      <c r="A235" s="10">
        <v>254</v>
      </c>
      <c r="B235" s="10" t="s">
        <v>582</v>
      </c>
      <c r="C235" s="10" t="s">
        <v>257</v>
      </c>
      <c r="D235" s="73" t="s">
        <v>74</v>
      </c>
      <c r="E235" s="10"/>
      <c r="F235" s="10" t="s">
        <v>39</v>
      </c>
      <c r="G235" s="72">
        <v>353358909</v>
      </c>
      <c r="H235" s="10"/>
      <c r="I235" s="10"/>
      <c r="J235" s="10"/>
      <c r="K235" s="10"/>
      <c r="L235" s="10"/>
      <c r="M235" s="10"/>
      <c r="N235" s="10"/>
      <c r="O235" s="10"/>
      <c r="P235" s="10" t="str">
        <f t="shared" si="6"/>
        <v>Collection ID for EDTA Tube 3 Collected  must be populated if that tube collection flag = yes.</v>
      </c>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row>
    <row r="236" spans="1:66" x14ac:dyDescent="0.2">
      <c r="A236" s="10">
        <v>255</v>
      </c>
      <c r="B236" s="10" t="s">
        <v>583</v>
      </c>
      <c r="C236" s="10" t="s">
        <v>257</v>
      </c>
      <c r="D236" s="73" t="s">
        <v>74</v>
      </c>
      <c r="E236" s="10"/>
      <c r="F236" s="10" t="s">
        <v>42</v>
      </c>
      <c r="G236" s="72">
        <v>353358909</v>
      </c>
      <c r="H236" s="10"/>
      <c r="I236" s="10"/>
      <c r="J236" s="10"/>
      <c r="K236" s="10"/>
      <c r="L236" s="10"/>
      <c r="M236" s="10"/>
      <c r="N236" s="10"/>
      <c r="O236" s="10"/>
      <c r="P236" s="10" t="str">
        <f t="shared" si="6"/>
        <v>Collection ID for Serum Separator Tube 2 Collected  must be populated if that tube collection flag = yes.</v>
      </c>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row>
    <row r="237" spans="1:66" x14ac:dyDescent="0.2">
      <c r="A237" s="10">
        <v>256</v>
      </c>
      <c r="B237" s="10" t="s">
        <v>584</v>
      </c>
      <c r="C237" s="10" t="s">
        <v>257</v>
      </c>
      <c r="D237" s="73" t="s">
        <v>74</v>
      </c>
      <c r="E237" s="10"/>
      <c r="F237" s="10" t="s">
        <v>45</v>
      </c>
      <c r="G237" s="72">
        <v>353358909</v>
      </c>
      <c r="H237" s="10"/>
      <c r="I237" s="10"/>
      <c r="J237" s="10"/>
      <c r="K237" s="10"/>
      <c r="L237" s="10"/>
      <c r="M237" s="10"/>
      <c r="N237" s="10"/>
      <c r="O237" s="10"/>
      <c r="P237" s="10" t="str">
        <f t="shared" si="6"/>
        <v>Collection ID for Heparin Tube 1 Collected  must be populated if that tube collection flag = yes.</v>
      </c>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row>
    <row r="238" spans="1:66" x14ac:dyDescent="0.2">
      <c r="A238" s="10">
        <v>257</v>
      </c>
      <c r="B238" s="10" t="s">
        <v>585</v>
      </c>
      <c r="C238" s="10" t="s">
        <v>257</v>
      </c>
      <c r="D238" s="73" t="s">
        <v>74</v>
      </c>
      <c r="E238" s="10"/>
      <c r="F238" s="10" t="s">
        <v>48</v>
      </c>
      <c r="G238" s="72">
        <v>353358909</v>
      </c>
      <c r="H238" s="10"/>
      <c r="I238" s="10"/>
      <c r="J238" s="10"/>
      <c r="K238" s="10"/>
      <c r="L238" s="10"/>
      <c r="M238" s="10"/>
      <c r="N238" s="10"/>
      <c r="O238" s="10"/>
      <c r="P238" s="10" t="str">
        <f t="shared" si="6"/>
        <v>Collection ID for Heparin Tube 2 Collected  must be populated if that tube collection flag = yes.</v>
      </c>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row>
    <row r="239" spans="1:66" x14ac:dyDescent="0.2">
      <c r="A239" s="10">
        <v>258</v>
      </c>
      <c r="B239" s="10" t="s">
        <v>586</v>
      </c>
      <c r="C239" s="10" t="s">
        <v>257</v>
      </c>
      <c r="D239" s="73" t="s">
        <v>74</v>
      </c>
      <c r="E239" s="10"/>
      <c r="F239" s="10" t="s">
        <v>51</v>
      </c>
      <c r="G239" s="72">
        <v>353358909</v>
      </c>
      <c r="H239" s="10"/>
      <c r="I239" s="10"/>
      <c r="J239" s="10"/>
      <c r="K239" s="10"/>
      <c r="L239" s="10"/>
      <c r="M239" s="10"/>
      <c r="N239" s="10"/>
      <c r="O239" s="10"/>
      <c r="P239" s="10" t="str">
        <f t="shared" si="6"/>
        <v>Collection ID for ACD Tube 1 Collected  must be populated if that tube collection flag = yes.</v>
      </c>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row>
    <row r="240" spans="1:66" x14ac:dyDescent="0.2">
      <c r="A240" s="10">
        <v>259</v>
      </c>
      <c r="B240" s="10" t="s">
        <v>587</v>
      </c>
      <c r="C240" s="10" t="s">
        <v>257</v>
      </c>
      <c r="D240" s="73" t="s">
        <v>74</v>
      </c>
      <c r="E240" s="10"/>
      <c r="F240" s="10" t="s">
        <v>58</v>
      </c>
      <c r="G240" s="72">
        <v>353358909</v>
      </c>
      <c r="H240" s="10"/>
      <c r="I240" s="77"/>
      <c r="J240" s="10"/>
      <c r="K240" s="10"/>
      <c r="L240" s="10"/>
      <c r="M240" s="10"/>
      <c r="N240" s="10"/>
      <c r="O240" s="10"/>
      <c r="P240" s="10" t="str">
        <f t="shared" si="6"/>
        <v>Collection ID for Urine Tube 1 Collected  must be populated if that tube collection flag = yes.</v>
      </c>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row>
    <row r="241" spans="1:66" s="68" customFormat="1" x14ac:dyDescent="0.2">
      <c r="A241" s="77">
        <v>260</v>
      </c>
      <c r="B241" s="77" t="s">
        <v>588</v>
      </c>
      <c r="C241" s="77" t="s">
        <v>257</v>
      </c>
      <c r="D241" s="78" t="s">
        <v>74</v>
      </c>
      <c r="E241" s="77"/>
      <c r="F241" s="77" t="s">
        <v>233</v>
      </c>
      <c r="G241" s="79">
        <v>353358909</v>
      </c>
      <c r="H241" s="77"/>
      <c r="I241" s="77"/>
      <c r="J241" s="77"/>
      <c r="K241" s="77"/>
      <c r="L241" s="77"/>
      <c r="M241" s="77"/>
      <c r="N241" s="77"/>
      <c r="O241" s="77"/>
      <c r="P241" s="10" t="str">
        <f t="shared" si="6"/>
        <v>Collection ID for Mouthwash Tube 1 Collected  must be populated if that tube collection flag = yes.</v>
      </c>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row>
    <row r="242" spans="1:66" x14ac:dyDescent="0.2">
      <c r="A242" s="10">
        <v>261</v>
      </c>
      <c r="B242" s="10" t="s">
        <v>589</v>
      </c>
      <c r="C242" s="10" t="s">
        <v>590</v>
      </c>
      <c r="D242" s="10" t="s">
        <v>261</v>
      </c>
      <c r="E242" s="72">
        <v>14</v>
      </c>
      <c r="F242" s="72" t="s">
        <v>591</v>
      </c>
      <c r="G242" s="72">
        <v>353358909</v>
      </c>
      <c r="H242" s="10"/>
      <c r="I242" s="10"/>
      <c r="J242" s="10"/>
      <c r="K242" s="10"/>
      <c r="L242" s="10"/>
      <c r="M242" s="10"/>
      <c r="N242" s="10"/>
      <c r="O242" s="10"/>
      <c r="P242" s="10" t="s">
        <v>592</v>
      </c>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row>
    <row r="243" spans="1:66" x14ac:dyDescent="0.2">
      <c r="A243" s="10">
        <v>262</v>
      </c>
      <c r="B243" s="85" t="s">
        <v>593</v>
      </c>
      <c r="C243" s="85" t="s">
        <v>591</v>
      </c>
      <c r="D243" s="85" t="s">
        <v>173</v>
      </c>
      <c r="E243" s="85" t="s">
        <v>299</v>
      </c>
      <c r="F243" s="85"/>
      <c r="G243" s="85"/>
      <c r="H243" s="10"/>
      <c r="I243" s="10"/>
      <c r="J243" s="10"/>
      <c r="K243" s="10"/>
      <c r="L243" s="10"/>
      <c r="M243" s="10"/>
      <c r="N243" s="10"/>
      <c r="O243" s="10"/>
      <c r="P243" s="85" t="s">
        <v>594</v>
      </c>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row>
    <row r="244" spans="1:66" x14ac:dyDescent="0.2">
      <c r="A244" s="10">
        <v>263</v>
      </c>
      <c r="B244" s="85" t="s">
        <v>595</v>
      </c>
      <c r="C244" s="85" t="s">
        <v>596</v>
      </c>
      <c r="D244" s="85" t="s">
        <v>173</v>
      </c>
      <c r="E244" s="85" t="s">
        <v>299</v>
      </c>
      <c r="F244" s="85"/>
      <c r="G244" s="85"/>
      <c r="H244" s="10"/>
      <c r="I244" s="10"/>
      <c r="J244" s="10"/>
      <c r="K244" s="10"/>
      <c r="L244" s="10"/>
      <c r="M244" s="10"/>
      <c r="N244" s="10"/>
      <c r="O244" s="10"/>
      <c r="P244" s="85" t="s">
        <v>597</v>
      </c>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row>
    <row r="245" spans="1:66" x14ac:dyDescent="0.2">
      <c r="A245" s="10">
        <v>264</v>
      </c>
      <c r="B245" s="85" t="s">
        <v>598</v>
      </c>
      <c r="C245" s="85" t="s">
        <v>599</v>
      </c>
      <c r="D245" s="85" t="s">
        <v>102</v>
      </c>
      <c r="E245" s="85" t="s">
        <v>299</v>
      </c>
      <c r="F245" s="85" t="s">
        <v>596</v>
      </c>
      <c r="G245" s="72">
        <v>353358909</v>
      </c>
      <c r="H245" s="10"/>
      <c r="I245" s="10"/>
      <c r="J245" s="10"/>
      <c r="K245" s="10"/>
      <c r="L245" s="10"/>
      <c r="M245" s="10"/>
      <c r="N245" s="10"/>
      <c r="O245" s="10"/>
      <c r="P245" s="10" t="str">
        <f>_xlfn.CONCAT("If Streck tube has been collected, then ", B245, " must be yes, no, or null")</f>
        <v>If Streck tube has been collected, then STRECK Tube 1: Deviation Hemolyzed must be yes, no, or null</v>
      </c>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row>
    <row r="246" spans="1:66" x14ac:dyDescent="0.2">
      <c r="A246" s="10">
        <v>265</v>
      </c>
      <c r="B246" s="85" t="s">
        <v>600</v>
      </c>
      <c r="C246" s="85" t="s">
        <v>601</v>
      </c>
      <c r="D246" s="85" t="s">
        <v>102</v>
      </c>
      <c r="E246" s="73" t="s">
        <v>299</v>
      </c>
      <c r="F246" s="85" t="s">
        <v>596</v>
      </c>
      <c r="G246" s="72">
        <v>353358909</v>
      </c>
      <c r="H246" s="10"/>
      <c r="I246" s="10"/>
      <c r="J246" s="10"/>
      <c r="K246" s="10"/>
      <c r="L246" s="10"/>
      <c r="M246" s="10"/>
      <c r="N246" s="10"/>
      <c r="O246" s="10"/>
      <c r="P246" s="10" t="str">
        <f t="shared" ref="P246:P257" si="7">_xlfn.CONCAT("If Streck tube has been collected, then ", B246, " must be yes, no, or null")</f>
        <v>If Streck tube has been collected, then STRECK Tube 1: Deviation Mislabeled Resolved must be yes, no, or null</v>
      </c>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row>
    <row r="247" spans="1:66" x14ac:dyDescent="0.2">
      <c r="A247" s="10">
        <v>266</v>
      </c>
      <c r="B247" s="85" t="s">
        <v>602</v>
      </c>
      <c r="C247" s="73" t="s">
        <v>603</v>
      </c>
      <c r="D247" s="85" t="s">
        <v>102</v>
      </c>
      <c r="E247" s="73" t="s">
        <v>299</v>
      </c>
      <c r="F247" s="85" t="s">
        <v>596</v>
      </c>
      <c r="G247" s="72">
        <v>353358909</v>
      </c>
      <c r="H247" s="10"/>
      <c r="I247" s="10"/>
      <c r="J247" s="10"/>
      <c r="K247" s="10"/>
      <c r="L247" s="10"/>
      <c r="M247" s="10"/>
      <c r="N247" s="10"/>
      <c r="O247" s="10"/>
      <c r="P247" s="10" t="str">
        <f t="shared" si="7"/>
        <v>If Streck tube has been collected, then STRECK Tube 1: Deviation Outside Contaminated must be yes, no, or null</v>
      </c>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row>
    <row r="248" spans="1:66" x14ac:dyDescent="0.2">
      <c r="A248" s="10">
        <v>267</v>
      </c>
      <c r="B248" s="85" t="s">
        <v>604</v>
      </c>
      <c r="C248" s="73" t="s">
        <v>605</v>
      </c>
      <c r="D248" s="85" t="s">
        <v>102</v>
      </c>
      <c r="E248" s="73" t="s">
        <v>299</v>
      </c>
      <c r="F248" s="85" t="s">
        <v>596</v>
      </c>
      <c r="G248" s="72">
        <v>353358909</v>
      </c>
      <c r="H248" s="10"/>
      <c r="I248" s="10"/>
      <c r="J248" s="10"/>
      <c r="K248" s="10"/>
      <c r="L248" s="10"/>
      <c r="M248" s="10"/>
      <c r="N248" s="10"/>
      <c r="O248" s="10"/>
      <c r="P248" s="10" t="str">
        <f t="shared" si="7"/>
        <v>If Streck tube has been collected, then STRECK Tube 1: Deviation Other must be yes, no, or null</v>
      </c>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row>
    <row r="249" spans="1:66" x14ac:dyDescent="0.2">
      <c r="A249" s="10">
        <v>268</v>
      </c>
      <c r="B249" s="85" t="s">
        <v>606</v>
      </c>
      <c r="C249" s="73" t="s">
        <v>607</v>
      </c>
      <c r="D249" s="85" t="s">
        <v>102</v>
      </c>
      <c r="E249" s="73" t="s">
        <v>299</v>
      </c>
      <c r="F249" s="85" t="s">
        <v>596</v>
      </c>
      <c r="G249" s="72">
        <v>353358909</v>
      </c>
      <c r="H249" s="10"/>
      <c r="I249" s="10"/>
      <c r="J249" s="10"/>
      <c r="K249" s="10"/>
      <c r="L249" s="10"/>
      <c r="M249" s="10"/>
      <c r="N249" s="10"/>
      <c r="O249" s="10"/>
      <c r="P249" s="10" t="str">
        <f t="shared" si="7"/>
        <v>If Streck tube has been collected, then STRECK Tube 1: Deviation Broken must be yes, no, or null</v>
      </c>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row>
    <row r="250" spans="1:66" x14ac:dyDescent="0.2">
      <c r="A250" s="10">
        <v>269</v>
      </c>
      <c r="B250" s="85" t="s">
        <v>608</v>
      </c>
      <c r="C250" s="73" t="s">
        <v>609</v>
      </c>
      <c r="D250" s="85" t="s">
        <v>102</v>
      </c>
      <c r="E250" s="73" t="s">
        <v>299</v>
      </c>
      <c r="F250" s="85" t="s">
        <v>596</v>
      </c>
      <c r="G250" s="72">
        <v>353358909</v>
      </c>
      <c r="H250" s="10"/>
      <c r="I250" s="10"/>
      <c r="J250" s="10"/>
      <c r="K250" s="10"/>
      <c r="L250" s="10"/>
      <c r="M250" s="10"/>
      <c r="N250" s="10"/>
      <c r="O250" s="10"/>
      <c r="P250" s="10" t="str">
        <f t="shared" si="7"/>
        <v>If Streck tube has been collected, then STRECK Tube 1: Deviation Temp too Low must be yes, no, or null</v>
      </c>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row>
    <row r="251" spans="1:66" x14ac:dyDescent="0.2">
      <c r="A251" s="10">
        <v>270</v>
      </c>
      <c r="B251" s="85" t="s">
        <v>610</v>
      </c>
      <c r="C251" s="73" t="s">
        <v>611</v>
      </c>
      <c r="D251" s="85" t="s">
        <v>102</v>
      </c>
      <c r="E251" s="73" t="s">
        <v>299</v>
      </c>
      <c r="F251" s="85" t="s">
        <v>596</v>
      </c>
      <c r="G251" s="72">
        <v>353358909</v>
      </c>
      <c r="H251" s="10"/>
      <c r="I251" s="10"/>
      <c r="J251" s="10"/>
      <c r="K251" s="10"/>
      <c r="L251" s="10"/>
      <c r="M251" s="10"/>
      <c r="N251" s="10"/>
      <c r="O251" s="10"/>
      <c r="P251" s="10" t="str">
        <f t="shared" si="7"/>
        <v>If Streck tube has been collected, then STRECK Tube 1: Deviation Mislabeled Discard must be yes, no, or null</v>
      </c>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row>
    <row r="252" spans="1:66" x14ac:dyDescent="0.2">
      <c r="A252" s="10">
        <v>271</v>
      </c>
      <c r="B252" s="85" t="s">
        <v>612</v>
      </c>
      <c r="C252" s="73" t="s">
        <v>613</v>
      </c>
      <c r="D252" s="85" t="s">
        <v>102</v>
      </c>
      <c r="E252" s="73" t="s">
        <v>299</v>
      </c>
      <c r="F252" s="85" t="s">
        <v>596</v>
      </c>
      <c r="G252" s="72">
        <v>353358909</v>
      </c>
      <c r="H252" s="10"/>
      <c r="I252" s="10"/>
      <c r="J252" s="10"/>
      <c r="K252" s="10"/>
      <c r="L252" s="10"/>
      <c r="M252" s="10"/>
      <c r="N252" s="10"/>
      <c r="O252" s="10"/>
      <c r="P252" s="10" t="str">
        <f t="shared" si="7"/>
        <v>If Streck tube has been collected, then STRECK Tube 1: Deviation Temp too High must be yes, no, or null</v>
      </c>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row>
    <row r="253" spans="1:66" x14ac:dyDescent="0.2">
      <c r="A253" s="10">
        <v>272</v>
      </c>
      <c r="B253" s="85" t="s">
        <v>614</v>
      </c>
      <c r="C253" s="73" t="s">
        <v>615</v>
      </c>
      <c r="D253" s="85" t="s">
        <v>102</v>
      </c>
      <c r="E253" s="73" t="s">
        <v>299</v>
      </c>
      <c r="F253" s="85" t="s">
        <v>596</v>
      </c>
      <c r="G253" s="72">
        <v>353358909</v>
      </c>
      <c r="H253" s="10"/>
      <c r="I253" s="10"/>
      <c r="J253" s="10"/>
      <c r="K253" s="10"/>
      <c r="L253" s="10"/>
      <c r="M253" s="10"/>
      <c r="N253" s="10"/>
      <c r="O253" s="10"/>
      <c r="P253" s="10" t="str">
        <f t="shared" si="7"/>
        <v>If Streck tube has been collected, then STRECK Tube 1: Deviation Low Volume-(tube/container partially filled but still usable) must be yes, no, or null</v>
      </c>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row>
    <row r="254" spans="1:66" x14ac:dyDescent="0.2">
      <c r="A254" s="10">
        <v>273</v>
      </c>
      <c r="B254" s="85" t="s">
        <v>616</v>
      </c>
      <c r="C254" s="73" t="s">
        <v>617</v>
      </c>
      <c r="D254" s="85" t="s">
        <v>102</v>
      </c>
      <c r="E254" s="73" t="s">
        <v>299</v>
      </c>
      <c r="F254" s="85" t="s">
        <v>596</v>
      </c>
      <c r="G254" s="72">
        <v>353358909</v>
      </c>
      <c r="H254" s="10"/>
      <c r="I254" s="10"/>
      <c r="J254" s="10"/>
      <c r="K254" s="10"/>
      <c r="L254" s="10"/>
      <c r="M254" s="10"/>
      <c r="N254" s="10"/>
      <c r="O254" s="10"/>
      <c r="P254" s="10" t="str">
        <f t="shared" si="7"/>
        <v>If Streck tube has been collected, then STRECK Tube 1: Deviation Leaded/Spilled must be yes, no, or null</v>
      </c>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row>
    <row r="255" spans="1:66" x14ac:dyDescent="0.2">
      <c r="A255" s="10">
        <v>274</v>
      </c>
      <c r="B255" s="85" t="s">
        <v>618</v>
      </c>
      <c r="C255" s="73" t="s">
        <v>619</v>
      </c>
      <c r="D255" s="85" t="s">
        <v>102</v>
      </c>
      <c r="E255" s="73" t="s">
        <v>299</v>
      </c>
      <c r="F255" s="85" t="s">
        <v>596</v>
      </c>
      <c r="G255" s="72">
        <v>353358909</v>
      </c>
      <c r="H255" s="10"/>
      <c r="I255" s="10"/>
      <c r="J255" s="10"/>
      <c r="K255" s="10"/>
      <c r="L255" s="10"/>
      <c r="M255" s="10"/>
      <c r="N255" s="10"/>
      <c r="O255" s="10"/>
      <c r="P255" s="10" t="str">
        <f t="shared" si="7"/>
        <v>If Streck tube has been collected, then STRECK Tube 1: Deviation Tube Size must be yes, no, or null</v>
      </c>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row>
    <row r="256" spans="1:66" x14ac:dyDescent="0.2">
      <c r="A256" s="10">
        <v>275</v>
      </c>
      <c r="B256" s="85" t="s">
        <v>620</v>
      </c>
      <c r="C256" s="73" t="s">
        <v>621</v>
      </c>
      <c r="D256" s="85" t="s">
        <v>102</v>
      </c>
      <c r="E256" s="73" t="s">
        <v>299</v>
      </c>
      <c r="F256" s="85" t="s">
        <v>596</v>
      </c>
      <c r="G256" s="72">
        <v>353358909</v>
      </c>
      <c r="H256" s="10"/>
      <c r="I256" s="10"/>
      <c r="J256" s="10"/>
      <c r="K256" s="10"/>
      <c r="L256" s="10"/>
      <c r="M256" s="10"/>
      <c r="N256" s="10"/>
      <c r="O256" s="10"/>
      <c r="P256" s="10" t="str">
        <f t="shared" si="7"/>
        <v>If Streck tube has been collected, then STRECK Tube 1: Deviation Discard must be yes, no, or null</v>
      </c>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row>
    <row r="257" spans="1:66" x14ac:dyDescent="0.2">
      <c r="A257" s="10">
        <v>276</v>
      </c>
      <c r="B257" s="85" t="s">
        <v>622</v>
      </c>
      <c r="C257" s="73" t="s">
        <v>623</v>
      </c>
      <c r="D257" s="85" t="s">
        <v>102</v>
      </c>
      <c r="E257" s="73" t="s">
        <v>299</v>
      </c>
      <c r="F257" s="85" t="s">
        <v>596</v>
      </c>
      <c r="G257" s="72">
        <v>353358909</v>
      </c>
      <c r="H257" s="10"/>
      <c r="I257" s="10"/>
      <c r="J257" s="10"/>
      <c r="K257" s="10"/>
      <c r="L257" s="10"/>
      <c r="M257" s="10"/>
      <c r="N257" s="10"/>
      <c r="O257" s="10"/>
      <c r="P257" s="10" t="str">
        <f t="shared" si="7"/>
        <v>If Streck tube has been collected, then STRECK Tube 1: Deviation Not Found must be yes, no, or null</v>
      </c>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row>
    <row r="258" spans="1:66" x14ac:dyDescent="0.2">
      <c r="A258" s="10">
        <v>277</v>
      </c>
      <c r="B258" s="85" t="s">
        <v>624</v>
      </c>
      <c r="C258" s="85" t="s">
        <v>625</v>
      </c>
      <c r="D258" s="85" t="s">
        <v>102</v>
      </c>
      <c r="E258" s="85" t="s">
        <v>299</v>
      </c>
      <c r="F258" s="85" t="s">
        <v>607</v>
      </c>
      <c r="G258" s="72">
        <v>353358909</v>
      </c>
      <c r="H258" s="10"/>
      <c r="I258" s="10"/>
      <c r="J258" s="10"/>
      <c r="K258" s="10"/>
      <c r="L258" s="10"/>
      <c r="M258" s="10"/>
      <c r="N258" s="10"/>
      <c r="O258" s="10"/>
      <c r="P258" s="10" t="s">
        <v>626</v>
      </c>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row>
    <row r="259" spans="1:66" x14ac:dyDescent="0.2">
      <c r="A259" s="80">
        <v>278</v>
      </c>
      <c r="B259" s="80" t="s">
        <v>627</v>
      </c>
      <c r="C259" s="80" t="s">
        <v>628</v>
      </c>
      <c r="D259" s="81" t="s">
        <v>74</v>
      </c>
      <c r="E259" s="80"/>
      <c r="F259" s="81" t="s">
        <v>629</v>
      </c>
      <c r="G259" s="80">
        <v>375535639</v>
      </c>
      <c r="H259" s="80"/>
      <c r="I259" s="80"/>
      <c r="J259" s="80"/>
      <c r="K259" s="80"/>
      <c r="L259" s="80"/>
      <c r="M259" s="80"/>
      <c r="N259" s="80"/>
      <c r="O259" s="80"/>
      <c r="P259" s="80" t="s">
        <v>630</v>
      </c>
      <c r="Q259" s="80"/>
      <c r="R259" s="80"/>
      <c r="S259" s="80"/>
      <c r="T259" s="80"/>
      <c r="U259" s="80"/>
      <c r="V259" s="80"/>
      <c r="W259" s="80"/>
      <c r="X259" s="80"/>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row>
    <row r="260" spans="1:66" x14ac:dyDescent="0.2">
      <c r="A260" s="80">
        <v>279</v>
      </c>
      <c r="B260" s="80" t="s">
        <v>631</v>
      </c>
      <c r="C260" s="80" t="s">
        <v>632</v>
      </c>
      <c r="D260" s="81" t="s">
        <v>74</v>
      </c>
      <c r="E260" s="80"/>
      <c r="F260" s="81" t="s">
        <v>629</v>
      </c>
      <c r="G260" s="80">
        <v>375535639</v>
      </c>
      <c r="H260" s="80"/>
      <c r="I260" s="80"/>
      <c r="J260" s="80"/>
      <c r="K260" s="80"/>
      <c r="L260" s="80"/>
      <c r="M260" s="80"/>
      <c r="N260" s="80"/>
      <c r="O260" s="80"/>
      <c r="P260" s="80" t="s">
        <v>633</v>
      </c>
      <c r="Q260" s="80"/>
      <c r="R260" s="80"/>
      <c r="S260" s="80"/>
      <c r="T260" s="80"/>
      <c r="U260" s="80"/>
      <c r="V260" s="80"/>
      <c r="W260" s="80"/>
      <c r="X260" s="80"/>
      <c r="Y260" s="80"/>
      <c r="Z260" s="80"/>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80"/>
      <c r="BH260" s="80"/>
      <c r="BI260" s="80"/>
      <c r="BJ260" s="80"/>
      <c r="BK260" s="80"/>
      <c r="BL260" s="80"/>
      <c r="BM260" s="80"/>
      <c r="BN260" s="80"/>
    </row>
    <row r="261" spans="1:66" x14ac:dyDescent="0.2">
      <c r="A261" s="80">
        <v>280</v>
      </c>
      <c r="B261" s="80" t="s">
        <v>634</v>
      </c>
      <c r="C261" s="80" t="s">
        <v>635</v>
      </c>
      <c r="D261" s="81" t="s">
        <v>74</v>
      </c>
      <c r="E261" s="80"/>
      <c r="F261" s="81" t="s">
        <v>629</v>
      </c>
      <c r="G261" s="80">
        <v>375535639</v>
      </c>
      <c r="H261" s="80"/>
      <c r="I261" s="80"/>
      <c r="J261" s="80"/>
      <c r="K261" s="80"/>
      <c r="L261" s="80"/>
      <c r="M261" s="80"/>
      <c r="N261" s="80"/>
      <c r="O261" s="80"/>
      <c r="P261" s="80" t="s">
        <v>636</v>
      </c>
      <c r="Q261" s="80"/>
      <c r="R261" s="80"/>
      <c r="S261" s="80"/>
      <c r="T261" s="80"/>
      <c r="U261" s="80"/>
      <c r="V261" s="80"/>
      <c r="W261" s="80"/>
      <c r="X261" s="80"/>
      <c r="Y261" s="80"/>
      <c r="Z261" s="80"/>
      <c r="AA261" s="80"/>
      <c r="AB261" s="80"/>
      <c r="AC261" s="80"/>
      <c r="AD261" s="80"/>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c r="BE261" s="80"/>
      <c r="BF261" s="80"/>
      <c r="BG261" s="80"/>
      <c r="BH261" s="80"/>
      <c r="BI261" s="80"/>
      <c r="BJ261" s="80"/>
      <c r="BK261" s="80"/>
      <c r="BL261" s="80"/>
      <c r="BM261" s="80"/>
      <c r="BN261" s="80"/>
    </row>
    <row r="262" spans="1:66" x14ac:dyDescent="0.2">
      <c r="A262" s="80">
        <v>281</v>
      </c>
      <c r="B262" s="80" t="s">
        <v>637</v>
      </c>
      <c r="C262" s="80" t="s">
        <v>638</v>
      </c>
      <c r="D262" s="81" t="s">
        <v>74</v>
      </c>
      <c r="E262" s="80"/>
      <c r="F262" s="81" t="s">
        <v>629</v>
      </c>
      <c r="G262" s="80">
        <v>375535639</v>
      </c>
      <c r="H262" s="80"/>
      <c r="I262" s="80"/>
      <c r="J262" s="80"/>
      <c r="K262" s="80"/>
      <c r="L262" s="80"/>
      <c r="M262" s="80"/>
      <c r="N262" s="80"/>
      <c r="O262" s="80"/>
      <c r="P262" s="80" t="s">
        <v>639</v>
      </c>
      <c r="Q262" s="80"/>
      <c r="R262" s="80"/>
      <c r="S262" s="80"/>
      <c r="T262" s="80"/>
      <c r="U262" s="80"/>
      <c r="V262" s="80"/>
      <c r="W262" s="80"/>
      <c r="X262" s="80"/>
      <c r="Y262" s="80"/>
      <c r="Z262" s="80"/>
      <c r="AA262" s="80"/>
      <c r="AB262" s="80"/>
      <c r="AC262" s="80"/>
      <c r="AD262" s="80"/>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c r="BE262" s="80"/>
      <c r="BF262" s="80"/>
      <c r="BG262" s="80"/>
      <c r="BH262" s="80"/>
      <c r="BI262" s="80"/>
      <c r="BJ262" s="80"/>
      <c r="BK262" s="80"/>
      <c r="BL262" s="80"/>
      <c r="BM262" s="80"/>
      <c r="BN262" s="80"/>
    </row>
    <row r="263" spans="1:66" x14ac:dyDescent="0.2">
      <c r="A263" s="80">
        <v>282</v>
      </c>
      <c r="B263" s="80" t="s">
        <v>640</v>
      </c>
      <c r="C263" s="80" t="s">
        <v>628</v>
      </c>
      <c r="D263" s="80" t="s">
        <v>74</v>
      </c>
      <c r="E263" s="80"/>
      <c r="F263" s="80" t="s">
        <v>629</v>
      </c>
      <c r="G263" s="80">
        <v>241974920</v>
      </c>
      <c r="H263" s="80"/>
      <c r="I263" s="80"/>
      <c r="J263" s="80"/>
      <c r="K263" s="80"/>
      <c r="L263" s="80"/>
      <c r="M263" s="80"/>
      <c r="N263" s="80"/>
      <c r="O263" s="80"/>
      <c r="P263" s="80" t="s">
        <v>641</v>
      </c>
      <c r="Q263" s="80"/>
      <c r="R263" s="80"/>
      <c r="S263" s="80"/>
      <c r="T263" s="80"/>
      <c r="U263" s="80"/>
      <c r="V263" s="80"/>
      <c r="W263" s="80"/>
      <c r="X263" s="80"/>
      <c r="Y263" s="80"/>
      <c r="Z263" s="80"/>
      <c r="AA263" s="80"/>
      <c r="AB263" s="80"/>
      <c r="AC263" s="80"/>
      <c r="AD263" s="80"/>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c r="BE263" s="80"/>
      <c r="BF263" s="80"/>
      <c r="BG263" s="80"/>
      <c r="BH263" s="80"/>
      <c r="BI263" s="80"/>
      <c r="BJ263" s="80"/>
      <c r="BK263" s="80"/>
      <c r="BL263" s="80"/>
      <c r="BM263" s="80"/>
      <c r="BN263" s="80"/>
    </row>
    <row r="264" spans="1:66" x14ac:dyDescent="0.2">
      <c r="A264" s="80">
        <v>283</v>
      </c>
      <c r="B264" s="80" t="s">
        <v>642</v>
      </c>
      <c r="C264" s="80" t="s">
        <v>628</v>
      </c>
      <c r="D264" s="81" t="s">
        <v>74</v>
      </c>
      <c r="E264" s="80"/>
      <c r="F264" s="80" t="s">
        <v>629</v>
      </c>
      <c r="G264" s="80">
        <v>277438316</v>
      </c>
      <c r="H264" s="80"/>
      <c r="I264" s="80"/>
      <c r="J264" s="80"/>
      <c r="K264" s="80"/>
      <c r="L264" s="80"/>
      <c r="M264" s="80"/>
      <c r="N264" s="80"/>
      <c r="O264" s="80"/>
      <c r="P264" s="80" t="s">
        <v>643</v>
      </c>
      <c r="Q264" s="80"/>
      <c r="R264" s="80"/>
      <c r="S264" s="80"/>
      <c r="T264" s="80"/>
      <c r="U264" s="80"/>
      <c r="V264" s="80"/>
      <c r="W264" s="80"/>
      <c r="X264" s="80"/>
      <c r="Y264" s="80"/>
      <c r="Z264" s="80"/>
      <c r="AA264" s="80"/>
      <c r="AB264" s="80"/>
      <c r="AC264" s="80"/>
      <c r="AD264" s="80"/>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c r="BE264" s="80"/>
      <c r="BF264" s="80"/>
      <c r="BG264" s="80"/>
      <c r="BH264" s="80"/>
      <c r="BI264" s="80"/>
      <c r="BJ264" s="80"/>
      <c r="BK264" s="80"/>
      <c r="BL264" s="80"/>
      <c r="BM264" s="80"/>
      <c r="BN264" s="80"/>
    </row>
    <row r="265" spans="1:66" x14ac:dyDescent="0.2">
      <c r="A265" s="80">
        <v>284</v>
      </c>
      <c r="B265" s="80" t="s">
        <v>644</v>
      </c>
      <c r="C265" s="80" t="s">
        <v>632</v>
      </c>
      <c r="D265" s="81" t="s">
        <v>74</v>
      </c>
      <c r="E265" s="80"/>
      <c r="F265" s="80" t="s">
        <v>629</v>
      </c>
      <c r="G265" s="80">
        <v>277438316</v>
      </c>
      <c r="H265" s="80"/>
      <c r="I265" s="80"/>
      <c r="J265" s="80"/>
      <c r="K265" s="80"/>
      <c r="L265" s="80"/>
      <c r="M265" s="80"/>
      <c r="N265" s="80"/>
      <c r="O265" s="80"/>
      <c r="P265" s="82" t="s">
        <v>645</v>
      </c>
      <c r="Q265" s="80"/>
      <c r="R265" s="80"/>
      <c r="S265" s="80"/>
      <c r="T265" s="80"/>
      <c r="U265" s="80"/>
      <c r="V265" s="80"/>
      <c r="W265" s="80"/>
      <c r="X265" s="80"/>
      <c r="Y265" s="80"/>
      <c r="Z265" s="80"/>
      <c r="AA265" s="80"/>
      <c r="AB265" s="80"/>
      <c r="AC265" s="80"/>
      <c r="AD265" s="80"/>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c r="BE265" s="80"/>
      <c r="BF265" s="80"/>
      <c r="BG265" s="80"/>
      <c r="BH265" s="80"/>
      <c r="BI265" s="80"/>
      <c r="BJ265" s="80"/>
      <c r="BK265" s="80"/>
      <c r="BL265" s="80"/>
      <c r="BM265" s="80"/>
      <c r="BN265" s="80"/>
    </row>
  </sheetData>
  <autoFilter ref="B1:P220" xr:uid="{B43786C8-79BA-46AA-ADA1-12888F310DF6}"/>
  <conditionalFormatting sqref="C75">
    <cfRule type="duplicateValues" dxfId="33" priority="27"/>
  </conditionalFormatting>
  <conditionalFormatting sqref="C81">
    <cfRule type="duplicateValues" dxfId="32" priority="28"/>
  </conditionalFormatting>
  <conditionalFormatting sqref="C100 C85:C95">
    <cfRule type="duplicateValues" dxfId="31" priority="30"/>
  </conditionalFormatting>
  <conditionalFormatting sqref="C101:C220">
    <cfRule type="duplicateValues" dxfId="30" priority="25"/>
  </conditionalFormatting>
  <conditionalFormatting sqref="D112:D116 D137:D139 D153 D169:D170 D192:D194">
    <cfRule type="duplicateValues" dxfId="29" priority="31"/>
  </conditionalFormatting>
  <conditionalFormatting sqref="E87:E95 D82:D85">
    <cfRule type="duplicateValues" dxfId="28" priority="32"/>
  </conditionalFormatting>
  <conditionalFormatting sqref="F51">
    <cfRule type="duplicateValues" dxfId="27" priority="35"/>
  </conditionalFormatting>
  <conditionalFormatting sqref="F56">
    <cfRule type="duplicateValues" dxfId="26" priority="36"/>
  </conditionalFormatting>
  <conditionalFormatting sqref="F60">
    <cfRule type="duplicateValues" dxfId="25" priority="34"/>
  </conditionalFormatting>
  <conditionalFormatting sqref="F87">
    <cfRule type="duplicateValues" dxfId="24" priority="15"/>
  </conditionalFormatting>
  <conditionalFormatting sqref="F88">
    <cfRule type="duplicateValues" dxfId="23" priority="14"/>
  </conditionalFormatting>
  <conditionalFormatting sqref="F90">
    <cfRule type="duplicateValues" dxfId="22" priority="13"/>
  </conditionalFormatting>
  <conditionalFormatting sqref="F91">
    <cfRule type="duplicateValues" dxfId="21" priority="12"/>
  </conditionalFormatting>
  <conditionalFormatting sqref="F92">
    <cfRule type="duplicateValues" dxfId="20" priority="11"/>
  </conditionalFormatting>
  <conditionalFormatting sqref="F94:F95">
    <cfRule type="duplicateValues" dxfId="19" priority="10"/>
  </conditionalFormatting>
  <conditionalFormatting sqref="F96:G96">
    <cfRule type="duplicateValues" dxfId="18" priority="1"/>
  </conditionalFormatting>
  <conditionalFormatting sqref="F97:G102">
    <cfRule type="duplicateValues" dxfId="17" priority="33"/>
  </conditionalFormatting>
  <conditionalFormatting sqref="H91">
    <cfRule type="duplicateValues" dxfId="16" priority="23"/>
  </conditionalFormatting>
  <conditionalFormatting sqref="I87:I95">
    <cfRule type="duplicateValues" dxfId="15" priority="24"/>
  </conditionalFormatting>
  <conditionalFormatting sqref="J87">
    <cfRule type="duplicateValues" dxfId="14" priority="22"/>
  </conditionalFormatting>
  <conditionalFormatting sqref="K87:K95">
    <cfRule type="duplicateValues" dxfId="13" priority="29"/>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3879-7FAE-462E-9D0D-813966798A83}">
  <sheetPr filterMode="1"/>
  <dimension ref="A1:BO60"/>
  <sheetViews>
    <sheetView workbookViewId="0">
      <pane ySplit="1" topLeftCell="A60" activePane="bottomLeft" state="frozen"/>
      <selection pane="bottomLeft" activeCell="C60" sqref="C60:H60"/>
    </sheetView>
  </sheetViews>
  <sheetFormatPr baseColWidth="10" defaultColWidth="9" defaultRowHeight="16" x14ac:dyDescent="0.2"/>
  <cols>
    <col min="1" max="1" width="15.6640625" style="42" bestFit="1" customWidth="1"/>
    <col min="2" max="2" width="29.6640625" style="42" bestFit="1" customWidth="1"/>
    <col min="3" max="3" width="58.83203125" style="12" customWidth="1"/>
    <col min="4" max="4" width="48.1640625" style="12" customWidth="1"/>
    <col min="5" max="5" width="36.33203125" style="12" customWidth="1"/>
    <col min="6" max="6" width="55" style="12" customWidth="1"/>
    <col min="7" max="7" width="105.1640625" style="12" customWidth="1"/>
    <col min="8" max="8" width="31.33203125" style="12" customWidth="1"/>
    <col min="9" max="9" width="22.1640625" style="12" customWidth="1"/>
    <col min="10" max="10" width="25.6640625" style="12" bestFit="1" customWidth="1"/>
    <col min="11" max="11" width="86" style="12" customWidth="1"/>
    <col min="12" max="12" width="25.6640625" style="12" bestFit="1" customWidth="1"/>
    <col min="13" max="13" width="19.5" style="12" customWidth="1"/>
    <col min="14" max="14" width="10.1640625" style="12" bestFit="1" customWidth="1"/>
    <col min="15" max="15" width="9" style="12"/>
    <col min="16" max="16" width="25.6640625" style="12" bestFit="1" customWidth="1"/>
    <col min="17" max="17" width="96.1640625" style="12" bestFit="1" customWidth="1"/>
    <col min="18" max="18" width="10.1640625" style="12" bestFit="1" customWidth="1"/>
    <col min="19" max="19" width="9" style="12"/>
    <col min="20" max="20" width="10.1640625" style="12" bestFit="1" customWidth="1"/>
    <col min="21" max="21" width="9" style="12"/>
    <col min="22" max="22" width="10.1640625" style="12" bestFit="1" customWidth="1"/>
    <col min="23" max="23" width="9" style="12"/>
    <col min="24" max="24" width="10.1640625" style="12" bestFit="1" customWidth="1"/>
    <col min="25" max="25" width="9" style="12"/>
    <col min="26" max="26" width="10.1640625" style="12" bestFit="1" customWidth="1"/>
    <col min="27" max="28" width="9" style="12"/>
    <col min="29" max="29" width="157.6640625" style="12" bestFit="1" customWidth="1"/>
    <col min="30" max="16384" width="9" style="12"/>
  </cols>
  <sheetData>
    <row r="1" spans="1:67" s="18" customFormat="1" ht="18" customHeight="1" x14ac:dyDescent="0.2">
      <c r="A1" s="41" t="s">
        <v>646</v>
      </c>
      <c r="B1" s="41" t="s">
        <v>647</v>
      </c>
      <c r="C1" s="13" t="s">
        <v>1</v>
      </c>
      <c r="D1" s="13" t="s">
        <v>2</v>
      </c>
      <c r="E1" s="14" t="s">
        <v>3</v>
      </c>
      <c r="F1" s="15" t="s">
        <v>4</v>
      </c>
      <c r="G1" s="16" t="s">
        <v>5</v>
      </c>
      <c r="H1" s="15" t="s">
        <v>6</v>
      </c>
      <c r="I1" s="17" t="s">
        <v>7</v>
      </c>
      <c r="J1" s="17" t="s">
        <v>8</v>
      </c>
      <c r="K1" s="17" t="s">
        <v>9</v>
      </c>
      <c r="L1" s="17" t="s">
        <v>10</v>
      </c>
      <c r="M1" s="17" t="s">
        <v>11</v>
      </c>
      <c r="N1" s="17" t="s">
        <v>12</v>
      </c>
      <c r="O1" s="17" t="s">
        <v>11</v>
      </c>
      <c r="P1" s="17" t="s">
        <v>12</v>
      </c>
      <c r="Q1" s="17" t="s">
        <v>11</v>
      </c>
      <c r="R1" s="17" t="s">
        <v>12</v>
      </c>
      <c r="S1" s="17" t="s">
        <v>11</v>
      </c>
      <c r="T1" s="17" t="s">
        <v>12</v>
      </c>
      <c r="U1" s="17" t="s">
        <v>11</v>
      </c>
      <c r="V1" s="17" t="s">
        <v>12</v>
      </c>
      <c r="W1" s="17" t="s">
        <v>11</v>
      </c>
      <c r="X1" s="17" t="s">
        <v>12</v>
      </c>
      <c r="Y1" s="17" t="s">
        <v>11</v>
      </c>
      <c r="Z1" s="17" t="s">
        <v>12</v>
      </c>
      <c r="AA1" s="17" t="s">
        <v>13</v>
      </c>
      <c r="AB1" s="17" t="s">
        <v>14</v>
      </c>
      <c r="AC1" s="17" t="s">
        <v>15</v>
      </c>
    </row>
    <row r="2" spans="1:67" ht="34" hidden="1" x14ac:dyDescent="0.2">
      <c r="A2" s="42" t="s">
        <v>648</v>
      </c>
      <c r="B2" s="42" t="s">
        <v>649</v>
      </c>
      <c r="C2" s="19" t="s">
        <v>650</v>
      </c>
      <c r="D2" s="19" t="s">
        <v>165</v>
      </c>
      <c r="E2" s="20" t="s">
        <v>651</v>
      </c>
      <c r="F2" s="21" t="s">
        <v>183</v>
      </c>
      <c r="G2" s="22" t="s">
        <v>53</v>
      </c>
      <c r="H2" s="22" t="s">
        <v>652</v>
      </c>
      <c r="I2" s="23"/>
      <c r="J2" s="23"/>
      <c r="K2" s="23"/>
      <c r="L2" s="23"/>
      <c r="M2" s="23"/>
      <c r="N2" s="23"/>
      <c r="O2" s="23"/>
      <c r="P2" s="23"/>
      <c r="Q2" s="23"/>
      <c r="R2" s="23"/>
      <c r="S2" s="23"/>
      <c r="T2" s="23"/>
      <c r="U2" s="23"/>
      <c r="V2" s="23"/>
      <c r="W2" s="23"/>
      <c r="X2" s="23"/>
      <c r="Y2" s="23"/>
      <c r="Z2" s="23"/>
      <c r="AA2" s="23"/>
      <c r="AC2" s="23" t="s">
        <v>653</v>
      </c>
    </row>
    <row r="3" spans="1:67" ht="34" hidden="1" x14ac:dyDescent="0.2">
      <c r="A3" s="42" t="s">
        <v>648</v>
      </c>
      <c r="B3" s="42" t="s">
        <v>649</v>
      </c>
      <c r="C3" s="19" t="s">
        <v>654</v>
      </c>
      <c r="D3" s="19" t="s">
        <v>149</v>
      </c>
      <c r="E3" s="20" t="s">
        <v>651</v>
      </c>
      <c r="F3" s="21" t="s">
        <v>655</v>
      </c>
      <c r="G3" s="22" t="s">
        <v>53</v>
      </c>
      <c r="H3" s="22" t="s">
        <v>656</v>
      </c>
      <c r="I3" s="23"/>
      <c r="J3" s="23"/>
      <c r="K3" s="23"/>
      <c r="L3" s="23"/>
      <c r="M3" s="23"/>
      <c r="N3" s="23"/>
      <c r="O3" s="23"/>
      <c r="P3" s="23"/>
      <c r="Q3" s="23"/>
      <c r="R3" s="23"/>
      <c r="S3" s="23"/>
      <c r="T3" s="23"/>
      <c r="U3" s="23"/>
      <c r="V3" s="23"/>
      <c r="W3" s="23"/>
      <c r="X3" s="23"/>
      <c r="Y3" s="23"/>
      <c r="Z3" s="23"/>
      <c r="AA3" s="23"/>
      <c r="AC3" s="23" t="s">
        <v>657</v>
      </c>
    </row>
    <row r="4" spans="1:67" s="39" customFormat="1" ht="34" hidden="1" x14ac:dyDescent="0.2">
      <c r="A4" s="43" t="s">
        <v>648</v>
      </c>
      <c r="B4" s="43" t="s">
        <v>658</v>
      </c>
      <c r="C4" s="36" t="s">
        <v>659</v>
      </c>
      <c r="D4" s="36" t="s">
        <v>165</v>
      </c>
      <c r="E4" s="36" t="s">
        <v>651</v>
      </c>
      <c r="F4" s="37" t="s">
        <v>660</v>
      </c>
      <c r="G4" s="40" t="s">
        <v>53</v>
      </c>
      <c r="H4" s="40">
        <v>300267574</v>
      </c>
      <c r="I4" s="38"/>
      <c r="J4" s="38"/>
      <c r="K4" s="38"/>
      <c r="L4" s="38"/>
      <c r="M4" s="38"/>
      <c r="N4" s="38"/>
      <c r="O4" s="38"/>
      <c r="P4" s="38"/>
      <c r="Q4" s="38"/>
      <c r="R4" s="38"/>
      <c r="S4" s="38"/>
      <c r="T4" s="38"/>
      <c r="U4" s="38"/>
      <c r="V4" s="38"/>
      <c r="W4" s="38"/>
      <c r="X4" s="38"/>
      <c r="Y4" s="38"/>
      <c r="Z4" s="38"/>
      <c r="AA4" s="38"/>
      <c r="AC4" s="38" t="s">
        <v>661</v>
      </c>
    </row>
    <row r="5" spans="1:67" s="39" customFormat="1" ht="34" hidden="1" x14ac:dyDescent="0.2">
      <c r="A5" s="43" t="s">
        <v>648</v>
      </c>
      <c r="B5" s="43" t="s">
        <v>658</v>
      </c>
      <c r="C5" s="36" t="s">
        <v>662</v>
      </c>
      <c r="D5" s="36" t="s">
        <v>149</v>
      </c>
      <c r="E5" s="36" t="s">
        <v>651</v>
      </c>
      <c r="F5" s="37" t="s">
        <v>663</v>
      </c>
      <c r="G5" s="40" t="s">
        <v>53</v>
      </c>
      <c r="H5" s="40">
        <v>300267574</v>
      </c>
      <c r="I5" s="38"/>
      <c r="J5" s="38"/>
      <c r="K5" s="38"/>
      <c r="L5" s="38"/>
      <c r="M5" s="38"/>
      <c r="N5" s="38"/>
      <c r="O5" s="38"/>
      <c r="P5" s="38"/>
      <c r="Q5" s="38"/>
      <c r="R5" s="38"/>
      <c r="S5" s="38"/>
      <c r="T5" s="38"/>
      <c r="U5" s="38"/>
      <c r="V5" s="38"/>
      <c r="W5" s="38"/>
      <c r="X5" s="38"/>
      <c r="Y5" s="38"/>
      <c r="Z5" s="38"/>
      <c r="AA5" s="38"/>
      <c r="AC5" s="38" t="s">
        <v>661</v>
      </c>
    </row>
    <row r="6" spans="1:67" ht="48" x14ac:dyDescent="0.2">
      <c r="A6" s="42" t="s">
        <v>648</v>
      </c>
      <c r="B6" s="42" t="s">
        <v>658</v>
      </c>
      <c r="C6" s="12" t="s">
        <v>664</v>
      </c>
      <c r="D6" s="12" t="s">
        <v>17</v>
      </c>
      <c r="E6" s="12" t="s">
        <v>665</v>
      </c>
      <c r="F6" s="22">
        <v>104430631</v>
      </c>
      <c r="G6" s="22" t="s">
        <v>19</v>
      </c>
      <c r="H6" s="22">
        <v>104430631</v>
      </c>
      <c r="I6" s="24" t="s">
        <v>24</v>
      </c>
      <c r="J6" s="12">
        <v>104430631</v>
      </c>
      <c r="K6" s="24" t="s">
        <v>27</v>
      </c>
      <c r="L6" s="12">
        <v>104430631</v>
      </c>
      <c r="M6" s="24" t="s">
        <v>30</v>
      </c>
      <c r="N6" s="12">
        <v>104430631</v>
      </c>
      <c r="O6" s="24" t="s">
        <v>33</v>
      </c>
      <c r="P6" s="12">
        <v>104430631</v>
      </c>
      <c r="Q6" s="24" t="s">
        <v>48</v>
      </c>
      <c r="R6" s="12">
        <v>104430631</v>
      </c>
      <c r="S6" s="24" t="s">
        <v>36</v>
      </c>
      <c r="T6" s="12">
        <v>104430631</v>
      </c>
      <c r="U6" s="24" t="s">
        <v>39</v>
      </c>
      <c r="V6" s="12">
        <v>104430631</v>
      </c>
      <c r="W6" s="24" t="s">
        <v>42</v>
      </c>
      <c r="X6" s="12">
        <v>104430631</v>
      </c>
      <c r="Y6" s="24" t="s">
        <v>45</v>
      </c>
      <c r="Z6" s="12">
        <v>104430631</v>
      </c>
      <c r="AC6" s="24" t="s">
        <v>666</v>
      </c>
    </row>
    <row r="7" spans="1:67" ht="48" x14ac:dyDescent="0.2">
      <c r="A7" s="42" t="s">
        <v>648</v>
      </c>
      <c r="B7" s="42" t="s">
        <v>649</v>
      </c>
      <c r="C7" s="12" t="s">
        <v>667</v>
      </c>
      <c r="D7" s="25" t="s">
        <v>75</v>
      </c>
      <c r="E7" s="12" t="s">
        <v>665</v>
      </c>
      <c r="F7" s="22">
        <v>104430631</v>
      </c>
      <c r="G7" s="22" t="s">
        <v>19</v>
      </c>
      <c r="H7" s="22">
        <v>104430631</v>
      </c>
      <c r="I7" s="24" t="s">
        <v>24</v>
      </c>
      <c r="J7" s="12">
        <v>104430631</v>
      </c>
      <c r="K7" s="24" t="s">
        <v>27</v>
      </c>
      <c r="L7" s="12">
        <v>104430631</v>
      </c>
      <c r="M7" s="24" t="s">
        <v>30</v>
      </c>
      <c r="N7" s="12">
        <v>104430631</v>
      </c>
      <c r="O7" s="24" t="s">
        <v>33</v>
      </c>
      <c r="P7" s="12">
        <v>104430631</v>
      </c>
      <c r="Q7" s="24" t="s">
        <v>48</v>
      </c>
      <c r="R7" s="12">
        <v>104430631</v>
      </c>
      <c r="S7" s="24" t="s">
        <v>36</v>
      </c>
      <c r="T7" s="12">
        <v>104430631</v>
      </c>
      <c r="U7" s="24" t="s">
        <v>39</v>
      </c>
      <c r="V7" s="12">
        <v>104430631</v>
      </c>
      <c r="W7" s="24" t="s">
        <v>42</v>
      </c>
      <c r="X7" s="12">
        <v>104430631</v>
      </c>
      <c r="Y7" s="24" t="s">
        <v>45</v>
      </c>
      <c r="Z7" s="12">
        <v>104430631</v>
      </c>
      <c r="AC7" s="12" t="s">
        <v>668</v>
      </c>
    </row>
    <row r="8" spans="1:67" ht="34" hidden="1" x14ac:dyDescent="0.25">
      <c r="A8" s="54" t="s">
        <v>648</v>
      </c>
      <c r="B8" s="54" t="s">
        <v>669</v>
      </c>
      <c r="C8" s="26" t="s">
        <v>670</v>
      </c>
      <c r="D8" s="25" t="s">
        <v>671</v>
      </c>
      <c r="E8" s="26" t="s">
        <v>672</v>
      </c>
      <c r="F8" s="55" t="s">
        <v>673</v>
      </c>
      <c r="G8" s="56" t="s">
        <v>674</v>
      </c>
      <c r="H8" s="55"/>
      <c r="I8" s="56"/>
      <c r="AC8" s="12" t="s">
        <v>675</v>
      </c>
    </row>
    <row r="9" spans="1:67" ht="32" hidden="1" x14ac:dyDescent="0.2">
      <c r="A9" s="54" t="s">
        <v>648</v>
      </c>
      <c r="B9" s="54" t="s">
        <v>669</v>
      </c>
      <c r="C9" s="26" t="s">
        <v>676</v>
      </c>
      <c r="D9" s="25" t="s">
        <v>671</v>
      </c>
      <c r="E9" s="27" t="s">
        <v>672</v>
      </c>
      <c r="F9" s="55" t="s">
        <v>677</v>
      </c>
      <c r="G9" s="55" t="s">
        <v>678</v>
      </c>
      <c r="H9" s="55"/>
      <c r="I9" s="27"/>
      <c r="AC9" s="24" t="s">
        <v>675</v>
      </c>
    </row>
    <row r="10" spans="1:67" ht="48" x14ac:dyDescent="0.2">
      <c r="A10" s="42" t="s">
        <v>648</v>
      </c>
      <c r="B10" s="42" t="s">
        <v>649</v>
      </c>
      <c r="C10" s="12" t="s">
        <v>679</v>
      </c>
      <c r="D10" s="12" t="s">
        <v>81</v>
      </c>
      <c r="E10" s="12" t="s">
        <v>665</v>
      </c>
      <c r="F10" s="22">
        <v>104430631</v>
      </c>
      <c r="G10" s="22" t="s">
        <v>19</v>
      </c>
      <c r="H10" s="22">
        <v>104430631</v>
      </c>
      <c r="I10" s="24" t="s">
        <v>24</v>
      </c>
      <c r="J10" s="12">
        <v>104430631</v>
      </c>
      <c r="K10" s="24" t="s">
        <v>27</v>
      </c>
      <c r="L10" s="12">
        <v>104430631</v>
      </c>
      <c r="M10" s="24" t="s">
        <v>30</v>
      </c>
      <c r="N10" s="12">
        <v>104430631</v>
      </c>
      <c r="O10" s="24" t="s">
        <v>33</v>
      </c>
      <c r="P10" s="12">
        <v>104430631</v>
      </c>
      <c r="Q10" s="24" t="s">
        <v>48</v>
      </c>
      <c r="R10" s="12">
        <v>104430631</v>
      </c>
      <c r="S10" s="24" t="s">
        <v>36</v>
      </c>
      <c r="T10" s="12">
        <v>104430631</v>
      </c>
      <c r="U10" s="24" t="s">
        <v>39</v>
      </c>
      <c r="V10" s="12">
        <v>104430631</v>
      </c>
      <c r="W10" s="24" t="s">
        <v>42</v>
      </c>
      <c r="X10" s="12">
        <v>104430631</v>
      </c>
      <c r="Y10" s="24" t="s">
        <v>45</v>
      </c>
      <c r="Z10" s="12">
        <v>104430631</v>
      </c>
      <c r="AC10" s="24"/>
    </row>
    <row r="11" spans="1:67" ht="17" hidden="1" x14ac:dyDescent="0.2">
      <c r="A11" s="42" t="s">
        <v>648</v>
      </c>
      <c r="B11" s="42" t="s">
        <v>669</v>
      </c>
      <c r="C11" s="12" t="s">
        <v>680</v>
      </c>
      <c r="D11" s="25" t="s">
        <v>70</v>
      </c>
      <c r="E11" s="24" t="s">
        <v>681</v>
      </c>
      <c r="F11" s="22">
        <v>353358909</v>
      </c>
      <c r="G11" s="22" t="s">
        <v>58</v>
      </c>
      <c r="H11" s="22">
        <v>353358909</v>
      </c>
      <c r="I11" s="12" t="s">
        <v>20</v>
      </c>
      <c r="J11" s="28">
        <v>664882224</v>
      </c>
      <c r="K11" s="12" t="s">
        <v>682</v>
      </c>
      <c r="L11" s="12" t="s">
        <v>683</v>
      </c>
      <c r="Q11" s="12" t="s">
        <v>684</v>
      </c>
    </row>
    <row r="12" spans="1:67" s="29" customFormat="1" ht="34" hidden="1" x14ac:dyDescent="0.2">
      <c r="A12" s="43" t="s">
        <v>648</v>
      </c>
      <c r="B12" s="43" t="s">
        <v>669</v>
      </c>
      <c r="C12" s="12" t="s">
        <v>685</v>
      </c>
      <c r="D12" s="30" t="s">
        <v>75</v>
      </c>
      <c r="E12" s="24" t="s">
        <v>681</v>
      </c>
      <c r="F12" s="22">
        <v>353358909</v>
      </c>
      <c r="G12" s="12" t="s">
        <v>19</v>
      </c>
      <c r="H12" s="22">
        <v>353358909</v>
      </c>
      <c r="I12" s="12" t="s">
        <v>20</v>
      </c>
      <c r="J12" s="28">
        <v>664882224</v>
      </c>
      <c r="K12" s="22" t="s">
        <v>686</v>
      </c>
      <c r="L12" s="22" t="s">
        <v>683</v>
      </c>
      <c r="M12" s="12"/>
      <c r="N12" s="12"/>
      <c r="O12" s="12"/>
      <c r="P12" s="12"/>
      <c r="Q12" s="12" t="s">
        <v>687</v>
      </c>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29" customFormat="1" ht="17" hidden="1" x14ac:dyDescent="0.2">
      <c r="A13" s="43" t="s">
        <v>648</v>
      </c>
      <c r="B13" s="43" t="s">
        <v>669</v>
      </c>
      <c r="C13" s="12" t="s">
        <v>688</v>
      </c>
      <c r="D13" s="22" t="s">
        <v>75</v>
      </c>
      <c r="E13" s="24" t="s">
        <v>681</v>
      </c>
      <c r="F13" s="31">
        <v>353358909</v>
      </c>
      <c r="G13" s="12" t="s">
        <v>24</v>
      </c>
      <c r="H13" s="31">
        <v>353358909</v>
      </c>
      <c r="I13" s="12" t="s">
        <v>20</v>
      </c>
      <c r="J13" s="28">
        <v>664882224</v>
      </c>
      <c r="K13" s="22" t="s">
        <v>686</v>
      </c>
      <c r="L13" s="22" t="s">
        <v>683</v>
      </c>
      <c r="M13" s="12"/>
      <c r="N13" s="12"/>
      <c r="O13" s="12"/>
      <c r="P13" s="12"/>
      <c r="Q13" s="24" t="s">
        <v>689</v>
      </c>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row>
    <row r="14" spans="1:67" s="29" customFormat="1" ht="17" hidden="1" x14ac:dyDescent="0.2">
      <c r="A14" s="43" t="s">
        <v>648</v>
      </c>
      <c r="B14" s="43" t="s">
        <v>669</v>
      </c>
      <c r="C14" s="12" t="s">
        <v>690</v>
      </c>
      <c r="D14" s="31" t="s">
        <v>75</v>
      </c>
      <c r="E14" s="24" t="s">
        <v>681</v>
      </c>
      <c r="F14" s="31">
        <v>353358909</v>
      </c>
      <c r="G14" s="12" t="s">
        <v>27</v>
      </c>
      <c r="H14" s="31">
        <v>353358909</v>
      </c>
      <c r="I14" s="12" t="s">
        <v>20</v>
      </c>
      <c r="J14" s="28">
        <v>664882224</v>
      </c>
      <c r="K14" s="22" t="s">
        <v>686</v>
      </c>
      <c r="L14" s="22" t="s">
        <v>683</v>
      </c>
      <c r="M14" s="12"/>
      <c r="N14" s="12"/>
      <c r="O14" s="12"/>
      <c r="P14" s="12"/>
      <c r="Q14" s="24" t="s">
        <v>689</v>
      </c>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row>
    <row r="15" spans="1:67" s="29" customFormat="1" ht="17" hidden="1" x14ac:dyDescent="0.2">
      <c r="A15" s="43" t="s">
        <v>648</v>
      </c>
      <c r="B15" s="43" t="s">
        <v>669</v>
      </c>
      <c r="C15" s="12" t="s">
        <v>691</v>
      </c>
      <c r="D15" s="31" t="s">
        <v>75</v>
      </c>
      <c r="E15" s="24" t="s">
        <v>681</v>
      </c>
      <c r="F15" s="31">
        <v>353358909</v>
      </c>
      <c r="G15" s="12" t="s">
        <v>30</v>
      </c>
      <c r="H15" s="31">
        <v>353358909</v>
      </c>
      <c r="I15" s="12" t="s">
        <v>20</v>
      </c>
      <c r="J15" s="28">
        <v>664882224</v>
      </c>
      <c r="K15" s="22" t="s">
        <v>686</v>
      </c>
      <c r="L15" s="22" t="s">
        <v>683</v>
      </c>
      <c r="M15" s="12"/>
      <c r="N15" s="12"/>
      <c r="O15" s="12"/>
      <c r="P15" s="12"/>
      <c r="Q15" s="24" t="s">
        <v>689</v>
      </c>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row>
    <row r="16" spans="1:67" s="29" customFormat="1" ht="17" hidden="1" x14ac:dyDescent="0.2">
      <c r="A16" s="43" t="s">
        <v>648</v>
      </c>
      <c r="B16" s="43" t="s">
        <v>669</v>
      </c>
      <c r="C16" s="12" t="s">
        <v>692</v>
      </c>
      <c r="D16" s="31" t="s">
        <v>75</v>
      </c>
      <c r="E16" s="24" t="s">
        <v>681</v>
      </c>
      <c r="F16" s="31">
        <v>353358909</v>
      </c>
      <c r="G16" s="12" t="s">
        <v>33</v>
      </c>
      <c r="H16" s="31">
        <v>353358909</v>
      </c>
      <c r="I16" s="12" t="s">
        <v>20</v>
      </c>
      <c r="J16" s="28">
        <v>664882224</v>
      </c>
      <c r="K16" s="22" t="s">
        <v>686</v>
      </c>
      <c r="L16" s="22" t="s">
        <v>683</v>
      </c>
      <c r="M16" s="12"/>
      <c r="N16" s="12"/>
      <c r="O16" s="12"/>
      <c r="P16" s="12"/>
      <c r="Q16" s="24" t="s">
        <v>689</v>
      </c>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row>
    <row r="17" spans="1:67" s="29" customFormat="1" ht="17" hidden="1" x14ac:dyDescent="0.2">
      <c r="A17" s="43" t="s">
        <v>648</v>
      </c>
      <c r="B17" s="43" t="s">
        <v>669</v>
      </c>
      <c r="C17" s="12" t="s">
        <v>693</v>
      </c>
      <c r="D17" s="31" t="s">
        <v>75</v>
      </c>
      <c r="E17" s="24" t="s">
        <v>681</v>
      </c>
      <c r="F17" s="31">
        <v>353358909</v>
      </c>
      <c r="G17" s="12" t="s">
        <v>36</v>
      </c>
      <c r="H17" s="31">
        <v>353358909</v>
      </c>
      <c r="I17" s="12" t="s">
        <v>20</v>
      </c>
      <c r="J17" s="28">
        <v>664882224</v>
      </c>
      <c r="K17" s="22" t="s">
        <v>686</v>
      </c>
      <c r="L17" s="22" t="s">
        <v>683</v>
      </c>
      <c r="M17" s="12"/>
      <c r="N17" s="12"/>
      <c r="O17" s="12"/>
      <c r="P17" s="12"/>
      <c r="Q17" s="24" t="s">
        <v>689</v>
      </c>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row>
    <row r="18" spans="1:67" s="29" customFormat="1" ht="17" hidden="1" x14ac:dyDescent="0.2">
      <c r="A18" s="43" t="s">
        <v>648</v>
      </c>
      <c r="B18" s="43" t="s">
        <v>669</v>
      </c>
      <c r="C18" s="12" t="s">
        <v>694</v>
      </c>
      <c r="D18" s="31" t="s">
        <v>75</v>
      </c>
      <c r="E18" s="24" t="s">
        <v>681</v>
      </c>
      <c r="F18" s="31">
        <v>353358909</v>
      </c>
      <c r="G18" s="24" t="s">
        <v>39</v>
      </c>
      <c r="H18" s="31">
        <v>353358909</v>
      </c>
      <c r="I18" s="12" t="s">
        <v>20</v>
      </c>
      <c r="J18" s="28">
        <v>664882224</v>
      </c>
      <c r="K18" s="22" t="s">
        <v>686</v>
      </c>
      <c r="L18" s="22" t="s">
        <v>683</v>
      </c>
      <c r="M18" s="12"/>
      <c r="N18" s="12"/>
      <c r="O18" s="12"/>
      <c r="P18" s="12"/>
      <c r="Q18" s="24" t="s">
        <v>689</v>
      </c>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row>
    <row r="19" spans="1:67" s="29" customFormat="1" ht="17" hidden="1" x14ac:dyDescent="0.2">
      <c r="A19" s="43" t="s">
        <v>648</v>
      </c>
      <c r="B19" s="43" t="s">
        <v>669</v>
      </c>
      <c r="C19" s="12" t="s">
        <v>695</v>
      </c>
      <c r="D19" s="31" t="s">
        <v>75</v>
      </c>
      <c r="E19" s="24" t="s">
        <v>681</v>
      </c>
      <c r="F19" s="31">
        <v>353358909</v>
      </c>
      <c r="G19" s="12" t="s">
        <v>42</v>
      </c>
      <c r="H19" s="31">
        <v>353358909</v>
      </c>
      <c r="I19" s="12" t="s">
        <v>20</v>
      </c>
      <c r="J19" s="28">
        <v>664882224</v>
      </c>
      <c r="K19" s="22" t="s">
        <v>686</v>
      </c>
      <c r="L19" s="22" t="s">
        <v>683</v>
      </c>
      <c r="M19" s="12"/>
      <c r="N19" s="12"/>
      <c r="O19" s="12"/>
      <c r="P19" s="12"/>
      <c r="Q19" s="24" t="s">
        <v>689</v>
      </c>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row>
    <row r="20" spans="1:67" s="29" customFormat="1" ht="17" hidden="1" x14ac:dyDescent="0.2">
      <c r="A20" s="43" t="s">
        <v>648</v>
      </c>
      <c r="B20" s="43" t="s">
        <v>669</v>
      </c>
      <c r="C20" s="12" t="s">
        <v>696</v>
      </c>
      <c r="D20" s="31" t="s">
        <v>75</v>
      </c>
      <c r="E20" s="24" t="s">
        <v>681</v>
      </c>
      <c r="F20" s="31">
        <v>353358909</v>
      </c>
      <c r="G20" s="12" t="s">
        <v>45</v>
      </c>
      <c r="H20" s="31">
        <v>353358909</v>
      </c>
      <c r="I20" s="12" t="s">
        <v>20</v>
      </c>
      <c r="J20" s="28">
        <v>664882224</v>
      </c>
      <c r="K20" s="22" t="s">
        <v>686</v>
      </c>
      <c r="L20" s="22" t="s">
        <v>683</v>
      </c>
      <c r="M20" s="12"/>
      <c r="N20" s="12"/>
      <c r="O20" s="12"/>
      <c r="P20" s="12"/>
      <c r="Q20" s="24" t="s">
        <v>689</v>
      </c>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1:67" s="29" customFormat="1" ht="17" hidden="1" x14ac:dyDescent="0.2">
      <c r="A21" s="43" t="s">
        <v>648</v>
      </c>
      <c r="B21" s="43" t="s">
        <v>669</v>
      </c>
      <c r="C21" s="12" t="s">
        <v>697</v>
      </c>
      <c r="D21" s="31" t="s">
        <v>75</v>
      </c>
      <c r="E21" s="24" t="s">
        <v>681</v>
      </c>
      <c r="F21" s="31">
        <v>353358909</v>
      </c>
      <c r="G21" s="24" t="s">
        <v>48</v>
      </c>
      <c r="H21" s="31">
        <v>353358909</v>
      </c>
      <c r="I21" s="12" t="s">
        <v>20</v>
      </c>
      <c r="J21" s="28">
        <v>664882224</v>
      </c>
      <c r="K21" s="22" t="s">
        <v>686</v>
      </c>
      <c r="L21" s="22" t="s">
        <v>683</v>
      </c>
      <c r="M21" s="12"/>
      <c r="N21" s="12"/>
      <c r="O21" s="12"/>
      <c r="P21" s="12"/>
      <c r="Q21" s="24" t="s">
        <v>689</v>
      </c>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1:67" ht="51" hidden="1" x14ac:dyDescent="0.2">
      <c r="A22" s="42" t="s">
        <v>648</v>
      </c>
      <c r="B22" s="42" t="s">
        <v>669</v>
      </c>
      <c r="C22" s="26" t="s">
        <v>698</v>
      </c>
      <c r="D22" s="25" t="s">
        <v>101</v>
      </c>
      <c r="E22" s="27" t="s">
        <v>699</v>
      </c>
      <c r="F22" s="31">
        <v>353358909</v>
      </c>
      <c r="G22" s="22" t="s">
        <v>81</v>
      </c>
      <c r="H22" s="31">
        <v>353358909</v>
      </c>
      <c r="I22" s="12" t="s">
        <v>96</v>
      </c>
      <c r="J22" s="24">
        <v>353358909</v>
      </c>
      <c r="K22" s="12" t="s">
        <v>250</v>
      </c>
      <c r="L22" s="24">
        <v>353358909</v>
      </c>
      <c r="M22" s="12" t="s">
        <v>700</v>
      </c>
      <c r="N22" s="12" t="s">
        <v>701</v>
      </c>
      <c r="Q22" s="24" t="s">
        <v>702</v>
      </c>
    </row>
    <row r="23" spans="1:67" s="7" customFormat="1" ht="33" hidden="1" customHeight="1" x14ac:dyDescent="0.2">
      <c r="A23" s="42" t="s">
        <v>648</v>
      </c>
      <c r="B23" s="42" t="s">
        <v>669</v>
      </c>
      <c r="C23" s="32" t="s">
        <v>703</v>
      </c>
      <c r="D23" s="33" t="s">
        <v>704</v>
      </c>
      <c r="E23" s="33" t="s">
        <v>705</v>
      </c>
      <c r="F23" s="5"/>
      <c r="G23" s="33" t="s">
        <v>81</v>
      </c>
      <c r="H23" s="5">
        <v>353358909</v>
      </c>
      <c r="I23" s="33" t="s">
        <v>20</v>
      </c>
      <c r="J23" s="33">
        <v>534621077</v>
      </c>
      <c r="K23" s="12" t="s">
        <v>700</v>
      </c>
      <c r="L23" s="12" t="s">
        <v>701</v>
      </c>
    </row>
    <row r="24" spans="1:67" s="7" customFormat="1" ht="33" hidden="1" customHeight="1" x14ac:dyDescent="0.2">
      <c r="A24" s="42" t="s">
        <v>648</v>
      </c>
      <c r="B24" s="42" t="s">
        <v>669</v>
      </c>
      <c r="C24" s="32" t="s">
        <v>706</v>
      </c>
      <c r="D24" s="33" t="s">
        <v>707</v>
      </c>
      <c r="E24" s="33" t="s">
        <v>708</v>
      </c>
      <c r="F24" s="5"/>
      <c r="G24" s="33" t="s">
        <v>96</v>
      </c>
      <c r="H24" s="5">
        <v>353358909</v>
      </c>
      <c r="I24" s="33" t="s">
        <v>20</v>
      </c>
      <c r="J24" s="33">
        <v>534621077</v>
      </c>
      <c r="K24" s="12" t="s">
        <v>700</v>
      </c>
      <c r="L24" s="12" t="s">
        <v>701</v>
      </c>
    </row>
    <row r="25" spans="1:67" s="7" customFormat="1" ht="33" hidden="1" customHeight="1" x14ac:dyDescent="0.2">
      <c r="A25" s="42" t="s">
        <v>648</v>
      </c>
      <c r="B25" s="42" t="s">
        <v>669</v>
      </c>
      <c r="C25" s="32" t="s">
        <v>709</v>
      </c>
      <c r="D25" s="7" t="s">
        <v>700</v>
      </c>
      <c r="E25" s="33" t="s">
        <v>708</v>
      </c>
      <c r="F25" s="5"/>
      <c r="G25" s="33" t="s">
        <v>81</v>
      </c>
      <c r="H25" s="5">
        <v>353358909</v>
      </c>
      <c r="I25" s="12" t="s">
        <v>700</v>
      </c>
      <c r="J25" s="12" t="s">
        <v>701</v>
      </c>
    </row>
    <row r="26" spans="1:67" s="7" customFormat="1" ht="33" hidden="1" customHeight="1" x14ac:dyDescent="0.2">
      <c r="A26" s="42" t="s">
        <v>648</v>
      </c>
      <c r="B26" s="42" t="s">
        <v>669</v>
      </c>
      <c r="C26" s="32" t="s">
        <v>296</v>
      </c>
      <c r="D26" s="7" t="s">
        <v>250</v>
      </c>
      <c r="E26" s="33" t="s">
        <v>710</v>
      </c>
      <c r="F26" s="5">
        <v>104430631</v>
      </c>
      <c r="G26" s="7" t="s">
        <v>233</v>
      </c>
      <c r="H26" s="34">
        <v>104430631</v>
      </c>
      <c r="I26" s="12" t="s">
        <v>700</v>
      </c>
      <c r="J26" s="12" t="s">
        <v>701</v>
      </c>
    </row>
    <row r="27" spans="1:67" ht="17" hidden="1" x14ac:dyDescent="0.2">
      <c r="A27" s="42" t="s">
        <v>648</v>
      </c>
      <c r="B27" s="42" t="s">
        <v>669</v>
      </c>
      <c r="C27" s="12" t="s">
        <v>711</v>
      </c>
      <c r="D27" s="25" t="s">
        <v>70</v>
      </c>
      <c r="E27" s="24" t="s">
        <v>61</v>
      </c>
      <c r="F27" s="22">
        <v>353358909</v>
      </c>
      <c r="G27" s="22" t="s">
        <v>58</v>
      </c>
      <c r="H27" s="22">
        <v>353358909</v>
      </c>
      <c r="I27" s="12" t="s">
        <v>20</v>
      </c>
      <c r="J27" s="28">
        <v>664882224</v>
      </c>
      <c r="K27" s="12" t="s">
        <v>712</v>
      </c>
      <c r="L27" s="12" t="s">
        <v>683</v>
      </c>
      <c r="Q27" s="12" t="s">
        <v>684</v>
      </c>
    </row>
    <row r="28" spans="1:67" ht="34" hidden="1" x14ac:dyDescent="0.2">
      <c r="A28" s="42" t="s">
        <v>713</v>
      </c>
      <c r="B28" s="42" t="s">
        <v>649</v>
      </c>
      <c r="C28" s="24" t="s">
        <v>714</v>
      </c>
      <c r="D28" s="24" t="s">
        <v>101</v>
      </c>
      <c r="E28" s="24" t="s">
        <v>61</v>
      </c>
      <c r="F28" s="31">
        <v>104430631</v>
      </c>
      <c r="G28" s="24" t="s">
        <v>250</v>
      </c>
      <c r="H28" s="31">
        <v>104430631</v>
      </c>
      <c r="I28" s="35" t="s">
        <v>20</v>
      </c>
      <c r="J28" s="35" t="s">
        <v>715</v>
      </c>
      <c r="Q28" s="24" t="s">
        <v>716</v>
      </c>
    </row>
    <row r="29" spans="1:67" s="59" customFormat="1" ht="33" hidden="1" customHeight="1" x14ac:dyDescent="0.2">
      <c r="A29" s="57" t="s">
        <v>648</v>
      </c>
      <c r="B29" s="57" t="s">
        <v>669</v>
      </c>
      <c r="C29" s="58" t="s">
        <v>717</v>
      </c>
      <c r="D29" s="59" t="s">
        <v>718</v>
      </c>
      <c r="E29" s="60" t="s">
        <v>719</v>
      </c>
      <c r="F29" s="61"/>
      <c r="G29" s="62" t="s">
        <v>686</v>
      </c>
      <c r="H29" s="62" t="s">
        <v>720</v>
      </c>
      <c r="I29" s="63"/>
      <c r="J29" s="63"/>
    </row>
    <row r="30" spans="1:67" s="7" customFormat="1" ht="33" hidden="1" customHeight="1" x14ac:dyDescent="0.2">
      <c r="A30" s="44" t="s">
        <v>648</v>
      </c>
      <c r="B30" s="44" t="s">
        <v>669</v>
      </c>
      <c r="C30" s="32" t="s">
        <v>721</v>
      </c>
      <c r="D30" s="7" t="s">
        <v>722</v>
      </c>
      <c r="E30" s="24" t="s">
        <v>719</v>
      </c>
      <c r="F30" s="5"/>
      <c r="G30" s="12" t="s">
        <v>686</v>
      </c>
      <c r="H30" s="12" t="s">
        <v>720</v>
      </c>
      <c r="I30" s="33"/>
      <c r="J30" s="33"/>
    </row>
    <row r="31" spans="1:67" s="7" customFormat="1" ht="33" hidden="1" customHeight="1" x14ac:dyDescent="0.2">
      <c r="A31" s="44" t="s">
        <v>648</v>
      </c>
      <c r="B31" s="44" t="s">
        <v>669</v>
      </c>
      <c r="C31" s="32" t="s">
        <v>723</v>
      </c>
      <c r="D31" s="7" t="s">
        <v>724</v>
      </c>
      <c r="E31" s="24" t="s">
        <v>719</v>
      </c>
      <c r="F31" s="5"/>
      <c r="G31" s="12" t="s">
        <v>686</v>
      </c>
      <c r="H31" s="12" t="s">
        <v>720</v>
      </c>
      <c r="I31" s="33"/>
      <c r="J31" s="33"/>
    </row>
    <row r="32" spans="1:67" s="7" customFormat="1" ht="33" hidden="1" customHeight="1" x14ac:dyDescent="0.2">
      <c r="A32" s="44" t="s">
        <v>648</v>
      </c>
      <c r="B32" s="44" t="s">
        <v>669</v>
      </c>
      <c r="C32" s="32" t="s">
        <v>725</v>
      </c>
      <c r="D32" s="7" t="s">
        <v>726</v>
      </c>
      <c r="E32" s="24" t="s">
        <v>719</v>
      </c>
      <c r="F32" s="5"/>
      <c r="G32" s="12" t="s">
        <v>686</v>
      </c>
      <c r="H32" s="12" t="s">
        <v>720</v>
      </c>
      <c r="I32" s="33"/>
      <c r="J32" s="33"/>
    </row>
    <row r="33" spans="1:29" s="7" customFormat="1" ht="33" hidden="1" customHeight="1" x14ac:dyDescent="0.2">
      <c r="A33" s="44" t="s">
        <v>648</v>
      </c>
      <c r="B33" s="44" t="s">
        <v>669</v>
      </c>
      <c r="C33" s="32" t="s">
        <v>727</v>
      </c>
      <c r="D33" s="7" t="s">
        <v>728</v>
      </c>
      <c r="E33" s="24" t="s">
        <v>719</v>
      </c>
      <c r="F33" s="5"/>
      <c r="G33" s="12" t="s">
        <v>686</v>
      </c>
      <c r="H33" s="12" t="s">
        <v>720</v>
      </c>
      <c r="I33" s="33"/>
      <c r="J33" s="33"/>
    </row>
    <row r="34" spans="1:29" s="7" customFormat="1" ht="33" hidden="1" customHeight="1" x14ac:dyDescent="0.2">
      <c r="A34" s="44" t="s">
        <v>648</v>
      </c>
      <c r="B34" s="44" t="s">
        <v>669</v>
      </c>
      <c r="C34" s="32" t="s">
        <v>729</v>
      </c>
      <c r="D34" s="7" t="s">
        <v>730</v>
      </c>
      <c r="E34" s="24" t="s">
        <v>719</v>
      </c>
      <c r="F34" s="5"/>
      <c r="G34" s="12" t="s">
        <v>686</v>
      </c>
      <c r="H34" s="12" t="s">
        <v>720</v>
      </c>
    </row>
    <row r="35" spans="1:29" s="7" customFormat="1" ht="33" hidden="1" customHeight="1" x14ac:dyDescent="0.2">
      <c r="A35" s="44" t="s">
        <v>648</v>
      </c>
      <c r="B35" s="44" t="s">
        <v>669</v>
      </c>
      <c r="C35" s="32" t="s">
        <v>731</v>
      </c>
      <c r="D35" s="7" t="s">
        <v>732</v>
      </c>
      <c r="E35" s="24" t="s">
        <v>719</v>
      </c>
      <c r="F35" s="5"/>
      <c r="G35" s="12" t="s">
        <v>682</v>
      </c>
      <c r="H35" s="12" t="s">
        <v>720</v>
      </c>
    </row>
    <row r="36" spans="1:29" ht="17" hidden="1" x14ac:dyDescent="0.2">
      <c r="A36" s="42" t="s">
        <v>648</v>
      </c>
      <c r="B36" s="42" t="s">
        <v>733</v>
      </c>
      <c r="C36" s="11" t="s">
        <v>734</v>
      </c>
      <c r="D36" s="3" t="s">
        <v>735</v>
      </c>
      <c r="E36" s="4" t="s">
        <v>61</v>
      </c>
      <c r="F36" s="6" t="s">
        <v>736</v>
      </c>
      <c r="G36" s="4" t="s">
        <v>233</v>
      </c>
      <c r="H36" s="6">
        <v>104430631</v>
      </c>
      <c r="I36" s="10" t="s">
        <v>20</v>
      </c>
      <c r="J36" s="10" t="s">
        <v>715</v>
      </c>
    </row>
    <row r="37" spans="1:29" ht="17" hidden="1" x14ac:dyDescent="0.2">
      <c r="A37" s="42" t="s">
        <v>648</v>
      </c>
      <c r="B37" s="42" t="s">
        <v>733</v>
      </c>
      <c r="C37" s="8" t="s">
        <v>737</v>
      </c>
      <c r="D37" s="3" t="s">
        <v>738</v>
      </c>
      <c r="E37" s="9" t="s">
        <v>61</v>
      </c>
      <c r="F37" s="6" t="s">
        <v>736</v>
      </c>
      <c r="G37" s="4" t="s">
        <v>24</v>
      </c>
      <c r="H37" s="6">
        <v>104430631</v>
      </c>
      <c r="I37" s="10" t="s">
        <v>20</v>
      </c>
      <c r="J37" s="10" t="s">
        <v>715</v>
      </c>
    </row>
    <row r="38" spans="1:29" ht="17" hidden="1" x14ac:dyDescent="0.2">
      <c r="A38" s="42" t="s">
        <v>648</v>
      </c>
      <c r="B38" s="42" t="s">
        <v>733</v>
      </c>
      <c r="C38" s="8" t="s">
        <v>739</v>
      </c>
      <c r="D38" s="3" t="s">
        <v>740</v>
      </c>
      <c r="E38" s="9" t="s">
        <v>61</v>
      </c>
      <c r="F38" s="6" t="s">
        <v>736</v>
      </c>
      <c r="G38" s="4" t="s">
        <v>30</v>
      </c>
      <c r="H38" s="6">
        <v>104430631</v>
      </c>
      <c r="I38" s="10" t="s">
        <v>20</v>
      </c>
      <c r="J38" s="10" t="s">
        <v>715</v>
      </c>
    </row>
    <row r="39" spans="1:29" ht="17" hidden="1" x14ac:dyDescent="0.2">
      <c r="A39" s="42" t="s">
        <v>648</v>
      </c>
      <c r="B39" s="42" t="s">
        <v>733</v>
      </c>
      <c r="C39" s="8" t="s">
        <v>741</v>
      </c>
      <c r="D39" s="3" t="s">
        <v>742</v>
      </c>
      <c r="E39" s="9" t="s">
        <v>61</v>
      </c>
      <c r="F39" s="6" t="s">
        <v>736</v>
      </c>
      <c r="G39" s="4" t="s">
        <v>51</v>
      </c>
      <c r="H39" s="6">
        <v>104430631</v>
      </c>
      <c r="I39" s="10" t="s">
        <v>20</v>
      </c>
      <c r="J39" s="10" t="s">
        <v>715</v>
      </c>
    </row>
    <row r="40" spans="1:29" ht="17" hidden="1" x14ac:dyDescent="0.2">
      <c r="A40" s="42" t="s">
        <v>648</v>
      </c>
      <c r="B40" s="42" t="s">
        <v>733</v>
      </c>
      <c r="C40" s="8" t="s">
        <v>743</v>
      </c>
      <c r="D40" s="3" t="s">
        <v>744</v>
      </c>
      <c r="E40" s="9" t="s">
        <v>61</v>
      </c>
      <c r="F40" s="6" t="s">
        <v>736</v>
      </c>
      <c r="G40" s="4" t="s">
        <v>42</v>
      </c>
      <c r="H40" s="6">
        <v>104430631</v>
      </c>
      <c r="I40" s="10" t="s">
        <v>20</v>
      </c>
      <c r="J40" s="10" t="s">
        <v>715</v>
      </c>
    </row>
    <row r="41" spans="1:29" ht="17" hidden="1" x14ac:dyDescent="0.2">
      <c r="A41" s="42" t="s">
        <v>648</v>
      </c>
      <c r="B41" s="42" t="s">
        <v>733</v>
      </c>
      <c r="C41" s="8" t="s">
        <v>745</v>
      </c>
      <c r="D41" s="3" t="s">
        <v>746</v>
      </c>
      <c r="E41" s="9" t="s">
        <v>61</v>
      </c>
      <c r="F41" s="6" t="s">
        <v>736</v>
      </c>
      <c r="G41" s="4" t="s">
        <v>45</v>
      </c>
      <c r="H41" s="6">
        <v>104430631</v>
      </c>
      <c r="I41" s="10" t="s">
        <v>20</v>
      </c>
      <c r="J41" s="10" t="s">
        <v>715</v>
      </c>
    </row>
    <row r="42" spans="1:29" ht="17" hidden="1" x14ac:dyDescent="0.2">
      <c r="A42" s="42" t="s">
        <v>648</v>
      </c>
      <c r="B42" s="42" t="s">
        <v>733</v>
      </c>
      <c r="C42" s="8" t="s">
        <v>747</v>
      </c>
      <c r="D42" s="3" t="s">
        <v>748</v>
      </c>
      <c r="E42" s="9" t="s">
        <v>61</v>
      </c>
      <c r="F42" s="6" t="s">
        <v>736</v>
      </c>
      <c r="G42" s="4" t="s">
        <v>58</v>
      </c>
      <c r="H42" s="6">
        <v>104430631</v>
      </c>
      <c r="I42" s="10" t="s">
        <v>20</v>
      </c>
      <c r="J42" s="10" t="s">
        <v>715</v>
      </c>
    </row>
    <row r="43" spans="1:29" ht="17" hidden="1" x14ac:dyDescent="0.2">
      <c r="A43" s="42" t="s">
        <v>648</v>
      </c>
      <c r="B43" s="42" t="s">
        <v>749</v>
      </c>
      <c r="C43" s="45" t="s">
        <v>650</v>
      </c>
      <c r="D43" s="45" t="s">
        <v>165</v>
      </c>
      <c r="E43" s="45" t="s">
        <v>750</v>
      </c>
      <c r="F43" s="45" t="s">
        <v>183</v>
      </c>
      <c r="G43" s="45" t="s">
        <v>53</v>
      </c>
      <c r="H43" s="45" t="s">
        <v>652</v>
      </c>
      <c r="I43" s="45"/>
      <c r="J43" s="46"/>
      <c r="K43" s="46"/>
      <c r="L43" s="46"/>
      <c r="M43" s="46"/>
      <c r="N43" s="46"/>
      <c r="O43" s="46"/>
      <c r="P43" s="46"/>
      <c r="Q43" s="46" t="s">
        <v>653</v>
      </c>
    </row>
    <row r="44" spans="1:29" ht="17" hidden="1" x14ac:dyDescent="0.2">
      <c r="A44" s="42" t="s">
        <v>648</v>
      </c>
      <c r="B44" s="9" t="s">
        <v>749</v>
      </c>
      <c r="C44" s="45" t="s">
        <v>654</v>
      </c>
      <c r="D44" s="45" t="s">
        <v>149</v>
      </c>
      <c r="E44" s="45" t="s">
        <v>750</v>
      </c>
      <c r="F44" s="45" t="s">
        <v>655</v>
      </c>
      <c r="G44" s="45" t="s">
        <v>53</v>
      </c>
      <c r="H44" s="45" t="s">
        <v>656</v>
      </c>
      <c r="I44" s="45"/>
      <c r="J44" s="46"/>
      <c r="K44" s="46"/>
      <c r="L44" s="46"/>
      <c r="M44" s="46"/>
      <c r="N44" s="46"/>
      <c r="O44" s="46"/>
      <c r="P44" s="46"/>
      <c r="Q44" s="46" t="s">
        <v>657</v>
      </c>
    </row>
    <row r="45" spans="1:29" ht="17" x14ac:dyDescent="0.2">
      <c r="B45" s="42" t="s">
        <v>751</v>
      </c>
      <c r="C45" s="1" t="s">
        <v>752</v>
      </c>
      <c r="D45" s="48" t="s">
        <v>176</v>
      </c>
      <c r="E45" s="48" t="s">
        <v>69</v>
      </c>
      <c r="F45" s="49">
        <v>353358909</v>
      </c>
      <c r="G45" s="50" t="s">
        <v>75</v>
      </c>
      <c r="H45" s="51">
        <v>353358909</v>
      </c>
      <c r="I45" s="12" t="s">
        <v>53</v>
      </c>
      <c r="J45" s="12" t="s">
        <v>753</v>
      </c>
      <c r="AC45" s="48" t="s">
        <v>754</v>
      </c>
    </row>
    <row r="46" spans="1:29" ht="17" x14ac:dyDescent="0.2">
      <c r="B46" s="9" t="s">
        <v>751</v>
      </c>
      <c r="C46" s="1" t="s">
        <v>755</v>
      </c>
      <c r="D46" s="1" t="s">
        <v>196</v>
      </c>
      <c r="E46" s="52" t="s">
        <v>69</v>
      </c>
      <c r="F46" s="49">
        <v>353358909</v>
      </c>
      <c r="G46" s="50" t="s">
        <v>70</v>
      </c>
      <c r="H46" s="51">
        <v>353358909</v>
      </c>
      <c r="I46" s="12" t="s">
        <v>53</v>
      </c>
      <c r="J46" s="12" t="s">
        <v>753</v>
      </c>
      <c r="AC46" s="47" t="s">
        <v>756</v>
      </c>
    </row>
    <row r="47" spans="1:29" ht="17" x14ac:dyDescent="0.2">
      <c r="B47" s="9" t="s">
        <v>751</v>
      </c>
      <c r="C47" s="1" t="s">
        <v>757</v>
      </c>
      <c r="D47" s="1" t="s">
        <v>758</v>
      </c>
      <c r="E47" s="52" t="s">
        <v>156</v>
      </c>
      <c r="F47" s="49"/>
      <c r="G47" s="2" t="s">
        <v>176</v>
      </c>
      <c r="H47" s="51">
        <v>353358909</v>
      </c>
      <c r="I47" s="12" t="s">
        <v>53</v>
      </c>
      <c r="J47" s="12" t="s">
        <v>753</v>
      </c>
    </row>
    <row r="48" spans="1:29" ht="17" x14ac:dyDescent="0.2">
      <c r="B48" s="9" t="s">
        <v>751</v>
      </c>
      <c r="C48" s="12" t="s">
        <v>759</v>
      </c>
      <c r="D48" s="2" t="s">
        <v>176</v>
      </c>
      <c r="E48" s="12" t="s">
        <v>760</v>
      </c>
      <c r="F48" s="9">
        <v>353358909</v>
      </c>
      <c r="G48" s="9" t="s">
        <v>758</v>
      </c>
      <c r="H48" s="12" t="s">
        <v>761</v>
      </c>
      <c r="I48" s="12" t="s">
        <v>53</v>
      </c>
      <c r="J48" s="12" t="s">
        <v>753</v>
      </c>
    </row>
    <row r="49" spans="2:29" ht="17" x14ac:dyDescent="0.2">
      <c r="B49" s="9" t="s">
        <v>751</v>
      </c>
      <c r="C49" s="1" t="s">
        <v>211</v>
      </c>
      <c r="D49" s="1" t="s">
        <v>212</v>
      </c>
      <c r="E49" s="52" t="s">
        <v>156</v>
      </c>
      <c r="F49" s="49"/>
      <c r="G49" s="2" t="s">
        <v>196</v>
      </c>
      <c r="H49" s="51">
        <v>353358909</v>
      </c>
      <c r="I49" s="12" t="s">
        <v>53</v>
      </c>
      <c r="J49" s="12" t="s">
        <v>753</v>
      </c>
    </row>
    <row r="50" spans="2:29" ht="17" x14ac:dyDescent="0.2">
      <c r="B50" s="9" t="s">
        <v>751</v>
      </c>
      <c r="C50" s="12" t="s">
        <v>762</v>
      </c>
      <c r="D50" s="2" t="s">
        <v>196</v>
      </c>
      <c r="E50" s="12" t="s">
        <v>760</v>
      </c>
      <c r="F50" s="9">
        <v>353358909</v>
      </c>
      <c r="G50" s="9" t="s">
        <v>212</v>
      </c>
      <c r="H50" s="12" t="s">
        <v>761</v>
      </c>
      <c r="I50" s="12" t="s">
        <v>53</v>
      </c>
      <c r="J50" s="12" t="s">
        <v>753</v>
      </c>
    </row>
    <row r="51" spans="2:29" x14ac:dyDescent="0.2">
      <c r="B51" s="9"/>
    </row>
    <row r="52" spans="2:29" x14ac:dyDescent="0.2">
      <c r="B52" s="9"/>
    </row>
    <row r="56" spans="2:29" x14ac:dyDescent="0.2">
      <c r="C56" s="64" t="s">
        <v>763</v>
      </c>
      <c r="D56" s="64" t="s">
        <v>764</v>
      </c>
      <c r="E56" s="64" t="s">
        <v>765</v>
      </c>
      <c r="F56" s="64" t="s">
        <v>766</v>
      </c>
      <c r="G56" s="64" t="s">
        <v>767</v>
      </c>
      <c r="H56" s="64">
        <v>976461859</v>
      </c>
      <c r="AC56" s="64" t="s">
        <v>768</v>
      </c>
    </row>
    <row r="57" spans="2:29" x14ac:dyDescent="0.2">
      <c r="C57" s="64" t="s">
        <v>769</v>
      </c>
      <c r="D57" s="64" t="s">
        <v>770</v>
      </c>
      <c r="E57" s="64" t="s">
        <v>765</v>
      </c>
      <c r="F57" s="64" t="s">
        <v>771</v>
      </c>
      <c r="G57" s="64" t="s">
        <v>767</v>
      </c>
      <c r="H57" s="64">
        <v>976461859</v>
      </c>
      <c r="AC57" s="64" t="s">
        <v>772</v>
      </c>
    </row>
    <row r="58" spans="2:29" ht="34" x14ac:dyDescent="0.2">
      <c r="C58" s="64"/>
      <c r="D58" s="64" t="s">
        <v>260</v>
      </c>
      <c r="E58" s="64" t="s">
        <v>765</v>
      </c>
      <c r="F58" s="64" t="s">
        <v>770</v>
      </c>
      <c r="G58" s="65" t="s">
        <v>773</v>
      </c>
      <c r="H58" s="64">
        <v>375535639</v>
      </c>
      <c r="I58" s="64" t="s">
        <v>767</v>
      </c>
      <c r="J58" s="64">
        <v>976461859</v>
      </c>
      <c r="AC58" s="66" t="s">
        <v>774</v>
      </c>
    </row>
    <row r="59" spans="2:29" ht="34" x14ac:dyDescent="0.2">
      <c r="C59" s="64"/>
      <c r="D59" s="65" t="s">
        <v>260</v>
      </c>
      <c r="E59" s="64" t="s">
        <v>765</v>
      </c>
      <c r="F59" s="64" t="s">
        <v>770</v>
      </c>
      <c r="G59" s="65" t="s">
        <v>629</v>
      </c>
      <c r="H59" s="64">
        <v>375535639</v>
      </c>
      <c r="I59" s="64" t="s">
        <v>767</v>
      </c>
      <c r="J59" s="64">
        <v>976461859</v>
      </c>
      <c r="AC59" s="66" t="s">
        <v>775</v>
      </c>
    </row>
    <row r="60" spans="2:29" x14ac:dyDescent="0.2">
      <c r="C60" s="87" t="s">
        <v>776</v>
      </c>
      <c r="D60" s="87" t="s">
        <v>777</v>
      </c>
      <c r="E60" s="67" t="s">
        <v>74</v>
      </c>
      <c r="F60" s="87"/>
      <c r="G60" s="88" t="s">
        <v>773</v>
      </c>
      <c r="H60" s="87">
        <v>517216441</v>
      </c>
    </row>
  </sheetData>
  <autoFilter ref="A1:AC44" xr:uid="{21C23879-7FAE-462E-9D0D-813966798A83}">
    <filterColumn colId="4">
      <filters>
        <filter val="crossValid10"/>
      </filters>
    </filterColumn>
  </autoFilter>
  <conditionalFormatting sqref="D25">
    <cfRule type="duplicateValues" dxfId="12" priority="9"/>
  </conditionalFormatting>
  <conditionalFormatting sqref="D29:D35">
    <cfRule type="duplicateValues" dxfId="11" priority="19"/>
  </conditionalFormatting>
  <conditionalFormatting sqref="D36:D42">
    <cfRule type="duplicateValues" dxfId="10" priority="7"/>
  </conditionalFormatting>
  <conditionalFormatting sqref="E23:E24">
    <cfRule type="duplicateValues" dxfId="9" priority="11"/>
  </conditionalFormatting>
  <conditionalFormatting sqref="E25">
    <cfRule type="duplicateValues" dxfId="8" priority="10"/>
  </conditionalFormatting>
  <conditionalFormatting sqref="G36">
    <cfRule type="duplicateValues" dxfId="7" priority="6"/>
  </conditionalFormatting>
  <conditionalFormatting sqref="G37">
    <cfRule type="duplicateValues" dxfId="6" priority="5"/>
  </conditionalFormatting>
  <conditionalFormatting sqref="G38">
    <cfRule type="duplicateValues" dxfId="5" priority="4"/>
  </conditionalFormatting>
  <conditionalFormatting sqref="G39">
    <cfRule type="duplicateValues" dxfId="4" priority="3"/>
  </conditionalFormatting>
  <conditionalFormatting sqref="G40">
    <cfRule type="duplicateValues" dxfId="3" priority="2"/>
  </conditionalFormatting>
  <conditionalFormatting sqref="G41:G42">
    <cfRule type="duplicateValues" dxfId="2" priority="1"/>
  </conditionalFormatting>
  <conditionalFormatting sqref="G26:H26">
    <cfRule type="duplicateValues" dxfId="1" priority="8"/>
  </conditionalFormatting>
  <conditionalFormatting sqref="J31:J33 M30:M35">
    <cfRule type="duplicateValues" dxfId="0" priority="20"/>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Custom Rules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Peters, Jake (NIH/NCI) [C]</cp:lastModifiedBy>
  <cp:revision/>
  <dcterms:created xsi:type="dcterms:W3CDTF">2022-08-31T16:06:43Z</dcterms:created>
  <dcterms:modified xsi:type="dcterms:W3CDTF">2025-02-06T21:21:26Z</dcterms:modified>
  <cp:category/>
  <cp:contentStatus/>
</cp:coreProperties>
</file>