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19440" windowHeight="12570"/>
  </bookViews>
  <sheets>
    <sheet name="DATOS DESENCRIPTADOS" sheetId="1" r:id="rId1"/>
    <sheet name="SIMILITUDES OUTLIERS" sheetId="6" r:id="rId2"/>
  </sheets>
  <definedNames>
    <definedName name="_xlnm._FilterDatabase" localSheetId="0" hidden="1">'DATOS DESENCRIPTADOS'!$AM$2:$BE$2</definedName>
  </definedNames>
  <calcPr calcId="124519"/>
</workbook>
</file>

<file path=xl/calcChain.xml><?xml version="1.0" encoding="utf-8"?>
<calcChain xmlns="http://schemas.openxmlformats.org/spreadsheetml/2006/main">
  <c r="BD469" i="1"/>
  <c r="BD468"/>
  <c r="BD467"/>
  <c r="BD466"/>
  <c r="BD465"/>
  <c r="BD464"/>
  <c r="BD463"/>
  <c r="BD462"/>
  <c r="BD461"/>
  <c r="BD460"/>
  <c r="BD459"/>
  <c r="BD458"/>
  <c r="BD457"/>
  <c r="BD456"/>
  <c r="BD455"/>
  <c r="BD454"/>
  <c r="BD453"/>
  <c r="BD452"/>
  <c r="BD451"/>
  <c r="BD450"/>
  <c r="BD449"/>
  <c r="BD448"/>
  <c r="BD447"/>
  <c r="BD446"/>
  <c r="BD445"/>
  <c r="BD444"/>
  <c r="BD443"/>
  <c r="BD442"/>
  <c r="BD441"/>
  <c r="BD440"/>
  <c r="BD439"/>
  <c r="BD438"/>
  <c r="BD437"/>
  <c r="BD436"/>
  <c r="BD435"/>
  <c r="BD434"/>
  <c r="BD433"/>
  <c r="BD432"/>
  <c r="BD431"/>
  <c r="BD430"/>
  <c r="BD429"/>
  <c r="BD428"/>
  <c r="BD427"/>
  <c r="BD426"/>
  <c r="BD425"/>
  <c r="BD424"/>
  <c r="BD423"/>
  <c r="BD422"/>
  <c r="BD421"/>
  <c r="BD420"/>
  <c r="BD419"/>
  <c r="BD418"/>
  <c r="BD417"/>
  <c r="BD416"/>
  <c r="BD415"/>
  <c r="BD414"/>
  <c r="BD413"/>
  <c r="BD412"/>
  <c r="BD411"/>
  <c r="BD410"/>
  <c r="BD409"/>
  <c r="BD408"/>
  <c r="BD407"/>
  <c r="BD406"/>
  <c r="BD405"/>
  <c r="BD404"/>
  <c r="BD403"/>
  <c r="BD402"/>
  <c r="BD401"/>
  <c r="BD400"/>
  <c r="BD399"/>
  <c r="BD398"/>
  <c r="BD397"/>
  <c r="BD396"/>
  <c r="BD395"/>
  <c r="BD394"/>
  <c r="BD393"/>
  <c r="BD392"/>
  <c r="BD391"/>
  <c r="BD390"/>
  <c r="BD389"/>
  <c r="BD388"/>
  <c r="BD387"/>
  <c r="BD386"/>
  <c r="BD385"/>
  <c r="BD384"/>
  <c r="BD383"/>
  <c r="BD382"/>
  <c r="BD381"/>
  <c r="BD380"/>
  <c r="BD379"/>
  <c r="BD378"/>
  <c r="BD377"/>
  <c r="BD376"/>
  <c r="BD375"/>
  <c r="BD374"/>
  <c r="BD373"/>
  <c r="BD372"/>
  <c r="BD371"/>
  <c r="BD370"/>
  <c r="BD369"/>
  <c r="BD368"/>
  <c r="BD367"/>
  <c r="BD366"/>
  <c r="BD365"/>
  <c r="BD364"/>
  <c r="BD363"/>
  <c r="BD362"/>
  <c r="BD361"/>
  <c r="BD360"/>
  <c r="BD359"/>
  <c r="BD358"/>
  <c r="BD357"/>
  <c r="BD356"/>
  <c r="BD355"/>
  <c r="BD354"/>
  <c r="BD353"/>
  <c r="BD352"/>
  <c r="BD351"/>
  <c r="BD350"/>
  <c r="BD349"/>
  <c r="BD348"/>
  <c r="BD347"/>
  <c r="BD346"/>
  <c r="BD345"/>
  <c r="BD344"/>
  <c r="BD343"/>
  <c r="BD342"/>
  <c r="BD341"/>
  <c r="BD340"/>
  <c r="BD339"/>
  <c r="BD338"/>
  <c r="BD337"/>
  <c r="BD336"/>
  <c r="BD335"/>
  <c r="BD334"/>
  <c r="BD333"/>
  <c r="BD332"/>
  <c r="BD331"/>
  <c r="BD330"/>
  <c r="BD329"/>
  <c r="BD328"/>
  <c r="BD327"/>
  <c r="BD326"/>
  <c r="BD325"/>
  <c r="BD324"/>
  <c r="BD323"/>
  <c r="BD322"/>
  <c r="BD321"/>
  <c r="BD320"/>
  <c r="BD319"/>
  <c r="BD318"/>
  <c r="BD317"/>
  <c r="BD316"/>
  <c r="BD315"/>
  <c r="BD314"/>
  <c r="BD313"/>
  <c r="BD312"/>
  <c r="BD311"/>
  <c r="BD310"/>
  <c r="BD309"/>
  <c r="BD308"/>
  <c r="BD307"/>
  <c r="BD306"/>
  <c r="BD305"/>
  <c r="BD304"/>
  <c r="BD303"/>
  <c r="BD302"/>
  <c r="BD301"/>
  <c r="BD300"/>
  <c r="BD299"/>
  <c r="BD298"/>
  <c r="BD297"/>
  <c r="BD296"/>
  <c r="BD295"/>
  <c r="BD294"/>
  <c r="BD293"/>
  <c r="BD292"/>
  <c r="BD291"/>
  <c r="BD290"/>
  <c r="BD289"/>
  <c r="BD288"/>
  <c r="BD287"/>
  <c r="BD286"/>
  <c r="BD285"/>
  <c r="BD284"/>
  <c r="BD283"/>
  <c r="BD282"/>
  <c r="BD281"/>
  <c r="BD280"/>
  <c r="BD279"/>
  <c r="BD278"/>
  <c r="BD277"/>
  <c r="BD276"/>
  <c r="BD275"/>
  <c r="BD274"/>
  <c r="BD273"/>
  <c r="BD272"/>
  <c r="BD271"/>
  <c r="BD270"/>
  <c r="BD269"/>
  <c r="BD268"/>
  <c r="BD267"/>
  <c r="BD266"/>
  <c r="BD265"/>
  <c r="BD264"/>
  <c r="BD263"/>
  <c r="BD262"/>
  <c r="BD261"/>
  <c r="BD260"/>
  <c r="BD259"/>
  <c r="BD258"/>
  <c r="BD257"/>
  <c r="BD256"/>
  <c r="BD255"/>
  <c r="BD254"/>
  <c r="BD253"/>
  <c r="BD252"/>
  <c r="BD251"/>
  <c r="BD250"/>
  <c r="BD249"/>
  <c r="BD248"/>
  <c r="BD247"/>
  <c r="BD246"/>
  <c r="BD245"/>
  <c r="BD244"/>
  <c r="BD243"/>
  <c r="BD242"/>
  <c r="BD241"/>
  <c r="BD240"/>
  <c r="BD239"/>
  <c r="BD238"/>
  <c r="BD237"/>
  <c r="BD236"/>
  <c r="BD235"/>
  <c r="BD234"/>
  <c r="BD233"/>
  <c r="BD232"/>
  <c r="BD231"/>
  <c r="BD230"/>
  <c r="BD229"/>
  <c r="BD228"/>
  <c r="BD227"/>
  <c r="BD226"/>
  <c r="BD225"/>
  <c r="BD224"/>
  <c r="BD223"/>
  <c r="BD222"/>
  <c r="BD221"/>
  <c r="BD220"/>
  <c r="BD219"/>
  <c r="BD218"/>
  <c r="BD217"/>
  <c r="BD216"/>
  <c r="BD215"/>
  <c r="BD214"/>
  <c r="BD213"/>
  <c r="BD212"/>
  <c r="BD211"/>
  <c r="BD210"/>
  <c r="BD209"/>
  <c r="BD208"/>
  <c r="BD207"/>
  <c r="BD206"/>
  <c r="BD205"/>
  <c r="BD204"/>
  <c r="BD203"/>
  <c r="BD202"/>
  <c r="BD20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E45"/>
  <c r="BE46"/>
  <c r="BE47"/>
  <c r="BE48"/>
  <c r="BE49"/>
  <c r="BE50"/>
  <c r="BE51"/>
  <c r="BE52"/>
  <c r="BE53"/>
  <c r="BE54"/>
  <c r="BE55"/>
  <c r="BE56"/>
  <c r="BE57"/>
  <c r="BE58"/>
  <c r="BE59"/>
  <c r="BE60"/>
  <c r="BE61"/>
  <c r="BE62"/>
  <c r="BE63"/>
  <c r="BE64"/>
  <c r="BE65"/>
  <c r="BE66"/>
  <c r="BE67"/>
  <c r="BE68"/>
  <c r="BE69"/>
  <c r="BE70"/>
  <c r="BE71"/>
  <c r="BE72"/>
  <c r="BE73"/>
  <c r="BE74"/>
  <c r="BE75"/>
  <c r="BE76"/>
  <c r="BE77"/>
  <c r="BE78"/>
  <c r="BE79"/>
  <c r="BE80"/>
  <c r="BE81"/>
  <c r="BE82"/>
  <c r="BE83"/>
  <c r="BE84"/>
  <c r="BE85"/>
  <c r="BE86"/>
  <c r="BE87"/>
  <c r="BE88"/>
  <c r="BE89"/>
  <c r="BE90"/>
  <c r="BE91"/>
  <c r="BE92"/>
  <c r="BE93"/>
  <c r="BE94"/>
  <c r="BE95"/>
  <c r="BE96"/>
  <c r="BE97"/>
  <c r="BE98"/>
  <c r="BE99"/>
  <c r="BE100"/>
  <c r="BE101"/>
  <c r="BE102"/>
  <c r="BE103"/>
  <c r="BE104"/>
  <c r="BE105"/>
  <c r="BE106"/>
  <c r="BE107"/>
  <c r="BE108"/>
  <c r="BE109"/>
  <c r="BE110"/>
  <c r="BE111"/>
  <c r="BE112"/>
  <c r="BE113"/>
  <c r="BE114"/>
  <c r="BE115"/>
  <c r="BE116"/>
  <c r="BE117"/>
  <c r="BE118"/>
  <c r="BE119"/>
  <c r="BE120"/>
  <c r="BE121"/>
  <c r="BE122"/>
  <c r="BE123"/>
  <c r="BE124"/>
  <c r="BE125"/>
  <c r="BE126"/>
  <c r="BE127"/>
  <c r="BE128"/>
  <c r="BE129"/>
  <c r="BE130"/>
  <c r="BE131"/>
  <c r="BE132"/>
  <c r="BE133"/>
  <c r="BE134"/>
  <c r="BE135"/>
  <c r="BE136"/>
  <c r="BE137"/>
  <c r="BE138"/>
  <c r="BE139"/>
  <c r="BE140"/>
  <c r="BE141"/>
  <c r="BE142"/>
  <c r="BE143"/>
  <c r="BE144"/>
  <c r="BE145"/>
  <c r="BE146"/>
  <c r="BE147"/>
  <c r="BE148"/>
  <c r="BE149"/>
  <c r="BE150"/>
  <c r="BE151"/>
  <c r="BE152"/>
  <c r="BE153"/>
  <c r="BE154"/>
  <c r="BE155"/>
  <c r="BE156"/>
  <c r="BE157"/>
  <c r="BE158"/>
  <c r="BE159"/>
  <c r="BE160"/>
  <c r="BE161"/>
  <c r="BE162"/>
  <c r="BE163"/>
  <c r="BE164"/>
  <c r="BE165"/>
  <c r="BE166"/>
  <c r="BE167"/>
  <c r="BE168"/>
  <c r="BE169"/>
  <c r="BE170"/>
  <c r="BE171"/>
  <c r="BE172"/>
  <c r="BE173"/>
  <c r="BE174"/>
  <c r="BE175"/>
  <c r="BE176"/>
  <c r="BE177"/>
  <c r="BE178"/>
  <c r="BE179"/>
  <c r="BE180"/>
  <c r="BE181"/>
  <c r="BE182"/>
  <c r="BE183"/>
  <c r="BE184"/>
  <c r="BE185"/>
  <c r="BE186"/>
  <c r="BE187"/>
  <c r="BE188"/>
  <c r="BE189"/>
  <c r="BE190"/>
  <c r="BE191"/>
  <c r="BE192"/>
  <c r="BE193"/>
  <c r="BE194"/>
  <c r="BE195"/>
  <c r="BE196"/>
  <c r="BE197"/>
  <c r="BE198"/>
  <c r="BE199"/>
  <c r="BE200"/>
  <c r="BE201"/>
  <c r="BE202"/>
  <c r="BE203"/>
  <c r="BE204"/>
  <c r="BE205"/>
  <c r="BE206"/>
  <c r="BE207"/>
  <c r="BE208"/>
  <c r="BE209"/>
  <c r="BE210"/>
  <c r="BE211"/>
  <c r="BE212"/>
  <c r="BE213"/>
  <c r="BE214"/>
  <c r="BE215"/>
  <c r="BE216"/>
  <c r="BE217"/>
  <c r="BE218"/>
  <c r="BE219"/>
  <c r="BE220"/>
  <c r="BE221"/>
  <c r="BE222"/>
  <c r="BE223"/>
  <c r="BE224"/>
  <c r="BE225"/>
  <c r="BE226"/>
  <c r="BE227"/>
  <c r="BE228"/>
  <c r="BE229"/>
  <c r="BE230"/>
  <c r="BE231"/>
  <c r="BE232"/>
  <c r="BE233"/>
  <c r="BE234"/>
  <c r="BE235"/>
  <c r="BE236"/>
  <c r="BE237"/>
  <c r="BE238"/>
  <c r="BE239"/>
  <c r="BE240"/>
  <c r="BE241"/>
  <c r="BE242"/>
  <c r="BE243"/>
  <c r="BE244"/>
  <c r="BE245"/>
  <c r="BE246"/>
  <c r="BE247"/>
  <c r="BE248"/>
  <c r="BE249"/>
  <c r="BE250"/>
  <c r="BE251"/>
  <c r="BE252"/>
  <c r="BE253"/>
  <c r="BE254"/>
  <c r="BE255"/>
  <c r="BE256"/>
  <c r="BE257"/>
  <c r="BE258"/>
  <c r="BE259"/>
  <c r="BE260"/>
  <c r="BE261"/>
  <c r="BE262"/>
  <c r="BE263"/>
  <c r="BE264"/>
  <c r="BE265"/>
  <c r="BE266"/>
  <c r="BE267"/>
  <c r="BE268"/>
  <c r="BE269"/>
  <c r="BE270"/>
  <c r="BE271"/>
  <c r="BE272"/>
  <c r="BE273"/>
  <c r="BE274"/>
  <c r="BE275"/>
  <c r="BE276"/>
  <c r="BE277"/>
  <c r="BE278"/>
  <c r="BE279"/>
  <c r="BE280"/>
  <c r="BE281"/>
  <c r="BE282"/>
  <c r="BE283"/>
  <c r="BE284"/>
  <c r="BE285"/>
  <c r="BE286"/>
  <c r="BE287"/>
  <c r="BE288"/>
  <c r="BE289"/>
  <c r="BE290"/>
  <c r="BE291"/>
  <c r="BE292"/>
  <c r="BE293"/>
  <c r="BE294"/>
  <c r="BE295"/>
  <c r="BE296"/>
  <c r="BE297"/>
  <c r="BE298"/>
  <c r="BE299"/>
  <c r="BE300"/>
  <c r="BE301"/>
  <c r="BE302"/>
  <c r="BE303"/>
  <c r="BE304"/>
  <c r="BE305"/>
  <c r="BE306"/>
  <c r="BE307"/>
  <c r="BE308"/>
  <c r="BE309"/>
  <c r="BE310"/>
  <c r="BE311"/>
  <c r="BE312"/>
  <c r="BE313"/>
  <c r="BE314"/>
  <c r="BE315"/>
  <c r="BE316"/>
  <c r="BE317"/>
  <c r="BE318"/>
  <c r="BE319"/>
  <c r="BE320"/>
  <c r="BE321"/>
  <c r="BE322"/>
  <c r="BE323"/>
  <c r="BE324"/>
  <c r="BE325"/>
  <c r="BE326"/>
  <c r="BE327"/>
  <c r="BE328"/>
  <c r="BE329"/>
  <c r="BE330"/>
  <c r="BE331"/>
  <c r="BE332"/>
  <c r="BE333"/>
  <c r="BE334"/>
  <c r="BE335"/>
  <c r="BE336"/>
  <c r="BE337"/>
  <c r="BE338"/>
  <c r="BE339"/>
  <c r="BE340"/>
  <c r="BE341"/>
  <c r="BE342"/>
  <c r="BE343"/>
  <c r="BE344"/>
  <c r="BE345"/>
  <c r="BE346"/>
  <c r="BE347"/>
  <c r="BE348"/>
  <c r="BE349"/>
  <c r="BE350"/>
  <c r="BE351"/>
  <c r="BE352"/>
  <c r="BE353"/>
  <c r="BE354"/>
  <c r="BE355"/>
  <c r="BE356"/>
  <c r="BE357"/>
  <c r="BE358"/>
  <c r="BE359"/>
  <c r="BE360"/>
  <c r="BE361"/>
  <c r="BE362"/>
  <c r="BE363"/>
  <c r="BE364"/>
  <c r="BE365"/>
  <c r="BE366"/>
  <c r="BE367"/>
  <c r="BE368"/>
  <c r="BE369"/>
  <c r="BE370"/>
  <c r="BE371"/>
  <c r="BE372"/>
  <c r="BE373"/>
  <c r="BE374"/>
  <c r="BE375"/>
  <c r="BE376"/>
  <c r="BE377"/>
  <c r="BE378"/>
  <c r="BE379"/>
  <c r="BE380"/>
  <c r="BE381"/>
  <c r="BE382"/>
  <c r="BE383"/>
  <c r="BE384"/>
  <c r="BE385"/>
  <c r="BE386"/>
  <c r="BE387"/>
  <c r="BE388"/>
  <c r="BE389"/>
  <c r="BE390"/>
  <c r="BE391"/>
  <c r="BE392"/>
  <c r="BE393"/>
  <c r="BE394"/>
  <c r="BE395"/>
  <c r="BE396"/>
  <c r="BE397"/>
  <c r="BE398"/>
  <c r="BE399"/>
  <c r="BE400"/>
  <c r="BE401"/>
  <c r="BE402"/>
  <c r="BE403"/>
  <c r="BE404"/>
  <c r="BE405"/>
  <c r="BE406"/>
  <c r="BE407"/>
  <c r="BE408"/>
  <c r="BE409"/>
  <c r="BE410"/>
  <c r="BE411"/>
  <c r="BE412"/>
  <c r="BE413"/>
  <c r="BE414"/>
  <c r="BE415"/>
  <c r="BE416"/>
  <c r="BE417"/>
  <c r="BE418"/>
  <c r="BE419"/>
  <c r="BE420"/>
  <c r="BE421"/>
  <c r="BE422"/>
  <c r="BE423"/>
  <c r="BE424"/>
  <c r="BE425"/>
  <c r="BE426"/>
  <c r="BE427"/>
  <c r="BE428"/>
  <c r="BE429"/>
  <c r="BE430"/>
  <c r="BE431"/>
  <c r="BE432"/>
  <c r="BE433"/>
  <c r="BE434"/>
  <c r="BE435"/>
  <c r="BE436"/>
  <c r="BE437"/>
  <c r="BE438"/>
  <c r="BE439"/>
  <c r="BE440"/>
  <c r="BE441"/>
  <c r="BE442"/>
  <c r="BE443"/>
  <c r="BE444"/>
  <c r="BE445"/>
  <c r="BE446"/>
  <c r="BE447"/>
  <c r="BE448"/>
  <c r="BE449"/>
  <c r="BE450"/>
  <c r="BE451"/>
  <c r="BE452"/>
  <c r="BE453"/>
  <c r="BE454"/>
  <c r="BE455"/>
  <c r="BE456"/>
  <c r="BE457"/>
  <c r="BE458"/>
  <c r="BE459"/>
  <c r="BE460"/>
  <c r="BE461"/>
  <c r="BE462"/>
  <c r="BE463"/>
  <c r="BE464"/>
  <c r="BE465"/>
  <c r="BE466"/>
  <c r="BE467"/>
  <c r="BE468"/>
  <c r="BE469"/>
  <c r="S3"/>
  <c r="T3"/>
  <c r="U3"/>
  <c r="V3"/>
  <c r="W3"/>
  <c r="X3"/>
  <c r="Y3"/>
  <c r="Z3"/>
  <c r="AA3"/>
  <c r="AB3"/>
  <c r="AC3"/>
  <c r="S4"/>
  <c r="T4"/>
  <c r="U4"/>
  <c r="V4"/>
  <c r="W4"/>
  <c r="X4"/>
  <c r="Y4"/>
  <c r="Z4"/>
  <c r="AA4"/>
  <c r="AB4"/>
  <c r="AC4"/>
  <c r="S5"/>
  <c r="T5"/>
  <c r="U5"/>
  <c r="V5"/>
  <c r="W5"/>
  <c r="X5"/>
  <c r="Y5"/>
  <c r="Z5"/>
  <c r="AA5"/>
  <c r="AB5"/>
  <c r="AC5"/>
  <c r="S6"/>
  <c r="T6"/>
  <c r="U6"/>
  <c r="V6"/>
  <c r="W6"/>
  <c r="X6"/>
  <c r="Y6"/>
  <c r="Z6"/>
  <c r="AA6"/>
  <c r="AB6"/>
  <c r="AC6"/>
  <c r="S7"/>
  <c r="T7"/>
  <c r="U7"/>
  <c r="V7"/>
  <c r="W7"/>
  <c r="X7"/>
  <c r="Y7"/>
  <c r="Z7"/>
  <c r="AA7"/>
  <c r="AB7"/>
  <c r="AC7"/>
  <c r="S8"/>
  <c r="T8"/>
  <c r="U8"/>
  <c r="V8"/>
  <c r="W8"/>
  <c r="X8"/>
  <c r="Y8"/>
  <c r="Z8"/>
  <c r="AA8"/>
  <c r="AB8"/>
  <c r="AC8"/>
  <c r="S9"/>
  <c r="T9"/>
  <c r="U9"/>
  <c r="V9"/>
  <c r="W9"/>
  <c r="X9"/>
  <c r="Y9"/>
  <c r="Z9"/>
  <c r="AA9"/>
  <c r="AB9"/>
  <c r="AC9"/>
  <c r="S10"/>
  <c r="T10"/>
  <c r="U10"/>
  <c r="V10"/>
  <c r="W10"/>
  <c r="X10"/>
  <c r="Y10"/>
  <c r="Z10"/>
  <c r="AA10"/>
  <c r="AB10"/>
  <c r="AC10"/>
  <c r="S11"/>
  <c r="T11"/>
  <c r="U11"/>
  <c r="V11"/>
  <c r="W11"/>
  <c r="X11"/>
  <c r="Y11"/>
  <c r="Z11"/>
  <c r="AA11"/>
  <c r="AB11"/>
  <c r="AC11"/>
  <c r="S12"/>
  <c r="T12"/>
  <c r="U12"/>
  <c r="V12"/>
  <c r="W12"/>
  <c r="X12"/>
  <c r="Y12"/>
  <c r="Z12"/>
  <c r="AA12"/>
  <c r="AB12"/>
  <c r="AC12"/>
  <c r="S13"/>
  <c r="T13"/>
  <c r="U13"/>
  <c r="V13"/>
  <c r="W13"/>
  <c r="X13"/>
  <c r="Y13"/>
  <c r="Z13"/>
  <c r="AA13"/>
  <c r="AB13"/>
  <c r="AC13"/>
  <c r="S14"/>
  <c r="T14"/>
  <c r="U14"/>
  <c r="V14"/>
  <c r="W14"/>
  <c r="X14"/>
  <c r="Y14"/>
  <c r="Z14"/>
  <c r="AA14"/>
  <c r="AB14"/>
  <c r="AC14"/>
  <c r="S15"/>
  <c r="T15"/>
  <c r="U15"/>
  <c r="V15"/>
  <c r="W15"/>
  <c r="X15"/>
  <c r="Y15"/>
  <c r="Z15"/>
  <c r="AA15"/>
  <c r="AB15"/>
  <c r="AC15"/>
  <c r="S16"/>
  <c r="T16"/>
  <c r="U16"/>
  <c r="V16"/>
  <c r="W16"/>
  <c r="X16"/>
  <c r="Y16"/>
  <c r="Z16"/>
  <c r="AA16"/>
  <c r="AB16"/>
  <c r="AC16"/>
  <c r="S17"/>
  <c r="T17"/>
  <c r="U17"/>
  <c r="V17"/>
  <c r="W17"/>
  <c r="X17"/>
  <c r="Y17"/>
  <c r="Z17"/>
  <c r="AA17"/>
  <c r="AB17"/>
  <c r="AC17"/>
  <c r="S18"/>
  <c r="T18"/>
  <c r="U18"/>
  <c r="V18"/>
  <c r="W18"/>
  <c r="X18"/>
  <c r="Y18"/>
  <c r="Z18"/>
  <c r="AA18"/>
  <c r="AB18"/>
  <c r="AC18"/>
  <c r="S19"/>
  <c r="T19"/>
  <c r="U19"/>
  <c r="V19"/>
  <c r="W19"/>
  <c r="X19"/>
  <c r="Y19"/>
  <c r="Z19"/>
  <c r="AA19"/>
  <c r="AB19"/>
  <c r="AC19"/>
  <c r="S20"/>
  <c r="T20"/>
  <c r="U20"/>
  <c r="V20"/>
  <c r="W20"/>
  <c r="X20"/>
  <c r="Y20"/>
  <c r="Z20"/>
  <c r="AA20"/>
  <c r="AB20"/>
  <c r="AC20"/>
  <c r="S21"/>
  <c r="T21"/>
  <c r="U21"/>
  <c r="V21"/>
  <c r="W21"/>
  <c r="X21"/>
  <c r="Y21"/>
  <c r="Z21"/>
  <c r="AA21"/>
  <c r="AB21"/>
  <c r="AC21"/>
  <c r="S22"/>
  <c r="T22"/>
  <c r="U22"/>
  <c r="V22"/>
  <c r="W22"/>
  <c r="X22"/>
  <c r="Y22"/>
  <c r="Z22"/>
  <c r="AA22"/>
  <c r="AB22"/>
  <c r="AC22"/>
  <c r="S23"/>
  <c r="T23"/>
  <c r="U23"/>
  <c r="V23"/>
  <c r="W23"/>
  <c r="X23"/>
  <c r="Y23"/>
  <c r="Z23"/>
  <c r="AA23"/>
  <c r="AB23"/>
  <c r="AC23"/>
  <c r="S24"/>
  <c r="T24"/>
  <c r="U24"/>
  <c r="V24"/>
  <c r="W24"/>
  <c r="X24"/>
  <c r="Y24"/>
  <c r="Z24"/>
  <c r="AA24"/>
  <c r="AB24"/>
  <c r="AC24"/>
  <c r="S25"/>
  <c r="T25"/>
  <c r="U25"/>
  <c r="V25"/>
  <c r="W25"/>
  <c r="X25"/>
  <c r="Y25"/>
  <c r="Z25"/>
  <c r="AA25"/>
  <c r="AB25"/>
  <c r="AC25"/>
  <c r="S26"/>
  <c r="T26"/>
  <c r="U26"/>
  <c r="V26"/>
  <c r="W26"/>
  <c r="X26"/>
  <c r="Y26"/>
  <c r="Z26"/>
  <c r="AA26"/>
  <c r="AB26"/>
  <c r="AC26"/>
  <c r="S27"/>
  <c r="T27"/>
  <c r="U27"/>
  <c r="V27"/>
  <c r="W27"/>
  <c r="X27"/>
  <c r="Y27"/>
  <c r="Z27"/>
  <c r="AA27"/>
  <c r="AB27"/>
  <c r="AC27"/>
  <c r="S28"/>
  <c r="T28"/>
  <c r="U28"/>
  <c r="V28"/>
  <c r="W28"/>
  <c r="X28"/>
  <c r="Y28"/>
  <c r="Z28"/>
  <c r="AA28"/>
  <c r="AB28"/>
  <c r="AC28"/>
  <c r="S29"/>
  <c r="T29"/>
  <c r="U29"/>
  <c r="V29"/>
  <c r="W29"/>
  <c r="X29"/>
  <c r="Y29"/>
  <c r="Z29"/>
  <c r="AA29"/>
  <c r="AB29"/>
  <c r="AC29"/>
  <c r="S30"/>
  <c r="T30"/>
  <c r="U30"/>
  <c r="V30"/>
  <c r="W30"/>
  <c r="X30"/>
  <c r="Y30"/>
  <c r="Z30"/>
  <c r="AA30"/>
  <c r="AB30"/>
  <c r="AC30"/>
  <c r="S31"/>
  <c r="T31"/>
  <c r="U31"/>
  <c r="V31"/>
  <c r="W31"/>
  <c r="X31"/>
  <c r="Y31"/>
  <c r="Z31"/>
  <c r="AA31"/>
  <c r="AB31"/>
  <c r="AC31"/>
  <c r="S32"/>
  <c r="T32"/>
  <c r="U32"/>
  <c r="V32"/>
  <c r="W32"/>
  <c r="X32"/>
  <c r="Y32"/>
  <c r="Z32"/>
  <c r="AA32"/>
  <c r="AB32"/>
  <c r="AC32"/>
  <c r="S33"/>
  <c r="T33"/>
  <c r="U33"/>
  <c r="V33"/>
  <c r="W33"/>
  <c r="X33"/>
  <c r="Y33"/>
  <c r="Z33"/>
  <c r="AA33"/>
  <c r="AB33"/>
  <c r="AC33"/>
  <c r="S34"/>
  <c r="T34"/>
  <c r="U34"/>
  <c r="V34"/>
  <c r="W34"/>
  <c r="X34"/>
  <c r="Y34"/>
  <c r="Z34"/>
  <c r="AA34"/>
  <c r="AB34"/>
  <c r="AC34"/>
  <c r="S35"/>
  <c r="T35"/>
  <c r="U35"/>
  <c r="V35"/>
  <c r="W35"/>
  <c r="X35"/>
  <c r="Y35"/>
  <c r="Z35"/>
  <c r="AA35"/>
  <c r="AB35"/>
  <c r="AC35"/>
  <c r="S36"/>
  <c r="T36"/>
  <c r="U36"/>
  <c r="V36"/>
  <c r="W36"/>
  <c r="X36"/>
  <c r="Y36"/>
  <c r="Z36"/>
  <c r="AA36"/>
  <c r="AB36"/>
  <c r="AC36"/>
  <c r="S37"/>
  <c r="T37"/>
  <c r="U37"/>
  <c r="V37"/>
  <c r="W37"/>
  <c r="X37"/>
  <c r="Y37"/>
  <c r="Z37"/>
  <c r="AA37"/>
  <c r="AB37"/>
  <c r="AC37"/>
  <c r="S38"/>
  <c r="T38"/>
  <c r="U38"/>
  <c r="V38"/>
  <c r="W38"/>
  <c r="X38"/>
  <c r="Y38"/>
  <c r="Z38"/>
  <c r="AA38"/>
  <c r="AB38"/>
  <c r="AC38"/>
  <c r="S39"/>
  <c r="T39"/>
  <c r="U39"/>
  <c r="V39"/>
  <c r="W39"/>
  <c r="X39"/>
  <c r="Y39"/>
  <c r="Z39"/>
  <c r="AA39"/>
  <c r="AB39"/>
  <c r="AC39"/>
  <c r="S40"/>
  <c r="T40"/>
  <c r="U40"/>
  <c r="V40"/>
  <c r="W40"/>
  <c r="X40"/>
  <c r="Y40"/>
  <c r="Z40"/>
  <c r="AA40"/>
  <c r="AB40"/>
  <c r="AC40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3"/>
  <c r="G33" i="6"/>
  <c r="H33"/>
  <c r="I33"/>
  <c r="J33"/>
  <c r="K33"/>
  <c r="L33"/>
  <c r="M33"/>
  <c r="N33"/>
  <c r="O33"/>
  <c r="P33"/>
  <c r="Q33"/>
  <c r="F33"/>
  <c r="G21"/>
  <c r="H21"/>
  <c r="I21"/>
  <c r="J21"/>
  <c r="K21"/>
  <c r="L21"/>
  <c r="M21"/>
  <c r="N21"/>
  <c r="O21"/>
  <c r="P21"/>
  <c r="Q21"/>
  <c r="F21"/>
  <c r="AD40" i="1" l="1"/>
  <c r="AE40" s="1"/>
  <c r="AD38"/>
  <c r="AE38" s="1"/>
  <c r="AD36"/>
  <c r="AE36" s="1"/>
  <c r="AD34"/>
  <c r="AE34" s="1"/>
  <c r="AD32"/>
  <c r="AE32" s="1"/>
  <c r="AD30"/>
  <c r="AE30" s="1"/>
  <c r="AD28"/>
  <c r="AE28" s="1"/>
  <c r="AD26"/>
  <c r="AE26" s="1"/>
  <c r="AD24"/>
  <c r="AE24" s="1"/>
  <c r="AD22"/>
  <c r="AE22" s="1"/>
  <c r="AD20"/>
  <c r="AE20" s="1"/>
  <c r="AD18"/>
  <c r="AE18" s="1"/>
  <c r="AD16"/>
  <c r="AE16" s="1"/>
  <c r="AD14"/>
  <c r="AE14" s="1"/>
  <c r="AD12"/>
  <c r="AE12" s="1"/>
  <c r="AD10"/>
  <c r="AE10" s="1"/>
  <c r="AD8"/>
  <c r="AE8" s="1"/>
  <c r="AD6"/>
  <c r="AE6" s="1"/>
  <c r="AD4"/>
  <c r="AE4" s="1"/>
  <c r="AD3"/>
  <c r="AE3" s="1"/>
  <c r="AD39"/>
  <c r="AE39" s="1"/>
  <c r="AD37"/>
  <c r="AE37" s="1"/>
  <c r="AD35"/>
  <c r="AE35" s="1"/>
  <c r="AD33"/>
  <c r="AE33" s="1"/>
  <c r="AD31"/>
  <c r="AE31" s="1"/>
  <c r="AD29"/>
  <c r="AE29" s="1"/>
  <c r="AD27"/>
  <c r="AE27" s="1"/>
  <c r="AD25"/>
  <c r="AE25" s="1"/>
  <c r="AD23"/>
  <c r="AE23" s="1"/>
  <c r="AD21"/>
  <c r="AE21" s="1"/>
  <c r="AD19"/>
  <c r="AE19" s="1"/>
  <c r="AD17"/>
  <c r="AE17" s="1"/>
  <c r="AD15"/>
  <c r="AE15" s="1"/>
  <c r="AD13"/>
  <c r="AE13" s="1"/>
  <c r="AD11"/>
  <c r="AE11" s="1"/>
  <c r="AD9"/>
  <c r="AE9" s="1"/>
  <c r="AD7"/>
  <c r="AE7" s="1"/>
  <c r="AD5"/>
  <c r="AE5" s="1"/>
  <c r="Q9" i="6"/>
  <c r="P9"/>
  <c r="O9"/>
  <c r="N9"/>
  <c r="M9"/>
  <c r="L9"/>
  <c r="K9"/>
  <c r="J9"/>
  <c r="I9"/>
  <c r="H9"/>
  <c r="G9"/>
  <c r="F9"/>
  <c r="BE3" i="1" l="1"/>
  <c r="AF21" s="1"/>
  <c r="AK21" l="1"/>
  <c r="AI21"/>
  <c r="AG21"/>
  <c r="AH21"/>
  <c r="AJ21"/>
  <c r="AF34"/>
  <c r="AF16"/>
  <c r="AF26"/>
  <c r="AF14"/>
  <c r="AF38"/>
  <c r="AF6"/>
  <c r="AF18"/>
  <c r="AF33"/>
  <c r="AF12"/>
  <c r="AF20"/>
  <c r="AF8"/>
  <c r="AF10"/>
  <c r="AF35"/>
  <c r="AF25"/>
  <c r="AF36"/>
  <c r="AF27"/>
  <c r="AF29"/>
  <c r="AF31"/>
  <c r="AF39"/>
  <c r="AF3"/>
  <c r="AF15"/>
  <c r="AF19"/>
  <c r="AF30"/>
  <c r="AF17"/>
  <c r="AF28"/>
  <c r="AF7"/>
  <c r="AF4"/>
  <c r="AF13"/>
  <c r="AF23"/>
  <c r="AF11"/>
  <c r="AF40"/>
  <c r="AF22"/>
  <c r="AF37"/>
  <c r="AF9"/>
  <c r="AF32"/>
  <c r="AF5"/>
  <c r="AF24"/>
  <c r="AK24" l="1"/>
  <c r="AI24"/>
  <c r="AH24"/>
  <c r="AJ24"/>
  <c r="AG24"/>
  <c r="AK37"/>
  <c r="AI37"/>
  <c r="AG37"/>
  <c r="AH37"/>
  <c r="AJ37"/>
  <c r="AK39"/>
  <c r="AI39"/>
  <c r="AG39"/>
  <c r="AH39"/>
  <c r="AJ39"/>
  <c r="AJ36"/>
  <c r="AG36"/>
  <c r="AI36"/>
  <c r="AH36"/>
  <c r="AK36"/>
  <c r="AK5"/>
  <c r="AJ5"/>
  <c r="AG5"/>
  <c r="AH5"/>
  <c r="AI5"/>
  <c r="AH9"/>
  <c r="AJ9"/>
  <c r="AI9"/>
  <c r="AG9"/>
  <c r="AK9"/>
  <c r="AK22"/>
  <c r="AJ22"/>
  <c r="AH22"/>
  <c r="AI22"/>
  <c r="AG22"/>
  <c r="AH11"/>
  <c r="AJ11"/>
  <c r="AI11"/>
  <c r="AG11"/>
  <c r="AK11"/>
  <c r="AK13"/>
  <c r="AI13"/>
  <c r="AG13"/>
  <c r="AH13"/>
  <c r="AJ13"/>
  <c r="AH7"/>
  <c r="AJ7"/>
  <c r="AI7"/>
  <c r="AG7"/>
  <c r="AK7"/>
  <c r="AH17"/>
  <c r="AJ17"/>
  <c r="AK17"/>
  <c r="AG17"/>
  <c r="AI17"/>
  <c r="AK19"/>
  <c r="AI19"/>
  <c r="AG19"/>
  <c r="AH19"/>
  <c r="AJ19"/>
  <c r="AH3"/>
  <c r="AJ3"/>
  <c r="AK3"/>
  <c r="AG3"/>
  <c r="AI3"/>
  <c r="AK31"/>
  <c r="AI31"/>
  <c r="AG31"/>
  <c r="AH31"/>
  <c r="AJ31"/>
  <c r="AH27"/>
  <c r="AJ27"/>
  <c r="AI27"/>
  <c r="AG27"/>
  <c r="AK27"/>
  <c r="AH25"/>
  <c r="AJ25"/>
  <c r="AK25"/>
  <c r="AG25"/>
  <c r="AI25"/>
  <c r="AK10"/>
  <c r="AJ10"/>
  <c r="AH10"/>
  <c r="AG10"/>
  <c r="AI10"/>
  <c r="AJ20"/>
  <c r="AG20"/>
  <c r="AI20"/>
  <c r="AH20"/>
  <c r="AK20"/>
  <c r="AH33"/>
  <c r="AK33"/>
  <c r="AI33"/>
  <c r="AG33"/>
  <c r="AJ33"/>
  <c r="AK6"/>
  <c r="AJ6"/>
  <c r="AG6"/>
  <c r="AH6"/>
  <c r="AI6"/>
  <c r="AK14"/>
  <c r="AH14"/>
  <c r="AG14"/>
  <c r="AI14"/>
  <c r="AJ14"/>
  <c r="AK16"/>
  <c r="AI16"/>
  <c r="AG16"/>
  <c r="AH16"/>
  <c r="AJ16"/>
  <c r="AK32"/>
  <c r="AI32"/>
  <c r="AH32"/>
  <c r="AJ32"/>
  <c r="AG32"/>
  <c r="AK40"/>
  <c r="AI40"/>
  <c r="AH40"/>
  <c r="AJ40"/>
  <c r="AG40"/>
  <c r="AH23"/>
  <c r="AJ23"/>
  <c r="AI23"/>
  <c r="AG23"/>
  <c r="AK23"/>
  <c r="AH4"/>
  <c r="AJ4"/>
  <c r="AI4"/>
  <c r="AG4"/>
  <c r="AK4"/>
  <c r="AJ28"/>
  <c r="AG28"/>
  <c r="AI28"/>
  <c r="AH28"/>
  <c r="AK28"/>
  <c r="AK30"/>
  <c r="AG30"/>
  <c r="AH30"/>
  <c r="AI30"/>
  <c r="AJ30"/>
  <c r="AK15"/>
  <c r="AI15"/>
  <c r="AG15"/>
  <c r="AH15"/>
  <c r="AJ15"/>
  <c r="AK29"/>
  <c r="AJ29"/>
  <c r="AG29"/>
  <c r="AH29"/>
  <c r="AI29"/>
  <c r="AH35"/>
  <c r="AJ35"/>
  <c r="AI35"/>
  <c r="AG35"/>
  <c r="AK35"/>
  <c r="AK8"/>
  <c r="AI8"/>
  <c r="AG8"/>
  <c r="AH8"/>
  <c r="AJ8"/>
  <c r="AH12"/>
  <c r="AJ12"/>
  <c r="AI12"/>
  <c r="AG12"/>
  <c r="AK12"/>
  <c r="AK18"/>
  <c r="AG18"/>
  <c r="AJ18"/>
  <c r="AH18"/>
  <c r="AI18"/>
  <c r="AK38"/>
  <c r="AG38"/>
  <c r="AH38"/>
  <c r="AI38"/>
  <c r="AJ38"/>
  <c r="AJ26"/>
  <c r="AI26"/>
  <c r="AG26"/>
  <c r="AH26"/>
  <c r="AK26"/>
  <c r="AJ34"/>
  <c r="AK34"/>
  <c r="AI34"/>
  <c r="AH34"/>
  <c r="AG34"/>
</calcChain>
</file>

<file path=xl/sharedStrings.xml><?xml version="1.0" encoding="utf-8"?>
<sst xmlns="http://schemas.openxmlformats.org/spreadsheetml/2006/main" count="2720" uniqueCount="798">
  <si>
    <t>DEPARTAMENTO</t>
  </si>
  <si>
    <t>MUNICIPIO</t>
  </si>
  <si>
    <t>OPERADORA</t>
  </si>
  <si>
    <t>CONTRATO</t>
  </si>
  <si>
    <t>CAMPO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</si>
  <si>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</si>
  <si>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</si>
  <si>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</si>
  <si>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</si>
  <si>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</si>
  <si>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</si>
  <si>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</si>
  <si>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</si>
  <si>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</si>
  <si>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</si>
  <si>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</si>
  <si>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</si>
  <si>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CUENCA</t>
  </si>
  <si>
    <t>EMPRESA</t>
  </si>
  <si>
    <t>cf33cb8a</t>
  </si>
  <si>
    <t>d5580f74</t>
  </si>
  <si>
    <t>76a16657</t>
  </si>
  <si>
    <t>1fd2689f</t>
  </si>
  <si>
    <t>9ac1420f</t>
  </si>
  <si>
    <t>9b395bc9</t>
  </si>
  <si>
    <t>29ded6f4</t>
  </si>
  <si>
    <t>2f614c0b</t>
  </si>
  <si>
    <t>043b305e</t>
  </si>
  <si>
    <t>fca93f9e</t>
  </si>
  <si>
    <t>102a28a6</t>
  </si>
  <si>
    <t>13276557</t>
  </si>
  <si>
    <t>c220f014</t>
  </si>
  <si>
    <t>1ab355bf</t>
  </si>
  <si>
    <t>a1fdefb8</t>
  </si>
  <si>
    <t>3f10a1f5</t>
  </si>
  <si>
    <t>c6da2541</t>
  </si>
  <si>
    <t>0e01f88f</t>
  </si>
  <si>
    <t>241d3779</t>
  </si>
  <si>
    <t>5559f8d7</t>
  </si>
  <si>
    <t>5dd16431</t>
  </si>
  <si>
    <t>3f67010a</t>
  </si>
  <si>
    <t>ab8c6300</t>
  </si>
  <si>
    <t>c728bf96</t>
  </si>
  <si>
    <t>febb6cf6</t>
  </si>
  <si>
    <t>5abe4339</t>
  </si>
  <si>
    <t>ffd6d24d</t>
  </si>
  <si>
    <t>876a64fe</t>
  </si>
  <si>
    <t>5f559ecb</t>
  </si>
  <si>
    <t>95c9d783</t>
  </si>
  <si>
    <t>6e6815e2</t>
  </si>
  <si>
    <t>c6ba0174</t>
  </si>
  <si>
    <t>f7fd2c4f</t>
  </si>
  <si>
    <t>48399655</t>
  </si>
  <si>
    <t>5f512199</t>
  </si>
  <si>
    <t>58a0d8ca</t>
  </si>
  <si>
    <t>16b873c5</t>
  </si>
  <si>
    <t>2fe52430</t>
  </si>
  <si>
    <t>0191a2e4</t>
  </si>
  <si>
    <t>7eb34927</t>
  </si>
  <si>
    <t>4f4a249f</t>
  </si>
  <si>
    <t>8ba362f3</t>
  </si>
  <si>
    <t>21d4886b</t>
  </si>
  <si>
    <t>e068232a</t>
  </si>
  <si>
    <t>4d0fb45e</t>
  </si>
  <si>
    <t>1218f7fa</t>
  </si>
  <si>
    <t>1ef80899</t>
  </si>
  <si>
    <t>741abe20</t>
  </si>
  <si>
    <t>6feb5887</t>
  </si>
  <si>
    <t>af29b5ed</t>
  </si>
  <si>
    <t>c98bd9dd</t>
  </si>
  <si>
    <t>e753d35d</t>
  </si>
  <si>
    <t>51cbb05d</t>
  </si>
  <si>
    <t>e1745f70</t>
  </si>
  <si>
    <t>796c2e32</t>
  </si>
  <si>
    <t>82edafb9</t>
  </si>
  <si>
    <t>8dd7c41b</t>
  </si>
  <si>
    <t>b111ec69</t>
  </si>
  <si>
    <t>eccb9ef1</t>
  </si>
  <si>
    <t>870c4a0b</t>
  </si>
  <si>
    <t>a3d02126</t>
  </si>
  <si>
    <t>27cb99a2</t>
  </si>
  <si>
    <t>0fa93c9b</t>
  </si>
  <si>
    <t>756c486f</t>
  </si>
  <si>
    <t>b4dad5fa</t>
  </si>
  <si>
    <t>48670499</t>
  </si>
  <si>
    <t>373ebdec</t>
  </si>
  <si>
    <t>e32e23a1</t>
  </si>
  <si>
    <t>1f d2689f</t>
  </si>
  <si>
    <t>TOTAL</t>
  </si>
  <si>
    <t>Departamento</t>
  </si>
  <si>
    <t>Municipio</t>
  </si>
  <si>
    <t>Operadora</t>
  </si>
  <si>
    <t>Contrato</t>
  </si>
  <si>
    <t>Campo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</si>
  <si>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</si>
  <si>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</si>
  <si>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</si>
  <si>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</si>
  <si>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</si>
  <si>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</si>
  <si>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</si>
  <si>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</si>
  <si>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</si>
  <si>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</si>
  <si>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</si>
  <si>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</si>
  <si>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ANTIOQUIA</t>
  </si>
  <si>
    <t>PUERTO NARE</t>
  </si>
  <si>
    <t>ECOPETROL S.A.</t>
  </si>
  <si>
    <t>OPERACION-DIRECTA ECOPETROL</t>
  </si>
  <si>
    <t>AREA TECA-COCORNA</t>
  </si>
  <si>
    <t>MANSAROVAR ENERGY COLOMBIA LTD</t>
  </si>
  <si>
    <t>NARE ASOCIACION</t>
  </si>
  <si>
    <t>NARE</t>
  </si>
  <si>
    <t>UNDERRIVER</t>
  </si>
  <si>
    <t>PUERTO TRIUNFO</t>
  </si>
  <si>
    <t>YONDO</t>
  </si>
  <si>
    <t>CASABE</t>
  </si>
  <si>
    <t>CASABE SUR</t>
  </si>
  <si>
    <t>PEÑAS BLANCAS</t>
  </si>
  <si>
    <t>ARAUCA</t>
  </si>
  <si>
    <t>OCCIDENTAL DE COLOMBIA LLC</t>
  </si>
  <si>
    <t>CHIPIRON</t>
  </si>
  <si>
    <t>CHIPIRÓN</t>
  </si>
  <si>
    <t>GALEMBO</t>
  </si>
  <si>
    <t>MACANA</t>
  </si>
  <si>
    <t>CRAVO NORTE</t>
  </si>
  <si>
    <t>CAÑO LIMÓN</t>
  </si>
  <si>
    <t>CAÑO YARUMAL</t>
  </si>
  <si>
    <t>TONINA</t>
  </si>
  <si>
    <t>ARAUQUITA</t>
  </si>
  <si>
    <t>ARAGUATO</t>
  </si>
  <si>
    <t>BAYONERO</t>
  </si>
  <si>
    <t>JIBA UNIFICADO</t>
  </si>
  <si>
    <t>COSECHA</t>
  </si>
  <si>
    <t>CANAGUEY</t>
  </si>
  <si>
    <t>GOLONDRINA</t>
  </si>
  <si>
    <t>MORROCOY</t>
  </si>
  <si>
    <t>REX</t>
  </si>
  <si>
    <t>REX NE</t>
  </si>
  <si>
    <t>TERECAY</t>
  </si>
  <si>
    <t>REDONDO</t>
  </si>
  <si>
    <t>RONDON</t>
  </si>
  <si>
    <t>CAÑO RONDÓN</t>
  </si>
  <si>
    <t>CARICARE</t>
  </si>
  <si>
    <t>SARAVENA</t>
  </si>
  <si>
    <t>TAME</t>
  </si>
  <si>
    <t>PAREX RESOURCES COLOMBIA LTD. SUCURSAL</t>
  </si>
  <si>
    <t>CAPACHOS</t>
  </si>
  <si>
    <t>ATLANTICO</t>
  </si>
  <si>
    <t>SABANALARGA</t>
  </si>
  <si>
    <t>LEWIS ENERGY COLOMBIA INC</t>
  </si>
  <si>
    <t>CONTRATO DE EXPLORACIÓN Y PRODUCCIÓN SINÚ SAN JACINTO NORTE 1</t>
  </si>
  <si>
    <t>BULLERENGUE</t>
  </si>
  <si>
    <t>BOLIVAR</t>
  </si>
  <si>
    <t>CANTAGALLO</t>
  </si>
  <si>
    <t>YARIGUI-CANTAGALLO</t>
  </si>
  <si>
    <t>YARIGUÍ-CANTAGALLO</t>
  </si>
  <si>
    <t>CICUCO</t>
  </si>
  <si>
    <t>TALAIGUA NUEVO</t>
  </si>
  <si>
    <t>BOQUETE</t>
  </si>
  <si>
    <t>BOYACA</t>
  </si>
  <si>
    <t>CORRALES</t>
  </si>
  <si>
    <t>UNION TEMPORAL OMEGA ENERGY</t>
  </si>
  <si>
    <t>BUENAVISTA</t>
  </si>
  <si>
    <t>PUERTO BOYACA</t>
  </si>
  <si>
    <t>PALAGUA</t>
  </si>
  <si>
    <t>CAIPAL</t>
  </si>
  <si>
    <t>GUAGUAQUI TERAN</t>
  </si>
  <si>
    <t>VELASQUEZ</t>
  </si>
  <si>
    <t>ABARCO</t>
  </si>
  <si>
    <t>GIRASOL</t>
  </si>
  <si>
    <t>JAZMIN</t>
  </si>
  <si>
    <t>MORICHE</t>
  </si>
  <si>
    <t>VMM-11</t>
  </si>
  <si>
    <t>GLAUCA</t>
  </si>
  <si>
    <t>TOPAGA</t>
  </si>
  <si>
    <t>BOLÍVAR</t>
  </si>
  <si>
    <t>CASANARE</t>
  </si>
  <si>
    <t>AGUAZUL</t>
  </si>
  <si>
    <t>CEPSA COLOMBIA S.A. - CEPCOLSA</t>
  </si>
  <si>
    <t>E&amp;P LLANOS 22</t>
  </si>
  <si>
    <t>RAMIRIQUI</t>
  </si>
  <si>
    <t>CUSIANA NORTE</t>
  </si>
  <si>
    <t>ECOP-SDLA-OP-DIRECTA</t>
  </si>
  <si>
    <t>CUPIAGUA</t>
  </si>
  <si>
    <t>CUPIAGUA SUR</t>
  </si>
  <si>
    <t>RECETOR EQUION</t>
  </si>
  <si>
    <t>CUPIAGUA LIRIA</t>
  </si>
  <si>
    <t>EQUION ENERGÍA LIMITED</t>
  </si>
  <si>
    <t>E&amp;P LLANOS 26</t>
  </si>
  <si>
    <t>RUMBA</t>
  </si>
  <si>
    <t>PERENCO COLOMBIA LIMITED</t>
  </si>
  <si>
    <t>LA GLORIA</t>
  </si>
  <si>
    <t>MANI</t>
  </si>
  <si>
    <t>PUNTERO</t>
  </si>
  <si>
    <t>ONCA</t>
  </si>
  <si>
    <t>COLOMBIA ENERGY DEVELOPMENT CO.</t>
  </si>
  <si>
    <t>ALCARAVAN</t>
  </si>
  <si>
    <t>ESTERO</t>
  </si>
  <si>
    <t>LOS HATOS</t>
  </si>
  <si>
    <t>DCX S.A.S.</t>
  </si>
  <si>
    <t>MORICHITO</t>
  </si>
  <si>
    <t>CONVENIO DE EXPLOTACIÓN DE HIDROCARBUROS DEL ÁREA DE OPERACIÓN DIRECTA LA PUNTA</t>
  </si>
  <si>
    <t>LA PUNTA</t>
  </si>
  <si>
    <t>HOCOL S.A.</t>
  </si>
  <si>
    <t>UPIA-ECOPETROL</t>
  </si>
  <si>
    <t>SANTIAGO</t>
  </si>
  <si>
    <t>EMERALD ENERGY PLC SUCURSAL COLOMBIA</t>
  </si>
  <si>
    <t>CAMPO RICO</t>
  </si>
  <si>
    <t>CENTAURO SUR</t>
  </si>
  <si>
    <t>PETROLEOS SUD AMERICANOS SUCURSAL COLOMBIA</t>
  </si>
  <si>
    <t xml:space="preserve">ENTRERRIOS </t>
  </si>
  <si>
    <t>ENTRERRIOS</t>
  </si>
  <si>
    <t>FRONTERA ENERGY</t>
  </si>
  <si>
    <t>CASIMENA</t>
  </si>
  <si>
    <t>MANTIS</t>
  </si>
  <si>
    <t>PISINGO</t>
  </si>
  <si>
    <t>YENAC</t>
  </si>
  <si>
    <t>VERANO ENERGY (BARBADOS) LIMITED</t>
  </si>
  <si>
    <t>E&amp;P LLANOS 32</t>
  </si>
  <si>
    <t>BANDOLA</t>
  </si>
  <si>
    <t>MANICEÑO</t>
  </si>
  <si>
    <t>MONTERREY</t>
  </si>
  <si>
    <t>Canaguaro E&amp;P-016 del 2006</t>
  </si>
  <si>
    <t>Canaguay</t>
  </si>
  <si>
    <t xml:space="preserve">MUNICIPIO NN </t>
  </si>
  <si>
    <t>NISCOTA</t>
  </si>
  <si>
    <t>HURÓN</t>
  </si>
  <si>
    <t>NEW GRANADA ENERGY CORPORATION SUCURSAL COLOMBIA</t>
  </si>
  <si>
    <t>DOROTEA</t>
  </si>
  <si>
    <t>DOROTEA E</t>
  </si>
  <si>
    <t>NUNCHIA</t>
  </si>
  <si>
    <t>TIERRA BLANCA</t>
  </si>
  <si>
    <t>OROCUE</t>
  </si>
  <si>
    <t>CANACOL ENERGY COLOMBIA S.A.</t>
  </si>
  <si>
    <t>RANCHO HERMOSO ACUERDO PART CASANARE</t>
  </si>
  <si>
    <t>RANCHO HERMOSO</t>
  </si>
  <si>
    <t>RANCHO HERMOSO ACUERDO PART CASANARE-CANACOL</t>
  </si>
  <si>
    <t>RANCHO HERMOSO 4</t>
  </si>
  <si>
    <t>CNE OIL &amp; GAS S.A.S</t>
  </si>
  <si>
    <t>E&amp;P LLANOS 23</t>
  </si>
  <si>
    <t>LABRADOR</t>
  </si>
  <si>
    <t>CANACABARE</t>
  </si>
  <si>
    <t>VIGIA SUR</t>
  </si>
  <si>
    <t>GRUPO C&amp;C ENERGIA (BARBADOS) SUCURSAL COLOMBIA</t>
  </si>
  <si>
    <t>CACHICAMO-026-22008</t>
  </si>
  <si>
    <t>ANDARRIOS</t>
  </si>
  <si>
    <t>CIRIGÜELO</t>
  </si>
  <si>
    <t>GRETA OTO</t>
  </si>
  <si>
    <t>GUACHARACA</t>
  </si>
  <si>
    <t>HOATZIN</t>
  </si>
  <si>
    <t>HOATZIN NORTE</t>
  </si>
  <si>
    <t>CRAVOVIEJO</t>
  </si>
  <si>
    <t>BASTIDAS</t>
  </si>
  <si>
    <t>CARRIZALES</t>
  </si>
  <si>
    <t>MATEMARRANO</t>
  </si>
  <si>
    <t>SAIMIRÍ</t>
  </si>
  <si>
    <t>ZOPILOTE</t>
  </si>
  <si>
    <t>INTEROIL COLOMBIA EXPLORATION AND PRODUCTION</t>
  </si>
  <si>
    <t>ALTAIR</t>
  </si>
  <si>
    <t>TURACO</t>
  </si>
  <si>
    <t>LLA 47</t>
  </si>
  <si>
    <t>VIKINGO</t>
  </si>
  <si>
    <t>LAS QUINCHAS RESOURCE CORP.</t>
  </si>
  <si>
    <t>E &amp; P MORICHE</t>
  </si>
  <si>
    <t>MAURITÍA ESTE</t>
  </si>
  <si>
    <t>MAURITÍA NORTE</t>
  </si>
  <si>
    <t>OIRU CORPORATION</t>
  </si>
  <si>
    <t>NASHIRA</t>
  </si>
  <si>
    <t>ALEPE</t>
  </si>
  <si>
    <t>ALVA SUR</t>
  </si>
  <si>
    <t>NASHIRA NORTE</t>
  </si>
  <si>
    <t>GUANAPALO</t>
  </si>
  <si>
    <t>GARCERO</t>
  </si>
  <si>
    <t>CANDALAY</t>
  </si>
  <si>
    <t>GUASAR</t>
  </si>
  <si>
    <t>JORCAN</t>
  </si>
  <si>
    <t>JORDÁN</t>
  </si>
  <si>
    <t>PARAVARE</t>
  </si>
  <si>
    <t>PIRITO</t>
  </si>
  <si>
    <t>SARDINAS</t>
  </si>
  <si>
    <t>GUARILAQUE</t>
  </si>
  <si>
    <t>OROPENDOLA PERENCO</t>
  </si>
  <si>
    <t>OROPÉNDOLA</t>
  </si>
  <si>
    <t>VIREO</t>
  </si>
  <si>
    <t>CASANARE ESTE</t>
  </si>
  <si>
    <t>CURITO</t>
  </si>
  <si>
    <t>MAPACHE</t>
  </si>
  <si>
    <t>TUCUSO</t>
  </si>
  <si>
    <t>VETRA EXPLORACION Y PRODUCCION COLOMBIA S.A.S.</t>
  </si>
  <si>
    <t>CDNDI LA PUNTA</t>
  </si>
  <si>
    <t>JUAPE</t>
  </si>
  <si>
    <t>SANTO DOMINGO</t>
  </si>
  <si>
    <t>SANTO DOMINGO NORTE</t>
  </si>
  <si>
    <t>PAZ DE ARIPORO</t>
  </si>
  <si>
    <t>GEOPARK COLOMBIA S.A.S.</t>
  </si>
  <si>
    <t>YAMU</t>
  </si>
  <si>
    <t>YAMÚ</t>
  </si>
  <si>
    <t>LA CUERVA</t>
  </si>
  <si>
    <t>CUERVA ESTE</t>
  </si>
  <si>
    <t>CUERVA NORESTE</t>
  </si>
  <si>
    <t>CUERVA OESTE</t>
  </si>
  <si>
    <t>CUERVA SUR</t>
  </si>
  <si>
    <t>DOROTEA B</t>
  </si>
  <si>
    <t>LEONA</t>
  </si>
  <si>
    <t>LEONA B</t>
  </si>
  <si>
    <t>LEONA B NORTE</t>
  </si>
  <si>
    <t>LEONA B SUR</t>
  </si>
  <si>
    <t>LEONA C</t>
  </si>
  <si>
    <t>PACIFIC STRATUS ENERGY COLOMBIA CORP</t>
  </si>
  <si>
    <t>E&amp;E ARRENDAJO</t>
  </si>
  <si>
    <t>AZOR</t>
  </si>
  <si>
    <t>YAGUAZO</t>
  </si>
  <si>
    <t>E&amp;P LLANOS 40</t>
  </si>
  <si>
    <t>BEGONIA</t>
  </si>
  <si>
    <t>CAÑO GARZA</t>
  </si>
  <si>
    <t>CAÑO GARZA ESTE</t>
  </si>
  <si>
    <t xml:space="preserve">CAÑO GARZA NORTE </t>
  </si>
  <si>
    <t>ABEJAS</t>
  </si>
  <si>
    <t>CHAPARRITO</t>
  </si>
  <si>
    <t>TABASCO OIL COMPANY LLC</t>
  </si>
  <si>
    <t>JAGUEYES</t>
  </si>
  <si>
    <t>ANDALUZ</t>
  </si>
  <si>
    <t>YOPAL</t>
  </si>
  <si>
    <t>PAUTO SUR RECETOR</t>
  </si>
  <si>
    <t>TAURAMENA</t>
  </si>
  <si>
    <t>E&amp;P LLANOS 34</t>
  </si>
  <si>
    <t>CHACHALACA</t>
  </si>
  <si>
    <t>CHIRICOCA</t>
  </si>
  <si>
    <t>JACANA</t>
  </si>
  <si>
    <t>PORE</t>
  </si>
  <si>
    <t>CARUPANA</t>
  </si>
  <si>
    <t>POTRILLO</t>
  </si>
  <si>
    <t>E&amp;P Llanos 16 Contrato # 45</t>
  </si>
  <si>
    <t>KONA</t>
  </si>
  <si>
    <t>SAN LUIS DE PALENQUE</t>
  </si>
  <si>
    <t>LEONO</t>
  </si>
  <si>
    <t>PANTRO</t>
  </si>
  <si>
    <t>TIGRO</t>
  </si>
  <si>
    <t>E&amp;E CUBIRO</t>
  </si>
  <si>
    <t>ARAUCO</t>
  </si>
  <si>
    <t>CARETO</t>
  </si>
  <si>
    <t>COPA</t>
  </si>
  <si>
    <t>COPA A NORTE</t>
  </si>
  <si>
    <t>COPA A SUR</t>
  </si>
  <si>
    <t>COPA B</t>
  </si>
  <si>
    <t>COPA C</t>
  </si>
  <si>
    <t>COPA D</t>
  </si>
  <si>
    <t>PETIRROJO</t>
  </si>
  <si>
    <t>PETIRROJO SUR</t>
  </si>
  <si>
    <t>TIJERETO</t>
  </si>
  <si>
    <t>E&amp;P LLANOS 30</t>
  </si>
  <si>
    <t>ADALIA</t>
  </si>
  <si>
    <t>E&amp;P LOS OCARROS PAREX</t>
  </si>
  <si>
    <t xml:space="preserve">LAS MARACAS </t>
  </si>
  <si>
    <t>BARQUEREÑA</t>
  </si>
  <si>
    <t>CRAVO ESTE</t>
  </si>
  <si>
    <t>LA FLORA</t>
  </si>
  <si>
    <t>COROCORA</t>
  </si>
  <si>
    <t>CAÑO GANDUL</t>
  </si>
  <si>
    <t>REMACHE NORTE</t>
  </si>
  <si>
    <t>REMACHE SUR</t>
  </si>
  <si>
    <t>GARIBAY</t>
  </si>
  <si>
    <t>JILGUERO</t>
  </si>
  <si>
    <t>MELERO</t>
  </si>
  <si>
    <t>TIPLE</t>
  </si>
  <si>
    <t>JILGUERO SUR</t>
  </si>
  <si>
    <t xml:space="preserve">RIO CHITAMENA </t>
  </si>
  <si>
    <t>CUSIANA</t>
  </si>
  <si>
    <t xml:space="preserve">TAURAMENA </t>
  </si>
  <si>
    <t>ARUCO</t>
  </si>
  <si>
    <t xml:space="preserve">MAX </t>
  </si>
  <si>
    <t>TARO TARO</t>
  </si>
  <si>
    <t xml:space="preserve">TIGANA </t>
  </si>
  <si>
    <t>TIGANA NORTE</t>
  </si>
  <si>
    <t>TIGANA SUR</t>
  </si>
  <si>
    <t>TILO</t>
  </si>
  <si>
    <t>TUA</t>
  </si>
  <si>
    <t>CALONA</t>
  </si>
  <si>
    <t>CARMENTEA</t>
  </si>
  <si>
    <t>KANANASKIS</t>
  </si>
  <si>
    <t>TRINIDAD</t>
  </si>
  <si>
    <t>GUACHIRIA</t>
  </si>
  <si>
    <t>LOS ACEITES</t>
  </si>
  <si>
    <t>GUACHIRIA SUR</t>
  </si>
  <si>
    <t>AGAVE</t>
  </si>
  <si>
    <t>AZAFRÁN</t>
  </si>
  <si>
    <t>TULIPÁN</t>
  </si>
  <si>
    <t>YOPO</t>
  </si>
  <si>
    <t>COREN</t>
  </si>
  <si>
    <t>CORSUR</t>
  </si>
  <si>
    <t>LOS TOROS</t>
  </si>
  <si>
    <t>PALMARITO</t>
  </si>
  <si>
    <t>SIRENAS</t>
  </si>
  <si>
    <t>YALEA</t>
  </si>
  <si>
    <t>VILLANUEVA</t>
  </si>
  <si>
    <t>CURUCUCÚ</t>
  </si>
  <si>
    <t>JACAMAR</t>
  </si>
  <si>
    <t>CABRESTERO PAREX</t>
  </si>
  <si>
    <t>AKIRA</t>
  </si>
  <si>
    <t>BACANO</t>
  </si>
  <si>
    <t>KITARO</t>
  </si>
  <si>
    <t>CORCEL</t>
  </si>
  <si>
    <t>CARUTO</t>
  </si>
  <si>
    <t>CEE RIO VERDE</t>
  </si>
  <si>
    <t>BORAL</t>
  </si>
  <si>
    <t>MARSUPIAL</t>
  </si>
  <si>
    <t>TILODIRÁN</t>
  </si>
  <si>
    <t>VOLCANERA</t>
  </si>
  <si>
    <t>LAS ACACIAS</t>
  </si>
  <si>
    <t>LOS POTROS</t>
  </si>
  <si>
    <t>VIGIA</t>
  </si>
  <si>
    <t>PIEDEMONTE EQUION</t>
  </si>
  <si>
    <t>FLOREÑA</t>
  </si>
  <si>
    <t>FLOREÑA MIRADOR</t>
  </si>
  <si>
    <t>PAUTO SUR</t>
  </si>
  <si>
    <t>LA GLORIA NORTE</t>
  </si>
  <si>
    <t>MORICHAL</t>
  </si>
  <si>
    <t>TOCARIA</t>
  </si>
  <si>
    <t>CAUCA</t>
  </si>
  <si>
    <t>PIAMONTE</t>
  </si>
  <si>
    <t>SANTANA ECOPETROL</t>
  </si>
  <si>
    <t>MARY</t>
  </si>
  <si>
    <t>MIRAFLOR</t>
  </si>
  <si>
    <t>GRAN TIERRA ENERGY COLOMBIA LTD</t>
  </si>
  <si>
    <t>GUAYUYACO</t>
  </si>
  <si>
    <t>SANTANA GT</t>
  </si>
  <si>
    <t>CESAR</t>
  </si>
  <si>
    <t>AGUACHICA</t>
  </si>
  <si>
    <t>E&amp;P SANTA ISABEL</t>
  </si>
  <si>
    <t>OSO PARDO</t>
  </si>
  <si>
    <t>VMM2 CANACOL</t>
  </si>
  <si>
    <t>MONO ARAÑA</t>
  </si>
  <si>
    <t>OPERACION DIRECTA - LEBRIJA</t>
  </si>
  <si>
    <t>DOÑA MARÍA</t>
  </si>
  <si>
    <t>Contrato E&amp;P N° 39 de 2009 - VMM</t>
  </si>
  <si>
    <t>CARAMELO</t>
  </si>
  <si>
    <t>RIO DE ORO</t>
  </si>
  <si>
    <t>E&amp;P MIDAS</t>
  </si>
  <si>
    <t>CHUIRA</t>
  </si>
  <si>
    <t>PETROLEOS DEL NORTE S.A</t>
  </si>
  <si>
    <t>TISQUIRAMA B</t>
  </si>
  <si>
    <t>LOS ANGELES</t>
  </si>
  <si>
    <t>QUERUBÍN</t>
  </si>
  <si>
    <t>UNION TEMPORAL MIDAS</t>
  </si>
  <si>
    <t>SAN MARTÍN</t>
  </si>
  <si>
    <t>CONOCOPHILLIPS COLOMBIA VENTURES LIMITED</t>
  </si>
  <si>
    <t>VMM3 ADICIONAL</t>
  </si>
  <si>
    <t>PICOPLATA</t>
  </si>
  <si>
    <t>TISQUIRAMA-C</t>
  </si>
  <si>
    <t>SAN ROQUE</t>
  </si>
  <si>
    <t>TISQUIRAMA</t>
  </si>
  <si>
    <t>ACORDIONERO</t>
  </si>
  <si>
    <t>ZOE</t>
  </si>
  <si>
    <t>MOCHUELO</t>
  </si>
  <si>
    <t>CORDOBA</t>
  </si>
  <si>
    <t>PUEBLO NUEVO</t>
  </si>
  <si>
    <t>GEOPRODUCTION OIL AND GAS COMPANY OF COLOMBIA</t>
  </si>
  <si>
    <t>ESPERANZA</t>
  </si>
  <si>
    <t>NELSON</t>
  </si>
  <si>
    <t>CUNDINAMARCA</t>
  </si>
  <si>
    <t>GUADUAS</t>
  </si>
  <si>
    <t>DINDAL - RIO SECO</t>
  </si>
  <si>
    <t>PUERTO SALGAR</t>
  </si>
  <si>
    <t>CINCO RANCH PETROLEUM COLOMBIA INC SUCURSAL COLOMBIA.</t>
  </si>
  <si>
    <t>BOCACHICO</t>
  </si>
  <si>
    <t>TORCAZ</t>
  </si>
  <si>
    <t>PULI</t>
  </si>
  <si>
    <t>PULI HOCOL</t>
  </si>
  <si>
    <t>DEPARTAMENTO NN</t>
  </si>
  <si>
    <t>MUNICIPIO NN</t>
  </si>
  <si>
    <t>OMBU</t>
  </si>
  <si>
    <t>CAPELLA</t>
  </si>
  <si>
    <t>HUILA</t>
  </si>
  <si>
    <t>AIPE</t>
  </si>
  <si>
    <t>PALERMO ECOPETROL</t>
  </si>
  <si>
    <t>BALCÓN</t>
  </si>
  <si>
    <t xml:space="preserve"> CONVENIO DE EXPLOTACIÓN PIJAO POTRERILLO</t>
  </si>
  <si>
    <t>ARRAYÁN</t>
  </si>
  <si>
    <t>BRISAS</t>
  </si>
  <si>
    <t>DINA CRETÁCEOS</t>
  </si>
  <si>
    <t>DINA TERCIARIOS</t>
  </si>
  <si>
    <t>TEMPRANILLO</t>
  </si>
  <si>
    <t>TEMPRANILLO NORTE</t>
  </si>
  <si>
    <t>TENAY</t>
  </si>
  <si>
    <t>DINA NORTE</t>
  </si>
  <si>
    <t>BARAYA</t>
  </si>
  <si>
    <t>HUILA 35</t>
  </si>
  <si>
    <t>ANDALUCIA SUR</t>
  </si>
  <si>
    <t>GARZON</t>
  </si>
  <si>
    <t>MATAMBO</t>
  </si>
  <si>
    <t>GIGANTE</t>
  </si>
  <si>
    <t>GIGANTE CABALLOS</t>
  </si>
  <si>
    <t>NEIVA</t>
  </si>
  <si>
    <t>SAN FRANCISCO</t>
  </si>
  <si>
    <t>CEBÚ</t>
  </si>
  <si>
    <t>PALOGRANDE</t>
  </si>
  <si>
    <t>PALOGRANDE HONDA</t>
  </si>
  <si>
    <t>PIJAO POTRERILLO</t>
  </si>
  <si>
    <t>TELLO</t>
  </si>
  <si>
    <t>LA JAGUA</t>
  </si>
  <si>
    <t>CAGUAN ECOPETROL</t>
  </si>
  <si>
    <t>ESPINO</t>
  </si>
  <si>
    <t>RIO CEIBAS</t>
  </si>
  <si>
    <t>PAICOL</t>
  </si>
  <si>
    <t>SAN JACINTO</t>
  </si>
  <si>
    <t>LA CAÑADA NORTE</t>
  </si>
  <si>
    <t>PALERMO</t>
  </si>
  <si>
    <t>SANTA CLARA</t>
  </si>
  <si>
    <t>TESALIA</t>
  </si>
  <si>
    <t>RIO PAEZ</t>
  </si>
  <si>
    <t>LA HOCHA</t>
  </si>
  <si>
    <t>VILLAVIEJA</t>
  </si>
  <si>
    <t>LOMA LARGA</t>
  </si>
  <si>
    <t>YAGUARA</t>
  </si>
  <si>
    <t>HOBO ECOPETROL</t>
  </si>
  <si>
    <t>MAGDALENA</t>
  </si>
  <si>
    <t>ARIGUANI</t>
  </si>
  <si>
    <t>EL DIFÍCIL</t>
  </si>
  <si>
    <t>SANTA ANA</t>
  </si>
  <si>
    <t>E&amp;P GUAMA</t>
  </si>
  <si>
    <t>CAPURE</t>
  </si>
  <si>
    <t>COTORRA</t>
  </si>
  <si>
    <t>MANAMO</t>
  </si>
  <si>
    <t>PEDERNALITO</t>
  </si>
  <si>
    <t>META</t>
  </si>
  <si>
    <t>ACACIAS</t>
  </si>
  <si>
    <t>CUBARRAL</t>
  </si>
  <si>
    <t>CASTILLA NORTE</t>
  </si>
  <si>
    <t>CHICHIMENE</t>
  </si>
  <si>
    <t>CHICHIMENE SW</t>
  </si>
  <si>
    <t>CPO-9</t>
  </si>
  <si>
    <t>AKACIAS</t>
  </si>
  <si>
    <t xml:space="preserve">CASTILLA </t>
  </si>
  <si>
    <t>BARRANCA DE UPIA</t>
  </si>
  <si>
    <t>CORCEL A</t>
  </si>
  <si>
    <t>CORCEL C</t>
  </si>
  <si>
    <t>ESPADARTE</t>
  </si>
  <si>
    <t>CABUYARO</t>
  </si>
  <si>
    <t>ONGC VIDESH LIMITED SUCURSAL COLOMBIANA</t>
  </si>
  <si>
    <t>CPO-5</t>
  </si>
  <si>
    <t>MARIPOSA</t>
  </si>
  <si>
    <t>CERRERO</t>
  </si>
  <si>
    <t>KATMANDÚ NORTE</t>
  </si>
  <si>
    <t>COBRA</t>
  </si>
  <si>
    <t>CORCEL D</t>
  </si>
  <si>
    <t>CORCEL E</t>
  </si>
  <si>
    <t>GUALA</t>
  </si>
  <si>
    <t>MAMBO</t>
  </si>
  <si>
    <t xml:space="preserve">TAYA </t>
  </si>
  <si>
    <t>GUATIQUIA</t>
  </si>
  <si>
    <t>Alligator</t>
  </si>
  <si>
    <t>ARDILLA</t>
  </si>
  <si>
    <t>AVISPA</t>
  </si>
  <si>
    <t>CANDELILLA</t>
  </si>
  <si>
    <t>CEIBO</t>
  </si>
  <si>
    <t>YATAY</t>
  </si>
  <si>
    <t>CASTILLA NUEVA</t>
  </si>
  <si>
    <t>CASTILLA ESTE</t>
  </si>
  <si>
    <t>GUAMAL</t>
  </si>
  <si>
    <t>TECPETROL COLOMBIA S.A.S.</t>
  </si>
  <si>
    <t>CPO-07</t>
  </si>
  <si>
    <t>ATARRAYA OESTE</t>
  </si>
  <si>
    <t>PUERTO GAITAN</t>
  </si>
  <si>
    <t>CARACARA</t>
  </si>
  <si>
    <t>CARACARA SUR A</t>
  </si>
  <si>
    <t>CARACARA SUR B Y C</t>
  </si>
  <si>
    <t>ELIZITA</t>
  </si>
  <si>
    <t>PEGUITA</t>
  </si>
  <si>
    <t>PEGUITA II</t>
  </si>
  <si>
    <t>PEGUITA III</t>
  </si>
  <si>
    <t>PEGUITA SW</t>
  </si>
  <si>
    <t>RANCHO QUEMADO</t>
  </si>
  <si>
    <t>TORO SENTADO</t>
  </si>
  <si>
    <t>TORO SENTADO NORTE</t>
  </si>
  <si>
    <t>TORO SENTADO WEST</t>
  </si>
  <si>
    <t>UNUMA</t>
  </si>
  <si>
    <t>RUBIALES ECOPETROL</t>
  </si>
  <si>
    <t>RUBIALES</t>
  </si>
  <si>
    <t>CAÑO SUR E&amp;P</t>
  </si>
  <si>
    <t>CAÑO SUR</t>
  </si>
  <si>
    <t>CAÑO SUR ESTE</t>
  </si>
  <si>
    <t>EMBRUJO</t>
  </si>
  <si>
    <t>FAUNO</t>
  </si>
  <si>
    <t>MITO</t>
  </si>
  <si>
    <t>E&amp;E GUARROJO</t>
  </si>
  <si>
    <t>GUARROJO</t>
  </si>
  <si>
    <t>OCELOTE</t>
  </si>
  <si>
    <t>PINTADO</t>
  </si>
  <si>
    <t>META PETROLEUM CORP</t>
  </si>
  <si>
    <t>CPE-6</t>
  </si>
  <si>
    <t>HAMACA</t>
  </si>
  <si>
    <t>E&amp;P SABANERO</t>
  </si>
  <si>
    <t>SABANERO</t>
  </si>
  <si>
    <t>QUIFA</t>
  </si>
  <si>
    <t>AMBAR</t>
  </si>
  <si>
    <t>OPALO</t>
  </si>
  <si>
    <t>CABIONA</t>
  </si>
  <si>
    <t>ATARRAYA</t>
  </si>
  <si>
    <t>CPO-13</t>
  </si>
  <si>
    <t xml:space="preserve">PENDARE </t>
  </si>
  <si>
    <t>PUERTO LLERAS</t>
  </si>
  <si>
    <t>RIO ARIARI</t>
  </si>
  <si>
    <t>LAPON</t>
  </si>
  <si>
    <t>PUERTO LOPEZ</t>
  </si>
  <si>
    <t>BC EXPLORACIÓN Y PRODUCCIÓN DE HIDROCARBUROS SL</t>
  </si>
  <si>
    <t>LLANOS 66</t>
  </si>
  <si>
    <t>JUANITO</t>
  </si>
  <si>
    <t>ALMAGRO_ECOPETROL</t>
  </si>
  <si>
    <t>ALMAGRO</t>
  </si>
  <si>
    <t>VALDIVIA ECOPETROL</t>
  </si>
  <si>
    <t>VALDIVIA ALMAGRO</t>
  </si>
  <si>
    <t>HUPECOL OPERATING CO LLC</t>
  </si>
  <si>
    <t>E&amp;P LLANOS 58</t>
  </si>
  <si>
    <t>LLANOS-58-4</t>
  </si>
  <si>
    <t>Iberoamericana de Hidrocarburos CQ Exploración y Producción S.A.S.</t>
  </si>
  <si>
    <t>VALDIVIA/ALMAGRO IH</t>
  </si>
  <si>
    <t>LLANOS 33</t>
  </si>
  <si>
    <t>IRACA</t>
  </si>
  <si>
    <t>CDND CAMOA _ECOPETROL</t>
  </si>
  <si>
    <t>CAMOA</t>
  </si>
  <si>
    <t>CPO-11</t>
  </si>
  <si>
    <t>VENUS</t>
  </si>
  <si>
    <t>VILLAVICENCIO</t>
  </si>
  <si>
    <t>APIAY</t>
  </si>
  <si>
    <t>APIAY ESTE</t>
  </si>
  <si>
    <t>AUSTRAL</t>
  </si>
  <si>
    <t>GAVAN</t>
  </si>
  <si>
    <t>LIBERTAD NORTE</t>
  </si>
  <si>
    <t>POMPEYA</t>
  </si>
  <si>
    <t>SURIA</t>
  </si>
  <si>
    <t>SURIA SUR</t>
  </si>
  <si>
    <t>TANANE</t>
  </si>
  <si>
    <t>NARIÑO</t>
  </si>
  <si>
    <t>IPIALES</t>
  </si>
  <si>
    <t>ORITO</t>
  </si>
  <si>
    <t>SUCUMBIOS</t>
  </si>
  <si>
    <t>NORTE DE SANTANDER</t>
  </si>
  <si>
    <t>CUCUTA</t>
  </si>
  <si>
    <t>ZULIA</t>
  </si>
  <si>
    <t>RIO ZULIA</t>
  </si>
  <si>
    <t>LA ESPERANZA</t>
  </si>
  <si>
    <t>PAVAS CACHIRA</t>
  </si>
  <si>
    <t>SARDINATA</t>
  </si>
  <si>
    <t>WATTLE PETROLEUM COMPANY S.A.S</t>
  </si>
  <si>
    <t>BLOQUE CARBONERA</t>
  </si>
  <si>
    <t>CERRO GORDO</t>
  </si>
  <si>
    <t>TIBU</t>
  </si>
  <si>
    <t>BARCO</t>
  </si>
  <si>
    <t>TIBÚ</t>
  </si>
  <si>
    <t>PUTUMAYO</t>
  </si>
  <si>
    <t>MOCOA</t>
  </si>
  <si>
    <t>TOROYACO</t>
  </si>
  <si>
    <t>CHAZA</t>
  </si>
  <si>
    <t>MOQUETA</t>
  </si>
  <si>
    <t>CARIBE</t>
  </si>
  <si>
    <t>CHURUYACO</t>
  </si>
  <si>
    <t>SAN ANTONIO</t>
  </si>
  <si>
    <t>SUCIO</t>
  </si>
  <si>
    <t>PUT-7</t>
  </si>
  <si>
    <t>CONFIANZA</t>
  </si>
  <si>
    <t>PUERTO ASIS</t>
  </si>
  <si>
    <t>AMERISUR EXPLORACION COLOMBIA LTD</t>
  </si>
  <si>
    <t>PLATANILLO</t>
  </si>
  <si>
    <t>QUILILI</t>
  </si>
  <si>
    <t>ALPHA</t>
  </si>
  <si>
    <t>CUMPLIDOR</t>
  </si>
  <si>
    <t>CPI SUR ORIENTE</t>
  </si>
  <si>
    <t>COHEMBI</t>
  </si>
  <si>
    <t>QUILLACINGA</t>
  </si>
  <si>
    <t>QUINDE</t>
  </si>
  <si>
    <t>PUERTO CAICEDO</t>
  </si>
  <si>
    <t>CENCELLA</t>
  </si>
  <si>
    <t>MANSOYA</t>
  </si>
  <si>
    <t>YURILLA</t>
  </si>
  <si>
    <t>SAN MIGUEL</t>
  </si>
  <si>
    <t>ACAE SAN MIGUEL</t>
  </si>
  <si>
    <t>LORO</t>
  </si>
  <si>
    <t>VALLE DEL GUAMUEZ</t>
  </si>
  <si>
    <t>HORMIGA</t>
  </si>
  <si>
    <t>VILLAGARZON</t>
  </si>
  <si>
    <t>COSTAYACO</t>
  </si>
  <si>
    <t>JUANAMBU</t>
  </si>
  <si>
    <t>PUT-1</t>
  </si>
  <si>
    <t>VONU</t>
  </si>
  <si>
    <t>SANTANDER</t>
  </si>
  <si>
    <t>BARRANCABERMEJA</t>
  </si>
  <si>
    <t>DE MARES</t>
  </si>
  <si>
    <t>GALA</t>
  </si>
  <si>
    <t>GALÁN</t>
  </si>
  <si>
    <t>CONVENIO DE EXPLOTACIÓN LA CIRA INFANTAS</t>
  </si>
  <si>
    <t>INFANTAS</t>
  </si>
  <si>
    <t>LA CIRA</t>
  </si>
  <si>
    <t>LLANITO</t>
  </si>
  <si>
    <t>LAS QUINCHAS</t>
  </si>
  <si>
    <t>BAÚL</t>
  </si>
  <si>
    <t>CIMITARRA</t>
  </si>
  <si>
    <t>GAS PETROLEO Y DERIVADOS DE COLOMBIA S.A.S PETROCOLOMBIA S.A.S</t>
  </si>
  <si>
    <t>OPON</t>
  </si>
  <si>
    <t>OPÓN</t>
  </si>
  <si>
    <t>ACACIA ESTE</t>
  </si>
  <si>
    <t>CHICALA</t>
  </si>
  <si>
    <t>EL CARMEN DE CHUCURI</t>
  </si>
  <si>
    <t>SAN LUIS</t>
  </si>
  <si>
    <t>TOCA</t>
  </si>
  <si>
    <t>PUERTO WILCHES</t>
  </si>
  <si>
    <t>YARIGUI-GARZAS</t>
  </si>
  <si>
    <t>GARZAS</t>
  </si>
  <si>
    <t>RIONEGRO</t>
  </si>
  <si>
    <t>E&amp;P FENIX</t>
  </si>
  <si>
    <t>FENIX</t>
  </si>
  <si>
    <t>PLAYON</t>
  </si>
  <si>
    <t>BORANDA</t>
  </si>
  <si>
    <t>PROVINCIA P-NORTE</t>
  </si>
  <si>
    <t>BONANZA</t>
  </si>
  <si>
    <t>E&amp;P LA PALOMA</t>
  </si>
  <si>
    <t>COLÓN</t>
  </si>
  <si>
    <t>GAITERO</t>
  </si>
  <si>
    <t>JUGLAR</t>
  </si>
  <si>
    <t>SABANA DE TORRES</t>
  </si>
  <si>
    <t>CRISTALINA</t>
  </si>
  <si>
    <t>AULLADOR</t>
  </si>
  <si>
    <t>PROVINCIA P-SUR</t>
  </si>
  <si>
    <t>PROVINCIA</t>
  </si>
  <si>
    <t>PETROSANTANDER (COLOMBIA) INC.</t>
  </si>
  <si>
    <t>EL PIÑAL</t>
  </si>
  <si>
    <t>LIEBRE</t>
  </si>
  <si>
    <t>LAS MONAS</t>
  </si>
  <si>
    <t>CORAZÓN</t>
  </si>
  <si>
    <t>CORAZÓN WEST</t>
  </si>
  <si>
    <t>LA SALINA</t>
  </si>
  <si>
    <t>PAYOA</t>
  </si>
  <si>
    <t>PAYOA WEST</t>
  </si>
  <si>
    <t>SAN VICENTE DE CHUCURI</t>
  </si>
  <si>
    <t>Convenio de Explotación Lisama-Nutria</t>
  </si>
  <si>
    <t>LISAMA-NORTE</t>
  </si>
  <si>
    <t>COLORADO</t>
  </si>
  <si>
    <t>COYOTE</t>
  </si>
  <si>
    <t>LISAMA</t>
  </si>
  <si>
    <t>NUTRIA</t>
  </si>
  <si>
    <t>TESORO</t>
  </si>
  <si>
    <t>SIMACOTA</t>
  </si>
  <si>
    <t>AGUAS BLANCAS</t>
  </si>
  <si>
    <t>SUCRE</t>
  </si>
  <si>
    <t>LOS PALMITOS</t>
  </si>
  <si>
    <t>LA CRECIENTE</t>
  </si>
  <si>
    <t>OVEJAS</t>
  </si>
  <si>
    <t>E&amp;P SAMAN</t>
  </si>
  <si>
    <t>BONGA</t>
  </si>
  <si>
    <t>MAMEY</t>
  </si>
  <si>
    <t>SAN PEDRO</t>
  </si>
  <si>
    <t>APAMATE</t>
  </si>
  <si>
    <t>LA CRECIENTE I</t>
  </si>
  <si>
    <t>TOLIMA</t>
  </si>
  <si>
    <t>ALVARADO</t>
  </si>
  <si>
    <t>ARMERO HOCOL</t>
  </si>
  <si>
    <t>TOTARE</t>
  </si>
  <si>
    <t>CHAPARRAL</t>
  </si>
  <si>
    <t>TOLIMA B HOCOL</t>
  </si>
  <si>
    <t>RÍO SALDAÑA</t>
  </si>
  <si>
    <t>ESPINAL</t>
  </si>
  <si>
    <t>ABANICO</t>
  </si>
  <si>
    <t>GUAMO</t>
  </si>
  <si>
    <t>GUASIMO</t>
  </si>
  <si>
    <t>LISA</t>
  </si>
  <si>
    <t>MELGAR</t>
  </si>
  <si>
    <t>PERENCO OIL AND GAS COLOMBIA LIMITED</t>
  </si>
  <si>
    <t>BOQUERON</t>
  </si>
  <si>
    <t>GUANDO</t>
  </si>
  <si>
    <t>GUANDO SW</t>
  </si>
  <si>
    <t>ORTEGA</t>
  </si>
  <si>
    <t>CPI ORTEGA OTROSI 1</t>
  </si>
  <si>
    <t>PACANDE</t>
  </si>
  <si>
    <t>TOLDADO</t>
  </si>
  <si>
    <t>TOY</t>
  </si>
  <si>
    <t>PIEDRAS</t>
  </si>
  <si>
    <t>TOQUI TOQUI</t>
  </si>
  <si>
    <t>AMBROSIA</t>
  </si>
  <si>
    <t>AMBROSÍA</t>
  </si>
  <si>
    <t>MANA</t>
  </si>
  <si>
    <t>MANÁ</t>
  </si>
  <si>
    <t>RIO OPIA</t>
  </si>
  <si>
    <t>RÍO OPIA</t>
  </si>
  <si>
    <t>PRADO</t>
  </si>
  <si>
    <t>ESPINAL - HOCOL</t>
  </si>
  <si>
    <t>MATACHÍN SUR</t>
  </si>
  <si>
    <t>PURIFICACIÓN</t>
  </si>
  <si>
    <t>CHENCHE HOCOL</t>
  </si>
  <si>
    <t>CHENCHE</t>
  </si>
  <si>
    <t>MATACHÍN NORTE</t>
  </si>
  <si>
    <t>año 2017</t>
  </si>
  <si>
    <t>TOTAL ROUND</t>
  </si>
  <si>
    <t>POSICIÒN</t>
  </si>
  <si>
    <t>DATOS TRANSFORMADOS</t>
  </si>
  <si>
    <t>DATOS DESENCRIPTADOS</t>
  </si>
  <si>
    <t>DATOS ENCRIPTADOS</t>
  </si>
  <si>
    <t>DATOS OFICIALES</t>
  </si>
</sst>
</file>

<file path=xl/styles.xml><?xml version="1.0" encoding="utf-8"?>
<styleSheet xmlns="http://schemas.openxmlformats.org/spreadsheetml/2006/main">
  <numFmts count="6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  <numFmt numFmtId="169" formatCode="0.000"/>
    <numFmt numFmtId="170" formatCode="0.0000"/>
    <numFmt numFmtId="173" formatCode="_-* #,##0.000_-;\-* #,##0.000_-;_-* &quot;-&quot;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9B937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166" fontId="2" fillId="2" borderId="1" xfId="1" applyNumberFormat="1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horizontal="center" vertical="center"/>
    </xf>
    <xf numFmtId="0" fontId="3" fillId="0" borderId="1" xfId="2" applyBorder="1"/>
    <xf numFmtId="164" fontId="0" fillId="0" borderId="1" xfId="3" applyFont="1" applyBorder="1"/>
    <xf numFmtId="164" fontId="0" fillId="0" borderId="1" xfId="3" applyFont="1" applyFill="1" applyBorder="1"/>
    <xf numFmtId="166" fontId="2" fillId="2" borderId="1" xfId="4" applyNumberFormat="1" applyFont="1" applyFill="1" applyBorder="1" applyAlignment="1">
      <alignment horizontal="center" vertical="center"/>
    </xf>
    <xf numFmtId="0" fontId="0" fillId="3" borderId="1" xfId="0" applyFill="1" applyBorder="1"/>
    <xf numFmtId="164" fontId="0" fillId="3" borderId="1" xfId="5" applyFont="1" applyFill="1" applyBorder="1"/>
    <xf numFmtId="0" fontId="0" fillId="0" borderId="0" xfId="0" applyNumberFormat="1"/>
    <xf numFmtId="2" fontId="0" fillId="0" borderId="0" xfId="0" applyNumberFormat="1"/>
    <xf numFmtId="169" fontId="0" fillId="0" borderId="0" xfId="0" applyNumberFormat="1"/>
    <xf numFmtId="170" fontId="0" fillId="0" borderId="0" xfId="0" applyNumberFormat="1"/>
    <xf numFmtId="173" fontId="3" fillId="0" borderId="0" xfId="2" applyNumberFormat="1"/>
    <xf numFmtId="166" fontId="2" fillId="2" borderId="0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/>
  </cellXfs>
  <cellStyles count="6">
    <cellStyle name="Comma [0] 2" xfId="3"/>
    <cellStyle name="Comma 2" xfId="1"/>
    <cellStyle name="Millares" xfId="4" builtinId="3"/>
    <cellStyle name="Millares [0]" xfId="5" builtinId="6"/>
    <cellStyle name="Normal" xfId="0" builtinId="0"/>
    <cellStyle name="Normal 2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E469"/>
  <sheetViews>
    <sheetView tabSelected="1" topLeftCell="AD1" zoomScale="90" zoomScaleNormal="90" workbookViewId="0">
      <selection activeCell="BD3" sqref="BD3"/>
    </sheetView>
  </sheetViews>
  <sheetFormatPr baseColWidth="10" defaultColWidth="9.140625" defaultRowHeight="15"/>
  <cols>
    <col min="5" max="5" width="12.85546875" bestFit="1" customWidth="1"/>
    <col min="30" max="30" width="16" bestFit="1" customWidth="1"/>
    <col min="31" max="31" width="15.140625" bestFit="1" customWidth="1"/>
    <col min="32" max="32" width="15.140625" customWidth="1"/>
    <col min="33" max="33" width="15.28515625" bestFit="1" customWidth="1"/>
    <col min="34" max="34" width="15.140625" customWidth="1"/>
    <col min="35" max="35" width="50" bestFit="1" customWidth="1"/>
    <col min="36" max="36" width="26" bestFit="1" customWidth="1"/>
    <col min="37" max="37" width="23.42578125" bestFit="1" customWidth="1"/>
    <col min="38" max="38" width="12.7109375" customWidth="1"/>
    <col min="39" max="39" width="21.28515625" bestFit="1" customWidth="1"/>
    <col min="43" max="43" width="23.42578125" bestFit="1" customWidth="1"/>
    <col min="44" max="55" width="23.42578125" customWidth="1"/>
    <col min="56" max="59" width="13.28515625" bestFit="1" customWidth="1"/>
  </cols>
  <sheetData>
    <row r="1" spans="1:525" ht="15.75" thickBot="1">
      <c r="A1" s="17" t="s">
        <v>796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  <c r="R1" s="20" t="s">
        <v>794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G1" s="22" t="s">
        <v>795</v>
      </c>
      <c r="AH1" s="22"/>
      <c r="AI1" s="22"/>
      <c r="AJ1" s="22"/>
      <c r="AK1" s="22"/>
      <c r="AM1" s="16" t="s">
        <v>797</v>
      </c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25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88</v>
      </c>
      <c r="AE2" s="3" t="s">
        <v>792</v>
      </c>
      <c r="AF2" s="15" t="s">
        <v>793</v>
      </c>
      <c r="AG2" s="2" t="s">
        <v>89</v>
      </c>
      <c r="AH2" s="2" t="s">
        <v>90</v>
      </c>
      <c r="AI2" s="2" t="s">
        <v>91</v>
      </c>
      <c r="AJ2" s="2" t="s">
        <v>92</v>
      </c>
      <c r="AK2" s="2" t="s">
        <v>93</v>
      </c>
      <c r="AM2" s="2" t="s">
        <v>89</v>
      </c>
      <c r="AN2" s="2" t="s">
        <v>90</v>
      </c>
      <c r="AO2" s="2" t="s">
        <v>91</v>
      </c>
      <c r="AP2" s="2" t="s">
        <v>92</v>
      </c>
      <c r="AQ2" s="2" t="s">
        <v>93</v>
      </c>
      <c r="AR2" s="2" t="s">
        <v>94</v>
      </c>
      <c r="AS2" s="2" t="s">
        <v>95</v>
      </c>
      <c r="AT2" s="2" t="s">
        <v>96</v>
      </c>
      <c r="AU2" s="2" t="s">
        <v>97</v>
      </c>
      <c r="AV2" s="2" t="s">
        <v>98</v>
      </c>
      <c r="AW2" s="2" t="s">
        <v>99</v>
      </c>
      <c r="AX2" s="2" t="s">
        <v>100</v>
      </c>
      <c r="AY2" s="2" t="s">
        <v>101</v>
      </c>
      <c r="AZ2" s="2" t="s">
        <v>102</v>
      </c>
      <c r="BA2" s="2" t="s">
        <v>103</v>
      </c>
      <c r="BB2" s="2" t="s">
        <v>104</v>
      </c>
      <c r="BC2" s="2" t="s">
        <v>105</v>
      </c>
      <c r="BD2" s="3" t="s">
        <v>88</v>
      </c>
      <c r="BE2" s="3" t="s">
        <v>792</v>
      </c>
      <c r="BF2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</row>
    <row r="3" spans="1:525">
      <c r="A3" t="s">
        <v>19</v>
      </c>
      <c r="B3" t="s">
        <v>19</v>
      </c>
      <c r="C3" t="s">
        <v>20</v>
      </c>
      <c r="D3" t="s">
        <v>21</v>
      </c>
      <c r="E3" t="s">
        <v>87</v>
      </c>
      <c r="F3">
        <v>12371.08371324317</v>
      </c>
      <c r="G3">
        <v>14146.30057237276</v>
      </c>
      <c r="H3">
        <v>3994.0409243454078</v>
      </c>
      <c r="I3">
        <v>13955.41198736892</v>
      </c>
      <c r="J3">
        <v>12916.56915878952</v>
      </c>
      <c r="K3">
        <v>12134.96276682383</v>
      </c>
      <c r="L3">
        <v>11616.8053820446</v>
      </c>
      <c r="M3">
        <v>12365.19036566427</v>
      </c>
      <c r="N3">
        <v>12010.883244673219</v>
      </c>
      <c r="O3">
        <v>10913.53257096336</v>
      </c>
      <c r="P3">
        <v>9918.0245561287575</v>
      </c>
      <c r="Q3">
        <v>9141.2486044107682</v>
      </c>
      <c r="R3">
        <f>F3/'SIMILITUDES OUTLIERS'!$P$21</f>
        <v>11376.096774193555</v>
      </c>
      <c r="S3">
        <f>G3/'SIMILITUDES OUTLIERS'!$P$21</f>
        <v>13008.535714285721</v>
      </c>
      <c r="T3">
        <f>H3/'SIMILITUDES OUTLIERS'!$P$21</f>
        <v>3672.8064516129043</v>
      </c>
      <c r="U3">
        <f>I3/'SIMILITUDES OUTLIERS'!$P$21</f>
        <v>12833.000000000004</v>
      </c>
      <c r="V3">
        <f>J3/'SIMILITUDES OUTLIERS'!$P$21</f>
        <v>11877.70967741936</v>
      </c>
      <c r="W3">
        <f>K3/'SIMILITUDES OUTLIERS'!$P$21</f>
        <v>11158.966666666671</v>
      </c>
      <c r="X3">
        <f>L3/'SIMILITUDES OUTLIERS'!$P$21</f>
        <v>10682.483870967744</v>
      </c>
      <c r="Y3">
        <f>M3/'SIMILITUDES OUTLIERS'!$P$21</f>
        <v>11370.677419354839</v>
      </c>
      <c r="Z3">
        <f>N3/'SIMILITUDES OUTLIERS'!$P$21</f>
        <v>11044.86666666667</v>
      </c>
      <c r="AA3">
        <f>O3/'SIMILITUDES OUTLIERS'!$P$21</f>
        <v>10035.774193548388</v>
      </c>
      <c r="AB3">
        <f>P3/'SIMILITUDES OUTLIERS'!$P$21</f>
        <v>9120.3333333333358</v>
      </c>
      <c r="AC3">
        <f>Q3/'SIMILITUDES OUTLIERS'!$P$21</f>
        <v>8406.0322580645188</v>
      </c>
      <c r="AD3" s="12">
        <f>SUM(R3:AC3)</f>
        <v>124587.2830261137</v>
      </c>
      <c r="AE3" s="11">
        <f>ROUND(AD3,2)</f>
        <v>124587.28</v>
      </c>
      <c r="AF3" s="11">
        <f>MATCH(AE3,$BE$3:$BE$469,0)</f>
        <v>8</v>
      </c>
      <c r="AG3" s="23" t="str">
        <f>INDEX(AM$3:AM$469,$AF3)</f>
        <v>ARAUCA</v>
      </c>
      <c r="AH3" s="23" t="str">
        <f t="shared" ref="AH3:AK18" si="0">INDEX(AN$3:AN$469,$AF3)</f>
        <v>ARAUCA</v>
      </c>
      <c r="AI3" s="23" t="str">
        <f t="shared" si="0"/>
        <v>OCCIDENTAL DE COLOMBIA LLC</v>
      </c>
      <c r="AJ3" s="23" t="str">
        <f t="shared" si="0"/>
        <v>CHIPIRON</v>
      </c>
      <c r="AK3" s="23" t="str">
        <f t="shared" si="0"/>
        <v>CHIPIRÓN</v>
      </c>
      <c r="AL3" s="13"/>
      <c r="AM3" s="4" t="s">
        <v>106</v>
      </c>
      <c r="AN3" s="4" t="s">
        <v>107</v>
      </c>
      <c r="AO3" s="4" t="s">
        <v>108</v>
      </c>
      <c r="AP3" s="4" t="s">
        <v>109</v>
      </c>
      <c r="AQ3" s="4" t="s">
        <v>110</v>
      </c>
      <c r="AR3" s="5">
        <v>1230.9677419354839</v>
      </c>
      <c r="AS3" s="5">
        <v>1108.9285714285713</v>
      </c>
      <c r="AT3" s="5">
        <v>1026.1612903225807</v>
      </c>
      <c r="AU3" s="5">
        <v>1035.7666666666667</v>
      </c>
      <c r="AV3" s="5">
        <v>1046.8709677419354</v>
      </c>
      <c r="AW3" s="5">
        <v>1122.0833333333333</v>
      </c>
      <c r="AX3" s="5">
        <v>1133.0283870967742</v>
      </c>
      <c r="AY3" s="5">
        <v>1163.7170967741934</v>
      </c>
      <c r="AZ3" s="5">
        <v>1130.2483333333332</v>
      </c>
      <c r="BA3" s="5">
        <v>1077.6941935483871</v>
      </c>
      <c r="BB3" s="5">
        <v>1156.2443333333333</v>
      </c>
      <c r="BC3" s="5">
        <v>1099.2777419354838</v>
      </c>
      <c r="BD3" s="14">
        <f t="shared" ref="BD3:BD66" si="1">SUM(AR3:BC3)</f>
        <v>13330.988657450076</v>
      </c>
      <c r="BE3" s="13">
        <f>ROUND(BD3,2)</f>
        <v>13330.99</v>
      </c>
      <c r="BF3" s="13"/>
      <c r="BG3" s="13"/>
    </row>
    <row r="4" spans="1:525">
      <c r="A4" t="s">
        <v>19</v>
      </c>
      <c r="B4" t="s">
        <v>19</v>
      </c>
      <c r="C4" t="s">
        <v>20</v>
      </c>
      <c r="D4" t="s">
        <v>21</v>
      </c>
      <c r="E4" t="s">
        <v>23</v>
      </c>
      <c r="F4">
        <v>5.3671558307776186</v>
      </c>
      <c r="G4">
        <v>0</v>
      </c>
      <c r="H4">
        <v>58.617760740061449</v>
      </c>
      <c r="I4">
        <v>435.45641238541998</v>
      </c>
      <c r="J4">
        <v>322.48538269502387</v>
      </c>
      <c r="K4">
        <v>253.95884668045051</v>
      </c>
      <c r="L4">
        <v>233.76945396275849</v>
      </c>
      <c r="M4">
        <v>252.9929924939097</v>
      </c>
      <c r="N4">
        <v>284.51655546600858</v>
      </c>
      <c r="O4">
        <v>274.74225141601511</v>
      </c>
      <c r="P4">
        <v>41.468587011480928</v>
      </c>
      <c r="Q4">
        <v>246.1524997684088</v>
      </c>
      <c r="R4">
        <f>F4/'SIMILITUDES OUTLIERS'!$P$21</f>
        <v>4.9354838709677429</v>
      </c>
      <c r="S4">
        <f>G4/'SIMILITUDES OUTLIERS'!$P$21</f>
        <v>0</v>
      </c>
      <c r="T4">
        <f>H4/'SIMILITUDES OUTLIERS'!$P$21</f>
        <v>53.90322580645163</v>
      </c>
      <c r="U4">
        <f>I4/'SIMILITUDES OUTLIERS'!$P$21</f>
        <v>400.43333333333345</v>
      </c>
      <c r="V4">
        <f>J4/'SIMILITUDES OUTLIERS'!$P$21</f>
        <v>296.54838709677426</v>
      </c>
      <c r="W4">
        <f>K4/'SIMILITUDES OUTLIERS'!$P$21</f>
        <v>233.53333333333336</v>
      </c>
      <c r="X4">
        <f>L4/'SIMILITUDES OUTLIERS'!$P$21</f>
        <v>214.9677419354839</v>
      </c>
      <c r="Y4">
        <f>M4/'SIMILITUDES OUTLIERS'!$P$21</f>
        <v>232.64516129032262</v>
      </c>
      <c r="Z4">
        <f>N4/'SIMILITUDES OUTLIERS'!$P$21</f>
        <v>261.63333333333338</v>
      </c>
      <c r="AA4">
        <f>O4/'SIMILITUDES OUTLIERS'!$P$21</f>
        <v>252.64516129032265</v>
      </c>
      <c r="AB4">
        <f>P4/'SIMILITUDES OUTLIERS'!$P$21</f>
        <v>38.13333333333334</v>
      </c>
      <c r="AC4">
        <f>Q4/'SIMILITUDES OUTLIERS'!$P$21</f>
        <v>226.35483870967744</v>
      </c>
      <c r="AD4" s="12">
        <f t="shared" ref="AD4:AD40" si="2">SUM(R4:AC4)</f>
        <v>2215.733333333334</v>
      </c>
      <c r="AE4" s="11">
        <f t="shared" ref="AE4:AE40" si="3">ROUND(AD4,2)</f>
        <v>2215.73</v>
      </c>
      <c r="AF4" s="11">
        <f t="shared" ref="AF4:AF40" si="4">MATCH(AE4,$BE$3:$BE$469,0)</f>
        <v>9</v>
      </c>
      <c r="AG4" s="23" t="str">
        <f t="shared" ref="AG4:AG40" si="5">INDEX(AM$3:AM$469,$AF4)</f>
        <v>ARAUCA</v>
      </c>
      <c r="AH4" s="23" t="str">
        <f t="shared" si="0"/>
        <v>ARAUCA</v>
      </c>
      <c r="AI4" s="23" t="str">
        <f t="shared" si="0"/>
        <v>OCCIDENTAL DE COLOMBIA LLC</v>
      </c>
      <c r="AJ4" s="23" t="str">
        <f t="shared" si="0"/>
        <v>CHIPIRON</v>
      </c>
      <c r="AK4" s="23" t="str">
        <f t="shared" si="0"/>
        <v>GALEMBO</v>
      </c>
      <c r="AM4" s="4" t="s">
        <v>106</v>
      </c>
      <c r="AN4" s="4" t="s">
        <v>107</v>
      </c>
      <c r="AO4" s="4" t="s">
        <v>111</v>
      </c>
      <c r="AP4" s="4" t="s">
        <v>112</v>
      </c>
      <c r="AQ4" s="4" t="s">
        <v>113</v>
      </c>
      <c r="AR4" s="5">
        <v>271.74193548387098</v>
      </c>
      <c r="AS4" s="5">
        <v>257.03571428571428</v>
      </c>
      <c r="AT4" s="5">
        <v>252.90322580645162</v>
      </c>
      <c r="AU4" s="5">
        <v>232.9</v>
      </c>
      <c r="AV4" s="5">
        <v>261.77419354838707</v>
      </c>
      <c r="AW4" s="5">
        <v>216.05900000000003</v>
      </c>
      <c r="AX4" s="5">
        <v>193.71741935483871</v>
      </c>
      <c r="AY4" s="5">
        <v>161.83516129032259</v>
      </c>
      <c r="AZ4" s="5">
        <v>231.971</v>
      </c>
      <c r="BA4" s="5">
        <v>244.21935483870968</v>
      </c>
      <c r="BB4" s="5">
        <v>222.16300000000001</v>
      </c>
      <c r="BC4" s="5">
        <v>208.82451612903228</v>
      </c>
      <c r="BD4" s="14">
        <f t="shared" si="1"/>
        <v>2755.1445207373267</v>
      </c>
      <c r="BE4" s="13">
        <f t="shared" ref="BE4:BE67" si="6">ROUND(BD4,2)</f>
        <v>2755.14</v>
      </c>
      <c r="BF4" s="13"/>
      <c r="BG4" s="13"/>
    </row>
    <row r="5" spans="1:525">
      <c r="A5" t="s">
        <v>19</v>
      </c>
      <c r="B5" t="s">
        <v>19</v>
      </c>
      <c r="C5" t="s">
        <v>20</v>
      </c>
      <c r="D5" t="s">
        <v>21</v>
      </c>
      <c r="E5" t="s">
        <v>24</v>
      </c>
      <c r="F5">
        <v>120.4628308685643</v>
      </c>
      <c r="G5">
        <v>569.44220413555195</v>
      </c>
      <c r="H5">
        <v>226.7535639878858</v>
      </c>
      <c r="I5">
        <v>478.51994505118859</v>
      </c>
      <c r="J5">
        <v>548.85307273429169</v>
      </c>
      <c r="K5">
        <v>564.86450297194688</v>
      </c>
      <c r="L5">
        <v>458.8041249068005</v>
      </c>
      <c r="M5">
        <v>494.69040212827429</v>
      </c>
      <c r="N5">
        <v>432.01277972275318</v>
      </c>
      <c r="O5">
        <v>380.75234893634172</v>
      </c>
      <c r="P5">
        <v>493.30944111822032</v>
      </c>
      <c r="Q5">
        <v>442.52726016509581</v>
      </c>
      <c r="R5">
        <f>F5/'SIMILITUDES OUTLIERS'!$P$21</f>
        <v>110.77419354838709</v>
      </c>
      <c r="S5">
        <f>G5/'SIMILITUDES OUTLIERS'!$P$21</f>
        <v>523.64285714285722</v>
      </c>
      <c r="T5">
        <f>H5/'SIMILITUDES OUTLIERS'!$P$21</f>
        <v>208.51612903225811</v>
      </c>
      <c r="U5">
        <f>I5/'SIMILITUDES OUTLIERS'!$P$21</f>
        <v>440.03333333333342</v>
      </c>
      <c r="V5">
        <f>J5/'SIMILITUDES OUTLIERS'!$P$21</f>
        <v>504.70967741935499</v>
      </c>
      <c r="W5">
        <f>K5/'SIMILITUDES OUTLIERS'!$P$21</f>
        <v>519.43333333333339</v>
      </c>
      <c r="X5">
        <f>L5/'SIMILITUDES OUTLIERS'!$P$21</f>
        <v>421.9032258064517</v>
      </c>
      <c r="Y5">
        <f>M5/'SIMILITUDES OUTLIERS'!$P$21</f>
        <v>454.90322580645164</v>
      </c>
      <c r="Z5">
        <f>N5/'SIMILITUDES OUTLIERS'!$P$21</f>
        <v>397.26666666666665</v>
      </c>
      <c r="AA5">
        <f>O5/'SIMILITUDES OUTLIERS'!$P$21</f>
        <v>350.12903225806463</v>
      </c>
      <c r="AB5">
        <f>P5/'SIMILITUDES OUTLIERS'!$P$21</f>
        <v>453.6333333333335</v>
      </c>
      <c r="AC5">
        <f>Q5/'SIMILITUDES OUTLIERS'!$P$21</f>
        <v>406.9354838709678</v>
      </c>
      <c r="AD5" s="12">
        <f t="shared" si="2"/>
        <v>4791.8804915514602</v>
      </c>
      <c r="AE5" s="11">
        <f t="shared" si="3"/>
        <v>4791.88</v>
      </c>
      <c r="AF5" s="11">
        <f t="shared" si="4"/>
        <v>10</v>
      </c>
      <c r="AG5" s="23" t="str">
        <f t="shared" si="5"/>
        <v>ARAUCA</v>
      </c>
      <c r="AH5" s="23" t="str">
        <f t="shared" si="0"/>
        <v>ARAUCA</v>
      </c>
      <c r="AI5" s="23" t="str">
        <f t="shared" si="0"/>
        <v>OCCIDENTAL DE COLOMBIA LLC</v>
      </c>
      <c r="AJ5" s="23" t="str">
        <f t="shared" si="0"/>
        <v>CHIPIRON</v>
      </c>
      <c r="AK5" s="23" t="str">
        <f t="shared" si="0"/>
        <v>MACANA</v>
      </c>
      <c r="AM5" s="4" t="s">
        <v>106</v>
      </c>
      <c r="AN5" s="4" t="s">
        <v>107</v>
      </c>
      <c r="AO5" s="4" t="s">
        <v>111</v>
      </c>
      <c r="AP5" s="4" t="s">
        <v>112</v>
      </c>
      <c r="AQ5" s="4" t="s">
        <v>114</v>
      </c>
      <c r="AR5" s="5">
        <v>935.67741935483866</v>
      </c>
      <c r="AS5" s="5">
        <v>796.92857142857144</v>
      </c>
      <c r="AT5" s="5">
        <v>880.22580645161293</v>
      </c>
      <c r="AU5" s="5">
        <v>899.86666666666667</v>
      </c>
      <c r="AV5" s="5">
        <v>993.74193548387098</v>
      </c>
      <c r="AW5" s="5">
        <v>801.94600000000003</v>
      </c>
      <c r="AX5" s="5">
        <v>765.49322580645162</v>
      </c>
      <c r="AY5" s="5">
        <v>814.5025806451614</v>
      </c>
      <c r="AZ5" s="5">
        <v>887.70600000000002</v>
      </c>
      <c r="BA5" s="5">
        <v>845.61870967741936</v>
      </c>
      <c r="BB5" s="5">
        <v>720.34533333333331</v>
      </c>
      <c r="BC5" s="5">
        <v>833.26129032258063</v>
      </c>
      <c r="BD5" s="14">
        <f t="shared" si="1"/>
        <v>10175.313539170507</v>
      </c>
      <c r="BE5" s="13">
        <f t="shared" si="6"/>
        <v>10175.31</v>
      </c>
      <c r="BF5" s="13"/>
      <c r="BG5" s="13"/>
    </row>
    <row r="6" spans="1:525">
      <c r="A6" t="s">
        <v>19</v>
      </c>
      <c r="B6" t="s">
        <v>19</v>
      </c>
      <c r="C6" t="s">
        <v>20</v>
      </c>
      <c r="D6" t="s">
        <v>25</v>
      </c>
      <c r="E6" t="s">
        <v>26</v>
      </c>
      <c r="F6">
        <v>23208.87975192778</v>
      </c>
      <c r="G6">
        <v>22340.062005539428</v>
      </c>
      <c r="H6">
        <v>1600.4648210679611</v>
      </c>
      <c r="I6">
        <v>21219.954457471082</v>
      </c>
      <c r="J6">
        <v>22985.774450726829</v>
      </c>
      <c r="K6">
        <v>23339.999719668169</v>
      </c>
      <c r="L6">
        <v>19351.40312594326</v>
      </c>
      <c r="M6">
        <v>22098.474845604669</v>
      </c>
      <c r="N6">
        <v>22122.077468795142</v>
      </c>
      <c r="O6">
        <v>21993.69252882995</v>
      </c>
      <c r="P6">
        <v>20269.22185245611</v>
      </c>
      <c r="Q6">
        <v>22206.168756718969</v>
      </c>
      <c r="R6">
        <f>F6/'SIMILITUDES OUTLIERS'!$P$21</f>
        <v>21342.225806451621</v>
      </c>
      <c r="S6">
        <f>G6/'SIMILITUDES OUTLIERS'!$P$21</f>
        <v>20543.285714285714</v>
      </c>
      <c r="T6">
        <f>H6/'SIMILITUDES OUTLIERS'!$P$21</f>
        <v>1471.741935483871</v>
      </c>
      <c r="U6">
        <f>I6/'SIMILITUDES OUTLIERS'!$P$21</f>
        <v>19513.266666666674</v>
      </c>
      <c r="V6">
        <f>J6/'SIMILITUDES OUTLIERS'!$P$21</f>
        <v>21137.064516129041</v>
      </c>
      <c r="W6">
        <f>K6/'SIMILITUDES OUTLIERS'!$P$21</f>
        <v>21462.800000000003</v>
      </c>
      <c r="X6">
        <f>L6/'SIMILITUDES OUTLIERS'!$P$21</f>
        <v>17795</v>
      </c>
      <c r="Y6">
        <f>M6/'SIMILITUDES OUTLIERS'!$P$21</f>
        <v>20321.129032258064</v>
      </c>
      <c r="Z6">
        <f>N6/'SIMILITUDES OUTLIERS'!$P$21</f>
        <v>20342.833333333339</v>
      </c>
      <c r="AA6">
        <f>O6/'SIMILITUDES OUTLIERS'!$P$21</f>
        <v>20224.774193548394</v>
      </c>
      <c r="AB6">
        <f>P6/'SIMILITUDES OUTLIERS'!$P$21</f>
        <v>18639.000000000004</v>
      </c>
      <c r="AC6">
        <f>Q6/'SIMILITUDES OUTLIERS'!$P$21</f>
        <v>20420.161290322587</v>
      </c>
      <c r="AD6" s="12">
        <f t="shared" si="2"/>
        <v>223213.28248847931</v>
      </c>
      <c r="AE6" s="11">
        <f t="shared" si="3"/>
        <v>223213.28</v>
      </c>
      <c r="AF6" s="11">
        <f t="shared" si="4"/>
        <v>11</v>
      </c>
      <c r="AG6" s="23" t="str">
        <f t="shared" si="5"/>
        <v>ARAUCA</v>
      </c>
      <c r="AH6" s="23" t="str">
        <f t="shared" si="0"/>
        <v>ARAUCA</v>
      </c>
      <c r="AI6" s="23" t="str">
        <f t="shared" si="0"/>
        <v>OCCIDENTAL DE COLOMBIA LLC</v>
      </c>
      <c r="AJ6" s="23" t="str">
        <f t="shared" si="0"/>
        <v>CRAVO NORTE</v>
      </c>
      <c r="AK6" s="23" t="str">
        <f t="shared" si="0"/>
        <v>CAÑO LIMÓN</v>
      </c>
      <c r="AM6" s="4" t="s">
        <v>106</v>
      </c>
      <c r="AN6" s="4" t="s">
        <v>115</v>
      </c>
      <c r="AO6" s="4" t="s">
        <v>108</v>
      </c>
      <c r="AP6" s="4" t="s">
        <v>109</v>
      </c>
      <c r="AQ6" s="4" t="s">
        <v>110</v>
      </c>
      <c r="AR6" s="5">
        <v>393</v>
      </c>
      <c r="AS6" s="5">
        <v>386</v>
      </c>
      <c r="AT6" s="5">
        <v>361.61290322580646</v>
      </c>
      <c r="AU6" s="5">
        <v>365.43333333333334</v>
      </c>
      <c r="AV6" s="5">
        <v>395.61290322580646</v>
      </c>
      <c r="AW6" s="5">
        <v>381.82600000000002</v>
      </c>
      <c r="AX6" s="5">
        <v>369.09000000000003</v>
      </c>
      <c r="AY6" s="5">
        <v>342.07516129032257</v>
      </c>
      <c r="AZ6" s="5">
        <v>279.99366666666663</v>
      </c>
      <c r="BA6" s="5">
        <v>263.75</v>
      </c>
      <c r="BB6" s="5">
        <v>281.70499999999998</v>
      </c>
      <c r="BC6" s="5">
        <v>277.9854838709677</v>
      </c>
      <c r="BD6" s="14">
        <f t="shared" si="1"/>
        <v>4098.0844516129036</v>
      </c>
      <c r="BE6" s="13">
        <f t="shared" si="6"/>
        <v>4098.08</v>
      </c>
      <c r="BF6" s="13"/>
      <c r="BG6" s="13"/>
    </row>
    <row r="7" spans="1:525">
      <c r="A7" t="s">
        <v>19</v>
      </c>
      <c r="B7" t="s">
        <v>19</v>
      </c>
      <c r="C7" t="s">
        <v>20</v>
      </c>
      <c r="D7" t="s">
        <v>25</v>
      </c>
      <c r="E7" t="s">
        <v>27</v>
      </c>
      <c r="F7">
        <v>4386.0888561412939</v>
      </c>
      <c r="G7">
        <v>4038.953895722052</v>
      </c>
      <c r="H7">
        <v>186.76299113111139</v>
      </c>
      <c r="I7">
        <v>3757.3294738531849</v>
      </c>
      <c r="J7">
        <v>4340.2049357056267</v>
      </c>
      <c r="K7">
        <v>4265.2471672140864</v>
      </c>
      <c r="L7">
        <v>2957.5834983574632</v>
      </c>
      <c r="M7">
        <v>3792.3340875678168</v>
      </c>
      <c r="N7">
        <v>4064.6827511874048</v>
      </c>
      <c r="O7">
        <v>3756.0619363977248</v>
      </c>
      <c r="P7">
        <v>3999.6887157751798</v>
      </c>
      <c r="Q7">
        <v>4103.5238874032957</v>
      </c>
      <c r="R7">
        <f>F7/'SIMILITUDES OUTLIERS'!$P$21</f>
        <v>4033.3225806451619</v>
      </c>
      <c r="S7">
        <f>G7/'SIMILITUDES OUTLIERS'!$P$21</f>
        <v>3714.1071428571431</v>
      </c>
      <c r="T7">
        <f>H7/'SIMILITUDES OUTLIERS'!$P$21</f>
        <v>171.741935483871</v>
      </c>
      <c r="U7">
        <f>I7/'SIMILITUDES OUTLIERS'!$P$21</f>
        <v>3455.1333333333332</v>
      </c>
      <c r="V7">
        <f>J7/'SIMILITUDES OUTLIERS'!$P$21</f>
        <v>3991.1290322580653</v>
      </c>
      <c r="W7">
        <f>K7/'SIMILITUDES OUTLIERS'!$P$21</f>
        <v>3922.2000000000003</v>
      </c>
      <c r="X7">
        <f>L7/'SIMILITUDES OUTLIERS'!$P$21</f>
        <v>2719.7096774193556</v>
      </c>
      <c r="Y7">
        <f>M7/'SIMILITUDES OUTLIERS'!$P$21</f>
        <v>3487.3225806451615</v>
      </c>
      <c r="Z7">
        <f>N7/'SIMILITUDES OUTLIERS'!$P$21</f>
        <v>3737.7666666666673</v>
      </c>
      <c r="AA7">
        <f>O7/'SIMILITUDES OUTLIERS'!$P$21</f>
        <v>3453.9677419354839</v>
      </c>
      <c r="AB7">
        <f>P7/'SIMILITUDES OUTLIERS'!$P$21</f>
        <v>3678.0000000000005</v>
      </c>
      <c r="AC7">
        <f>Q7/'SIMILITUDES OUTLIERS'!$P$21</f>
        <v>3773.4838709677424</v>
      </c>
      <c r="AD7" s="12">
        <f t="shared" si="2"/>
        <v>40137.884562211992</v>
      </c>
      <c r="AE7" s="11">
        <f t="shared" si="3"/>
        <v>40137.879999999997</v>
      </c>
      <c r="AF7" s="11">
        <f t="shared" si="4"/>
        <v>12</v>
      </c>
      <c r="AG7" s="23" t="str">
        <f t="shared" si="5"/>
        <v>ARAUCA</v>
      </c>
      <c r="AH7" s="23" t="str">
        <f t="shared" si="0"/>
        <v>ARAUCA</v>
      </c>
      <c r="AI7" s="23" t="str">
        <f t="shared" si="0"/>
        <v>OCCIDENTAL DE COLOMBIA LLC</v>
      </c>
      <c r="AJ7" s="23" t="str">
        <f t="shared" si="0"/>
        <v>CRAVO NORTE</v>
      </c>
      <c r="AK7" s="23" t="str">
        <f t="shared" si="0"/>
        <v>CAÑO YARUMAL</v>
      </c>
      <c r="AM7" s="4" t="s">
        <v>106</v>
      </c>
      <c r="AN7" s="4" t="s">
        <v>116</v>
      </c>
      <c r="AO7" s="4" t="s">
        <v>108</v>
      </c>
      <c r="AP7" s="4" t="s">
        <v>117</v>
      </c>
      <c r="AQ7" s="4" t="s">
        <v>117</v>
      </c>
      <c r="AR7" s="5">
        <v>12745</v>
      </c>
      <c r="AS7" s="5">
        <v>12535.178571428571</v>
      </c>
      <c r="AT7" s="5">
        <v>12756.354838709678</v>
      </c>
      <c r="AU7" s="5">
        <v>12720.3</v>
      </c>
      <c r="AV7" s="5">
        <v>12491.881612903226</v>
      </c>
      <c r="AW7" s="5">
        <v>13126.880999999999</v>
      </c>
      <c r="AX7" s="5">
        <v>12376.581612903226</v>
      </c>
      <c r="AY7" s="5">
        <v>12083.577419354839</v>
      </c>
      <c r="AZ7" s="5">
        <v>11965.394</v>
      </c>
      <c r="BA7" s="5">
        <v>11750.846451612902</v>
      </c>
      <c r="BB7" s="5">
        <v>11931.9</v>
      </c>
      <c r="BC7" s="5">
        <v>11633.833225806453</v>
      </c>
      <c r="BD7" s="14">
        <f t="shared" si="1"/>
        <v>148117.72873271891</v>
      </c>
      <c r="BE7" s="13">
        <f t="shared" si="6"/>
        <v>148117.73000000001</v>
      </c>
      <c r="BF7" s="13"/>
      <c r="BG7" s="13"/>
    </row>
    <row r="8" spans="1:525">
      <c r="A8" t="s">
        <v>19</v>
      </c>
      <c r="B8" t="s">
        <v>19</v>
      </c>
      <c r="C8" t="s">
        <v>20</v>
      </c>
      <c r="D8" t="s">
        <v>25</v>
      </c>
      <c r="E8" t="s">
        <v>28</v>
      </c>
      <c r="F8">
        <v>17.539724937181759</v>
      </c>
      <c r="G8">
        <v>34.759976313007712</v>
      </c>
      <c r="H8">
        <v>0</v>
      </c>
      <c r="I8">
        <v>26.280354530877339</v>
      </c>
      <c r="J8">
        <v>19.96020697851284</v>
      </c>
      <c r="K8">
        <v>22.65547804385977</v>
      </c>
      <c r="L8">
        <v>15.64543464396613</v>
      </c>
      <c r="M8">
        <v>24.274979313059561</v>
      </c>
      <c r="N8">
        <v>24.649160111719439</v>
      </c>
      <c r="O8">
        <v>23.959264264190288</v>
      </c>
      <c r="P8">
        <v>21.133029919312399</v>
      </c>
      <c r="Q8">
        <v>15.22448124547377</v>
      </c>
      <c r="R8">
        <f>F8/'SIMILITUDES OUTLIERS'!$P$21</f>
        <v>16.12903225806452</v>
      </c>
      <c r="S8">
        <f>G8/'SIMILITUDES OUTLIERS'!$P$21</f>
        <v>31.964285714285722</v>
      </c>
      <c r="T8">
        <f>H8/'SIMILITUDES OUTLIERS'!$P$21</f>
        <v>0</v>
      </c>
      <c r="U8">
        <f>I8/'SIMILITUDES OUTLIERS'!$P$21</f>
        <v>24.166666666666671</v>
      </c>
      <c r="V8">
        <f>J8/'SIMILITUDES OUTLIERS'!$P$21</f>
        <v>18.35483870967742</v>
      </c>
      <c r="W8">
        <f>K8/'SIMILITUDES OUTLIERS'!$P$21</f>
        <v>20.833333333333332</v>
      </c>
      <c r="X8">
        <f>L8/'SIMILITUDES OUTLIERS'!$P$21</f>
        <v>14.387096774193552</v>
      </c>
      <c r="Y8">
        <f>M8/'SIMILITUDES OUTLIERS'!$P$21</f>
        <v>22.322580645161299</v>
      </c>
      <c r="Z8">
        <f>N8/'SIMILITUDES OUTLIERS'!$P$21</f>
        <v>22.666666666666675</v>
      </c>
      <c r="AA8">
        <f>O8/'SIMILITUDES OUTLIERS'!$P$21</f>
        <v>22.032258064516135</v>
      </c>
      <c r="AB8">
        <f>P8/'SIMILITUDES OUTLIERS'!$P$21</f>
        <v>19.433333333333337</v>
      </c>
      <c r="AC8">
        <f>Q8/'SIMILITUDES OUTLIERS'!$P$21</f>
        <v>14.000000000000005</v>
      </c>
      <c r="AD8" s="12">
        <f t="shared" si="2"/>
        <v>226.29009216589867</v>
      </c>
      <c r="AE8" s="11">
        <f t="shared" si="3"/>
        <v>226.29</v>
      </c>
      <c r="AF8" s="11">
        <f t="shared" si="4"/>
        <v>13</v>
      </c>
      <c r="AG8" s="23" t="str">
        <f t="shared" si="5"/>
        <v>ARAUCA</v>
      </c>
      <c r="AH8" s="23" t="str">
        <f t="shared" si="0"/>
        <v>ARAUCA</v>
      </c>
      <c r="AI8" s="23" t="str">
        <f t="shared" si="0"/>
        <v>OCCIDENTAL DE COLOMBIA LLC</v>
      </c>
      <c r="AJ8" s="23" t="str">
        <f t="shared" si="0"/>
        <v>CRAVO NORTE</v>
      </c>
      <c r="AK8" s="23" t="str">
        <f t="shared" si="0"/>
        <v>TONINA</v>
      </c>
      <c r="AM8" s="4" t="s">
        <v>106</v>
      </c>
      <c r="AN8" s="4" t="s">
        <v>116</v>
      </c>
      <c r="AO8" s="4" t="s">
        <v>108</v>
      </c>
      <c r="AP8" s="4" t="s">
        <v>117</v>
      </c>
      <c r="AQ8" s="4" t="s">
        <v>118</v>
      </c>
      <c r="AR8" s="5">
        <v>2300.6774193548385</v>
      </c>
      <c r="AS8" s="5">
        <v>2487.25</v>
      </c>
      <c r="AT8" s="5">
        <v>2392.9677419354839</v>
      </c>
      <c r="AU8" s="5">
        <v>2267.5</v>
      </c>
      <c r="AV8" s="5">
        <v>2186.6041935483868</v>
      </c>
      <c r="AW8" s="5">
        <v>2277.0466666666666</v>
      </c>
      <c r="AX8" s="5">
        <v>2322.6525806451614</v>
      </c>
      <c r="AY8" s="5">
        <v>2274.2209677419355</v>
      </c>
      <c r="AZ8" s="5">
        <v>2125.1316666666667</v>
      </c>
      <c r="BA8" s="5">
        <v>2253.6125806451614</v>
      </c>
      <c r="BB8" s="5">
        <v>2193.8746666666671</v>
      </c>
      <c r="BC8" s="5">
        <v>2123.4474193548385</v>
      </c>
      <c r="BD8" s="14">
        <f t="shared" si="1"/>
        <v>27204.985903225803</v>
      </c>
      <c r="BE8" s="13">
        <f t="shared" si="6"/>
        <v>27204.99</v>
      </c>
      <c r="BF8" s="13"/>
      <c r="BG8" s="13"/>
    </row>
    <row r="9" spans="1:525">
      <c r="A9" t="s">
        <v>19</v>
      </c>
      <c r="B9" t="s">
        <v>29</v>
      </c>
      <c r="C9" t="s">
        <v>20</v>
      </c>
      <c r="D9" t="s">
        <v>21</v>
      </c>
      <c r="E9" t="s">
        <v>30</v>
      </c>
      <c r="F9">
        <v>163.01420356616731</v>
      </c>
      <c r="G9">
        <v>149.9922106378053</v>
      </c>
      <c r="H9">
        <v>23.152436917079928</v>
      </c>
      <c r="I9">
        <v>161.34325243715179</v>
      </c>
      <c r="J9">
        <v>162.87388576666979</v>
      </c>
      <c r="K9">
        <v>150.50487174096929</v>
      </c>
      <c r="L9">
        <v>214.12496203311491</v>
      </c>
      <c r="M9">
        <v>229.55991997783491</v>
      </c>
      <c r="N9">
        <v>228.54846250645741</v>
      </c>
      <c r="O9">
        <v>229.20912547909131</v>
      </c>
      <c r="P9">
        <v>243.12046598426801</v>
      </c>
      <c r="Q9">
        <v>257.72871822694879</v>
      </c>
      <c r="R9">
        <f>F9/'SIMILITUDES OUTLIERS'!$P$21</f>
        <v>149.90322580645167</v>
      </c>
      <c r="S9">
        <f>G9/'SIMILITUDES OUTLIERS'!$P$21</f>
        <v>137.92857142857142</v>
      </c>
      <c r="T9">
        <f>H9/'SIMILITUDES OUTLIERS'!$P$21</f>
        <v>21.290322580645171</v>
      </c>
      <c r="U9">
        <f>I9/'SIMILITUDES OUTLIERS'!$P$21</f>
        <v>148.3666666666667</v>
      </c>
      <c r="V9">
        <f>J9/'SIMILITUDES OUTLIERS'!$P$21</f>
        <v>149.77419354838707</v>
      </c>
      <c r="W9">
        <f>K9/'SIMILITUDES OUTLIERS'!$P$21</f>
        <v>138.40000000000006</v>
      </c>
      <c r="X9">
        <f>L9/'SIMILITUDES OUTLIERS'!$P$21</f>
        <v>196.90322580645164</v>
      </c>
      <c r="Y9">
        <f>M9/'SIMILITUDES OUTLIERS'!$P$21</f>
        <v>211.09677419354844</v>
      </c>
      <c r="Z9">
        <f>N9/'SIMILITUDES OUTLIERS'!$P$21</f>
        <v>210.16666666666671</v>
      </c>
      <c r="AA9">
        <f>O9/'SIMILITUDES OUTLIERS'!$P$21</f>
        <v>210.77419354838719</v>
      </c>
      <c r="AB9">
        <f>P9/'SIMILITUDES OUTLIERS'!$P$21</f>
        <v>223.56666666666672</v>
      </c>
      <c r="AC9">
        <f>Q9/'SIMILITUDES OUTLIERS'!$P$21</f>
        <v>237.00000000000003</v>
      </c>
      <c r="AD9" s="12">
        <f t="shared" si="2"/>
        <v>2035.1705069124428</v>
      </c>
      <c r="AE9" s="11">
        <f t="shared" si="3"/>
        <v>2035.17</v>
      </c>
      <c r="AF9" s="11">
        <f t="shared" si="4"/>
        <v>14</v>
      </c>
      <c r="AG9" s="23" t="str">
        <f t="shared" si="5"/>
        <v>ARAUCA</v>
      </c>
      <c r="AH9" s="23" t="str">
        <f t="shared" si="0"/>
        <v>ARAUQUITA</v>
      </c>
      <c r="AI9" s="23" t="str">
        <f t="shared" si="0"/>
        <v>OCCIDENTAL DE COLOMBIA LLC</v>
      </c>
      <c r="AJ9" s="23" t="str">
        <f t="shared" si="0"/>
        <v>CHIPIRON</v>
      </c>
      <c r="AK9" s="23" t="str">
        <f t="shared" si="0"/>
        <v>ARAGUATO</v>
      </c>
      <c r="AM9" s="4" t="s">
        <v>106</v>
      </c>
      <c r="AN9" s="4" t="s">
        <v>116</v>
      </c>
      <c r="AO9" s="4" t="s">
        <v>108</v>
      </c>
      <c r="AP9" s="4" t="s">
        <v>117</v>
      </c>
      <c r="AQ9" s="4" t="s">
        <v>119</v>
      </c>
      <c r="AR9" s="5">
        <v>1437.483870967742</v>
      </c>
      <c r="AS9" s="5">
        <v>1532.0714285714287</v>
      </c>
      <c r="AT9" s="5">
        <v>1420.2258064516129</v>
      </c>
      <c r="AU9" s="5">
        <v>1398.6666666666667</v>
      </c>
      <c r="AV9" s="5">
        <v>1390.6390322580644</v>
      </c>
      <c r="AW9" s="5">
        <v>1192.5606666666667</v>
      </c>
      <c r="AX9" s="5">
        <v>1192.7180645161291</v>
      </c>
      <c r="AY9" s="5">
        <v>1181.5970967741937</v>
      </c>
      <c r="AZ9" s="5">
        <v>1190.462</v>
      </c>
      <c r="BA9" s="5">
        <v>1204.2719354838709</v>
      </c>
      <c r="BB9" s="5">
        <v>1199.7293333333332</v>
      </c>
      <c r="BC9" s="5">
        <v>1117.6261290322582</v>
      </c>
      <c r="BD9" s="14">
        <f t="shared" si="1"/>
        <v>15458.052030721967</v>
      </c>
      <c r="BE9" s="13">
        <f t="shared" si="6"/>
        <v>15458.05</v>
      </c>
      <c r="BF9" s="13"/>
      <c r="BG9" s="13"/>
    </row>
    <row r="10" spans="1:525">
      <c r="A10" t="s">
        <v>19</v>
      </c>
      <c r="B10" t="s">
        <v>29</v>
      </c>
      <c r="C10" t="s">
        <v>20</v>
      </c>
      <c r="D10" t="s">
        <v>21</v>
      </c>
      <c r="E10" t="s">
        <v>31</v>
      </c>
      <c r="F10">
        <v>219.66751511326439</v>
      </c>
      <c r="G10">
        <v>979.41573481723844</v>
      </c>
      <c r="H10">
        <v>238.8208947446669</v>
      </c>
      <c r="I10">
        <v>552.61242044582764</v>
      </c>
      <c r="J10">
        <v>266.6388984950371</v>
      </c>
      <c r="K10">
        <v>156.05093276610609</v>
      </c>
      <c r="L10">
        <v>950.09182039726159</v>
      </c>
      <c r="M10">
        <v>551.13323697612532</v>
      </c>
      <c r="N10">
        <v>737.69861387294441</v>
      </c>
      <c r="O10">
        <v>668.68447350511747</v>
      </c>
      <c r="P10">
        <v>563.05206472843815</v>
      </c>
      <c r="Q10">
        <v>773.36155193021818</v>
      </c>
      <c r="R10">
        <f>F10/'SIMILITUDES OUTLIERS'!$P$21</f>
        <v>202.00000000000006</v>
      </c>
      <c r="S10">
        <f>G10/'SIMILITUDES OUTLIERS'!$P$21</f>
        <v>900.64285714285722</v>
      </c>
      <c r="T10">
        <f>H10/'SIMILITUDES OUTLIERS'!$P$21</f>
        <v>219.61290322580655</v>
      </c>
      <c r="U10">
        <f>I10/'SIMILITUDES OUTLIERS'!$P$21</f>
        <v>508.1666666666668</v>
      </c>
      <c r="V10">
        <f>J10/'SIMILITUDES OUTLIERS'!$P$21</f>
        <v>245.1935483870968</v>
      </c>
      <c r="W10">
        <f>K10/'SIMILITUDES OUTLIERS'!$P$21</f>
        <v>143.5</v>
      </c>
      <c r="X10">
        <f>L10/'SIMILITUDES OUTLIERS'!$P$21</f>
        <v>873.67741935483889</v>
      </c>
      <c r="Y10">
        <f>M10/'SIMILITUDES OUTLIERS'!$P$21</f>
        <v>506.80645161290334</v>
      </c>
      <c r="Z10">
        <f>N10/'SIMILITUDES OUTLIERS'!$P$21</f>
        <v>678.36666666666679</v>
      </c>
      <c r="AA10">
        <f>O10/'SIMILITUDES OUTLIERS'!$P$21</f>
        <v>614.9032258064517</v>
      </c>
      <c r="AB10">
        <f>P10/'SIMILITUDES OUTLIERS'!$P$21</f>
        <v>517.76666666666677</v>
      </c>
      <c r="AC10">
        <f>Q10/'SIMILITUDES OUTLIERS'!$P$21</f>
        <v>711.16129032258073</v>
      </c>
      <c r="AD10" s="12">
        <f t="shared" si="2"/>
        <v>6121.7976958525351</v>
      </c>
      <c r="AE10" s="11">
        <f t="shared" si="3"/>
        <v>6121.8</v>
      </c>
      <c r="AF10" s="11">
        <f t="shared" si="4"/>
        <v>15</v>
      </c>
      <c r="AG10" s="23" t="str">
        <f t="shared" si="5"/>
        <v>ARAUCA</v>
      </c>
      <c r="AH10" s="23" t="str">
        <f t="shared" si="0"/>
        <v>ARAUQUITA</v>
      </c>
      <c r="AI10" s="23" t="str">
        <f t="shared" si="0"/>
        <v>OCCIDENTAL DE COLOMBIA LLC</v>
      </c>
      <c r="AJ10" s="23" t="str">
        <f t="shared" si="0"/>
        <v>CHIPIRON</v>
      </c>
      <c r="AK10" s="23" t="str">
        <f t="shared" si="0"/>
        <v>BAYONERO</v>
      </c>
      <c r="AM10" s="4" t="s">
        <v>120</v>
      </c>
      <c r="AN10" s="4" t="s">
        <v>120</v>
      </c>
      <c r="AO10" s="4" t="s">
        <v>121</v>
      </c>
      <c r="AP10" s="4" t="s">
        <v>122</v>
      </c>
      <c r="AQ10" s="4" t="s">
        <v>123</v>
      </c>
      <c r="AR10" s="5">
        <v>11376.096774193549</v>
      </c>
      <c r="AS10" s="5">
        <v>13008.535714285714</v>
      </c>
      <c r="AT10" s="5">
        <v>3672.8064516129034</v>
      </c>
      <c r="AU10" s="5">
        <v>12833</v>
      </c>
      <c r="AV10" s="5">
        <v>11877.709677419354</v>
      </c>
      <c r="AW10" s="5">
        <v>11158.966666666667</v>
      </c>
      <c r="AX10" s="5">
        <v>10682.483870967742</v>
      </c>
      <c r="AY10" s="5">
        <v>11370.677419354839</v>
      </c>
      <c r="AZ10" s="5">
        <v>11044.866666666667</v>
      </c>
      <c r="BA10" s="5">
        <v>10035.774193548386</v>
      </c>
      <c r="BB10" s="5">
        <v>9120.3333333333339</v>
      </c>
      <c r="BC10" s="5">
        <v>8406.032258064517</v>
      </c>
      <c r="BD10" s="14">
        <f>SUM(AR10:BC10)</f>
        <v>124587.28302611366</v>
      </c>
      <c r="BE10" s="13">
        <f t="shared" si="6"/>
        <v>124587.28</v>
      </c>
      <c r="BF10" s="13"/>
      <c r="BG10" s="13"/>
    </row>
    <row r="11" spans="1:525">
      <c r="A11" t="s">
        <v>19</v>
      </c>
      <c r="B11" t="s">
        <v>29</v>
      </c>
      <c r="C11" t="s">
        <v>20</v>
      </c>
      <c r="D11" t="s">
        <v>21</v>
      </c>
      <c r="E11" t="s">
        <v>22</v>
      </c>
      <c r="F11">
        <v>367.21168128483743</v>
      </c>
      <c r="G11">
        <v>324.141633864092</v>
      </c>
      <c r="H11">
        <v>90.259424526737348</v>
      </c>
      <c r="I11">
        <v>318.91663332780519</v>
      </c>
      <c r="J11">
        <v>136.98525175938951</v>
      </c>
      <c r="K11">
        <v>193.45965811212741</v>
      </c>
      <c r="L11">
        <v>157.29625323664601</v>
      </c>
      <c r="M11">
        <v>210.72225539530169</v>
      </c>
      <c r="N11">
        <v>231.6296075204223</v>
      </c>
      <c r="O11">
        <v>245.62630802029341</v>
      </c>
      <c r="P11">
        <v>471.99516737455701</v>
      </c>
      <c r="Q11">
        <v>660.33556443501891</v>
      </c>
      <c r="R11">
        <f>F11/'SIMILITUDES OUTLIERS'!$P$21</f>
        <v>337.67741935483883</v>
      </c>
      <c r="S11">
        <f>G11/'SIMILITUDES OUTLIERS'!$P$21</f>
        <v>298.07142857142861</v>
      </c>
      <c r="T11">
        <f>H11/'SIMILITUDES OUTLIERS'!$P$21</f>
        <v>83.000000000000028</v>
      </c>
      <c r="U11">
        <f>I11/'SIMILITUDES OUTLIERS'!$P$21</f>
        <v>293.26666666666665</v>
      </c>
      <c r="V11">
        <f>J11/'SIMILITUDES OUTLIERS'!$P$21</f>
        <v>125.96774193548386</v>
      </c>
      <c r="W11">
        <f>K11/'SIMILITUDES OUTLIERS'!$P$21</f>
        <v>177.90000000000006</v>
      </c>
      <c r="X11">
        <f>L11/'SIMILITUDES OUTLIERS'!$P$21</f>
        <v>144.64516129032259</v>
      </c>
      <c r="Y11">
        <f>M11/'SIMILITUDES OUTLIERS'!$P$21</f>
        <v>193.77419354838716</v>
      </c>
      <c r="Z11">
        <f>N11/'SIMILITUDES OUTLIERS'!$P$21</f>
        <v>213</v>
      </c>
      <c r="AA11">
        <f>O11/'SIMILITUDES OUTLIERS'!$P$21</f>
        <v>225.87096774193554</v>
      </c>
      <c r="AB11">
        <f>P11/'SIMILITUDES OUTLIERS'!$P$21</f>
        <v>434.03333333333342</v>
      </c>
      <c r="AC11">
        <f>Q11/'SIMILITUDES OUTLIERS'!$P$21</f>
        <v>607.22580645161304</v>
      </c>
      <c r="AD11" s="12">
        <f t="shared" si="2"/>
        <v>3134.4327188940097</v>
      </c>
      <c r="AE11" s="11">
        <f t="shared" si="3"/>
        <v>3134.43</v>
      </c>
      <c r="AF11" s="11">
        <f t="shared" si="4"/>
        <v>16</v>
      </c>
      <c r="AG11" s="23" t="str">
        <f t="shared" si="5"/>
        <v>ARAUCA</v>
      </c>
      <c r="AH11" s="23" t="str">
        <f t="shared" si="0"/>
        <v>ARAUQUITA</v>
      </c>
      <c r="AI11" s="23" t="str">
        <f t="shared" si="0"/>
        <v>OCCIDENTAL DE COLOMBIA LLC</v>
      </c>
      <c r="AJ11" s="23" t="str">
        <f t="shared" si="0"/>
        <v>CHIPIRON</v>
      </c>
      <c r="AK11" s="23" t="str">
        <f t="shared" si="0"/>
        <v>CHIPIRÓN</v>
      </c>
      <c r="AM11" s="4" t="s">
        <v>120</v>
      </c>
      <c r="AN11" s="4" t="s">
        <v>120</v>
      </c>
      <c r="AO11" s="4" t="s">
        <v>121</v>
      </c>
      <c r="AP11" s="4" t="s">
        <v>122</v>
      </c>
      <c r="AQ11" s="4" t="s">
        <v>124</v>
      </c>
      <c r="AR11" s="5">
        <v>4.935483870967742</v>
      </c>
      <c r="AS11" s="5">
        <v>0</v>
      </c>
      <c r="AT11" s="5">
        <v>53.903225806451616</v>
      </c>
      <c r="AU11" s="5">
        <v>400.43333333333334</v>
      </c>
      <c r="AV11" s="5">
        <v>296.54838709677421</v>
      </c>
      <c r="AW11" s="5">
        <v>233.53333333333333</v>
      </c>
      <c r="AX11" s="5">
        <v>214.96774193548387</v>
      </c>
      <c r="AY11" s="5">
        <v>232.64516129032259</v>
      </c>
      <c r="AZ11" s="5">
        <v>261.63333333333333</v>
      </c>
      <c r="BA11" s="5">
        <v>252.64516129032259</v>
      </c>
      <c r="BB11" s="5">
        <v>38.133333333333333</v>
      </c>
      <c r="BC11" s="5">
        <v>226.35483870967741</v>
      </c>
      <c r="BD11" s="14">
        <f t="shared" si="1"/>
        <v>2215.7333333333336</v>
      </c>
      <c r="BE11" s="13">
        <f t="shared" si="6"/>
        <v>2215.73</v>
      </c>
      <c r="BF11" s="13"/>
      <c r="BG11" s="13"/>
    </row>
    <row r="12" spans="1:525">
      <c r="A12" t="s">
        <v>19</v>
      </c>
      <c r="B12" t="s">
        <v>29</v>
      </c>
      <c r="C12" t="s">
        <v>20</v>
      </c>
      <c r="D12" t="s">
        <v>21</v>
      </c>
      <c r="E12" t="s">
        <v>23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202.44935179993089</v>
      </c>
      <c r="Q12">
        <v>0</v>
      </c>
      <c r="R12">
        <f>F12/'SIMILITUDES OUTLIERS'!$P$21</f>
        <v>0</v>
      </c>
      <c r="S12">
        <f>G12/'SIMILITUDES OUTLIERS'!$P$21</f>
        <v>0</v>
      </c>
      <c r="T12">
        <f>H12/'SIMILITUDES OUTLIERS'!$P$21</f>
        <v>0</v>
      </c>
      <c r="U12">
        <f>I12/'SIMILITUDES OUTLIERS'!$P$21</f>
        <v>0</v>
      </c>
      <c r="V12">
        <f>J12/'SIMILITUDES OUTLIERS'!$P$21</f>
        <v>0</v>
      </c>
      <c r="W12">
        <f>K12/'SIMILITUDES OUTLIERS'!$P$21</f>
        <v>0</v>
      </c>
      <c r="X12">
        <f>L12/'SIMILITUDES OUTLIERS'!$P$21</f>
        <v>0</v>
      </c>
      <c r="Y12">
        <f>M12/'SIMILITUDES OUTLIERS'!$P$21</f>
        <v>0</v>
      </c>
      <c r="Z12">
        <f>N12/'SIMILITUDES OUTLIERS'!$P$21</f>
        <v>0</v>
      </c>
      <c r="AA12">
        <f>O12/'SIMILITUDES OUTLIERS'!$P$21</f>
        <v>0</v>
      </c>
      <c r="AB12">
        <f>P12/'SIMILITUDES OUTLIERS'!$P$21</f>
        <v>186.16666666666666</v>
      </c>
      <c r="AC12">
        <f>Q12/'SIMILITUDES OUTLIERS'!$P$21</f>
        <v>0</v>
      </c>
      <c r="AD12" s="12">
        <f t="shared" si="2"/>
        <v>186.16666666666666</v>
      </c>
      <c r="AE12" s="11">
        <f t="shared" si="3"/>
        <v>186.17</v>
      </c>
      <c r="AF12" s="11">
        <f t="shared" si="4"/>
        <v>17</v>
      </c>
      <c r="AG12" s="23" t="str">
        <f t="shared" si="5"/>
        <v>ARAUCA</v>
      </c>
      <c r="AH12" s="23" t="str">
        <f t="shared" si="0"/>
        <v>ARAUQUITA</v>
      </c>
      <c r="AI12" s="23" t="str">
        <f t="shared" si="0"/>
        <v>OCCIDENTAL DE COLOMBIA LLC</v>
      </c>
      <c r="AJ12" s="23" t="str">
        <f t="shared" si="0"/>
        <v>CHIPIRON</v>
      </c>
      <c r="AK12" s="23" t="str">
        <f t="shared" si="0"/>
        <v>GALEMBO</v>
      </c>
      <c r="AM12" s="4" t="s">
        <v>120</v>
      </c>
      <c r="AN12" s="4" t="s">
        <v>120</v>
      </c>
      <c r="AO12" s="4" t="s">
        <v>121</v>
      </c>
      <c r="AP12" s="4" t="s">
        <v>122</v>
      </c>
      <c r="AQ12" s="4" t="s">
        <v>125</v>
      </c>
      <c r="AR12" s="5">
        <v>110.7741935483871</v>
      </c>
      <c r="AS12" s="5">
        <v>523.64285714285711</v>
      </c>
      <c r="AT12" s="5">
        <v>208.51612903225808</v>
      </c>
      <c r="AU12" s="5">
        <v>440.03333333333336</v>
      </c>
      <c r="AV12" s="5">
        <v>504.70967741935482</v>
      </c>
      <c r="AW12" s="5">
        <v>519.43333333333328</v>
      </c>
      <c r="AX12" s="5">
        <v>421.90322580645159</v>
      </c>
      <c r="AY12" s="5">
        <v>454.90322580645159</v>
      </c>
      <c r="AZ12" s="5">
        <v>397.26666666666665</v>
      </c>
      <c r="BA12" s="5">
        <v>350.12903225806451</v>
      </c>
      <c r="BB12" s="5">
        <v>453.63333333333333</v>
      </c>
      <c r="BC12" s="5">
        <v>406.93548387096774</v>
      </c>
      <c r="BD12" s="14">
        <f t="shared" si="1"/>
        <v>4791.8804915514593</v>
      </c>
      <c r="BE12" s="13">
        <f t="shared" si="6"/>
        <v>4791.88</v>
      </c>
      <c r="BF12" s="13"/>
      <c r="BG12" s="13"/>
    </row>
    <row r="13" spans="1:525">
      <c r="A13" t="s">
        <v>19</v>
      </c>
      <c r="B13" t="s">
        <v>29</v>
      </c>
      <c r="C13" t="s">
        <v>20</v>
      </c>
      <c r="D13" t="s">
        <v>21</v>
      </c>
      <c r="E13" t="s">
        <v>32</v>
      </c>
      <c r="F13">
        <v>224.6137175455496</v>
      </c>
      <c r="G13">
        <v>184.9075388002567</v>
      </c>
      <c r="H13">
        <v>0</v>
      </c>
      <c r="I13">
        <v>160.76327219922899</v>
      </c>
      <c r="J13">
        <v>162.13721731930821</v>
      </c>
      <c r="K13">
        <v>150.3598766814886</v>
      </c>
      <c r="L13">
        <v>129.2677727870296</v>
      </c>
      <c r="M13">
        <v>166.7326252528498</v>
      </c>
      <c r="N13">
        <v>164.46064621598691</v>
      </c>
      <c r="O13">
        <v>167.1535786513422</v>
      </c>
      <c r="P13">
        <v>117.66349076859009</v>
      </c>
      <c r="Q13">
        <v>119.41044737233339</v>
      </c>
      <c r="R13">
        <f>F13/'SIMILITUDES OUTLIERS'!$P$21</f>
        <v>206.54838709677421</v>
      </c>
      <c r="S13">
        <f>G13/'SIMILITUDES OUTLIERS'!$P$21</f>
        <v>170.03571428571436</v>
      </c>
      <c r="T13">
        <f>H13/'SIMILITUDES OUTLIERS'!$P$21</f>
        <v>0</v>
      </c>
      <c r="U13">
        <f>I13/'SIMILITUDES OUTLIERS'!$P$21</f>
        <v>147.8333333333334</v>
      </c>
      <c r="V13">
        <f>J13/'SIMILITUDES OUTLIERS'!$P$21</f>
        <v>149.09677419354841</v>
      </c>
      <c r="W13">
        <f>K13/'SIMILITUDES OUTLIERS'!$P$21</f>
        <v>138.26666666666674</v>
      </c>
      <c r="X13">
        <f>L13/'SIMILITUDES OUTLIERS'!$P$21</f>
        <v>118.87096774193553</v>
      </c>
      <c r="Y13">
        <f>M13/'SIMILITUDES OUTLIERS'!$P$21</f>
        <v>153.32258064516131</v>
      </c>
      <c r="Z13">
        <f>N13/'SIMILITUDES OUTLIERS'!$P$21</f>
        <v>151.23333333333341</v>
      </c>
      <c r="AA13">
        <f>O13/'SIMILITUDES OUTLIERS'!$P$21</f>
        <v>153.70967741935488</v>
      </c>
      <c r="AB13">
        <f>P13/'SIMILITUDES OUTLIERS'!$P$21</f>
        <v>108.19999999999999</v>
      </c>
      <c r="AC13">
        <f>Q13/'SIMILITUDES OUTLIERS'!$P$21</f>
        <v>109.80645161290322</v>
      </c>
      <c r="AD13" s="12">
        <f t="shared" si="2"/>
        <v>1606.9238863287253</v>
      </c>
      <c r="AE13" s="11">
        <f t="shared" si="3"/>
        <v>1606.92</v>
      </c>
      <c r="AF13" s="11">
        <f t="shared" si="4"/>
        <v>18</v>
      </c>
      <c r="AG13" s="23" t="str">
        <f t="shared" si="5"/>
        <v>ARAUCA</v>
      </c>
      <c r="AH13" s="23" t="str">
        <f t="shared" si="0"/>
        <v>ARAUQUITA</v>
      </c>
      <c r="AI13" s="23" t="str">
        <f t="shared" si="0"/>
        <v>OCCIDENTAL DE COLOMBIA LLC</v>
      </c>
      <c r="AJ13" s="23" t="str">
        <f t="shared" si="0"/>
        <v>CHIPIRON</v>
      </c>
      <c r="AK13" s="23" t="str">
        <f t="shared" si="0"/>
        <v>JIBA UNIFICADO</v>
      </c>
      <c r="AM13" s="4" t="s">
        <v>120</v>
      </c>
      <c r="AN13" s="4" t="s">
        <v>120</v>
      </c>
      <c r="AO13" s="4" t="s">
        <v>121</v>
      </c>
      <c r="AP13" s="4" t="s">
        <v>126</v>
      </c>
      <c r="AQ13" s="4" t="s">
        <v>127</v>
      </c>
      <c r="AR13" s="5">
        <v>21342.225806451614</v>
      </c>
      <c r="AS13" s="5">
        <v>20543.285714285714</v>
      </c>
      <c r="AT13" s="5">
        <v>1471.741935483871</v>
      </c>
      <c r="AU13" s="5">
        <v>19513.266666666666</v>
      </c>
      <c r="AV13" s="5">
        <v>21137.064516129034</v>
      </c>
      <c r="AW13" s="5">
        <v>21462.799999999999</v>
      </c>
      <c r="AX13" s="5">
        <v>17795</v>
      </c>
      <c r="AY13" s="5">
        <v>20321.129032258064</v>
      </c>
      <c r="AZ13" s="5">
        <v>20342.833333333332</v>
      </c>
      <c r="BA13" s="5">
        <v>20224.774193548386</v>
      </c>
      <c r="BB13" s="5">
        <v>18639</v>
      </c>
      <c r="BC13" s="5">
        <v>20420.16129032258</v>
      </c>
      <c r="BD13" s="14">
        <f t="shared" si="1"/>
        <v>223213.28248847928</v>
      </c>
      <c r="BE13" s="13">
        <f t="shared" si="6"/>
        <v>223213.28</v>
      </c>
      <c r="BF13" s="13"/>
      <c r="BG13" s="13"/>
    </row>
    <row r="14" spans="1:525">
      <c r="A14" t="s">
        <v>19</v>
      </c>
      <c r="B14" t="s">
        <v>29</v>
      </c>
      <c r="C14" t="s">
        <v>20</v>
      </c>
      <c r="D14" t="s">
        <v>33</v>
      </c>
      <c r="E14" t="s">
        <v>34</v>
      </c>
      <c r="F14">
        <v>1701.3182394567559</v>
      </c>
      <c r="G14">
        <v>1728.949570420295</v>
      </c>
      <c r="H14">
        <v>395.52079733344868</v>
      </c>
      <c r="I14">
        <v>1648.5575775307179</v>
      </c>
      <c r="J14">
        <v>1557.7380511209869</v>
      </c>
      <c r="K14">
        <v>1597.3743215340301</v>
      </c>
      <c r="L14">
        <v>713.16521594581036</v>
      </c>
      <c r="M14">
        <v>762.94295531753232</v>
      </c>
      <c r="N14">
        <v>1297.3795434684559</v>
      </c>
      <c r="O14">
        <v>1543.109920523377</v>
      </c>
      <c r="P14">
        <v>1625.648358132767</v>
      </c>
      <c r="Q14">
        <v>1560.614566010684</v>
      </c>
      <c r="R14">
        <f>F14/'SIMILITUDES OUTLIERS'!$P$21</f>
        <v>1564.4838709677417</v>
      </c>
      <c r="S14">
        <f>G14/'SIMILITUDES OUTLIERS'!$P$21</f>
        <v>1589.8928571428571</v>
      </c>
      <c r="T14">
        <f>H14/'SIMILITUDES OUTLIERS'!$P$21</f>
        <v>363.70967741935488</v>
      </c>
      <c r="U14">
        <f>I14/'SIMILITUDES OUTLIERS'!$P$21</f>
        <v>1515.9666666666669</v>
      </c>
      <c r="V14">
        <f>J14/'SIMILITUDES OUTLIERS'!$P$21</f>
        <v>1432.4516129032265</v>
      </c>
      <c r="W14">
        <f>K14/'SIMILITUDES OUTLIERS'!$P$21</f>
        <v>1468.9000000000005</v>
      </c>
      <c r="X14">
        <f>L14/'SIMILITUDES OUTLIERS'!$P$21</f>
        <v>655.80645161290329</v>
      </c>
      <c r="Y14">
        <f>M14/'SIMILITUDES OUTLIERS'!$P$21</f>
        <v>701.58064516129059</v>
      </c>
      <c r="Z14">
        <f>N14/'SIMILITUDES OUTLIERS'!$P$21</f>
        <v>1193.0333333333333</v>
      </c>
      <c r="AA14">
        <f>O14/'SIMILITUDES OUTLIERS'!$P$21</f>
        <v>1419.0000000000005</v>
      </c>
      <c r="AB14">
        <f>P14/'SIMILITUDES OUTLIERS'!$P$21</f>
        <v>1494.9000000000005</v>
      </c>
      <c r="AC14">
        <f>Q14/'SIMILITUDES OUTLIERS'!$P$21</f>
        <v>1435.0967741935483</v>
      </c>
      <c r="AD14" s="12">
        <f t="shared" si="2"/>
        <v>14834.821889400922</v>
      </c>
      <c r="AE14" s="11">
        <f t="shared" si="3"/>
        <v>14834.82</v>
      </c>
      <c r="AF14" s="11">
        <f t="shared" si="4"/>
        <v>19</v>
      </c>
      <c r="AG14" s="23" t="str">
        <f t="shared" si="5"/>
        <v>ARAUCA</v>
      </c>
      <c r="AH14" s="23" t="str">
        <f t="shared" si="0"/>
        <v>ARAUQUITA</v>
      </c>
      <c r="AI14" s="23" t="str">
        <f t="shared" si="0"/>
        <v>OCCIDENTAL DE COLOMBIA LLC</v>
      </c>
      <c r="AJ14" s="23" t="str">
        <f t="shared" si="0"/>
        <v>COSECHA</v>
      </c>
      <c r="AK14" s="23" t="str">
        <f t="shared" si="0"/>
        <v>CANAGUEY</v>
      </c>
      <c r="AM14" s="4" t="s">
        <v>120</v>
      </c>
      <c r="AN14" s="4" t="s">
        <v>120</v>
      </c>
      <c r="AO14" s="4" t="s">
        <v>121</v>
      </c>
      <c r="AP14" s="4" t="s">
        <v>126</v>
      </c>
      <c r="AQ14" s="4" t="s">
        <v>128</v>
      </c>
      <c r="AR14" s="5">
        <v>4033.3225806451615</v>
      </c>
      <c r="AS14" s="5">
        <v>3714.1071428571427</v>
      </c>
      <c r="AT14" s="5">
        <v>171.74193548387098</v>
      </c>
      <c r="AU14" s="5">
        <v>3455.1333333333332</v>
      </c>
      <c r="AV14" s="5">
        <v>3991.1290322580644</v>
      </c>
      <c r="AW14" s="5">
        <v>3922.2</v>
      </c>
      <c r="AX14" s="5">
        <v>2719.7096774193546</v>
      </c>
      <c r="AY14" s="5">
        <v>3487.3225806451615</v>
      </c>
      <c r="AZ14" s="5">
        <v>3737.7666666666669</v>
      </c>
      <c r="BA14" s="5">
        <v>3453.9677419354839</v>
      </c>
      <c r="BB14" s="5">
        <v>3678</v>
      </c>
      <c r="BC14" s="5">
        <v>3773.483870967742</v>
      </c>
      <c r="BD14" s="14">
        <f t="shared" si="1"/>
        <v>40137.884562211984</v>
      </c>
      <c r="BE14" s="13">
        <f t="shared" si="6"/>
        <v>40137.879999999997</v>
      </c>
      <c r="BF14" s="13"/>
      <c r="BG14" s="13"/>
    </row>
    <row r="15" spans="1:525">
      <c r="A15" t="s">
        <v>19</v>
      </c>
      <c r="B15" t="s">
        <v>29</v>
      </c>
      <c r="C15" t="s">
        <v>20</v>
      </c>
      <c r="D15" t="s">
        <v>33</v>
      </c>
      <c r="E15" t="s">
        <v>35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258.92141952267713</v>
      </c>
      <c r="P15">
        <v>0</v>
      </c>
      <c r="Q15">
        <v>0</v>
      </c>
      <c r="R15">
        <f>F15/'SIMILITUDES OUTLIERS'!$P$21</f>
        <v>0</v>
      </c>
      <c r="S15">
        <f>G15/'SIMILITUDES OUTLIERS'!$P$21</f>
        <v>0</v>
      </c>
      <c r="T15">
        <f>H15/'SIMILITUDES OUTLIERS'!$P$21</f>
        <v>0</v>
      </c>
      <c r="U15">
        <f>I15/'SIMILITUDES OUTLIERS'!$P$21</f>
        <v>0</v>
      </c>
      <c r="V15">
        <f>J15/'SIMILITUDES OUTLIERS'!$P$21</f>
        <v>0</v>
      </c>
      <c r="W15">
        <f>K15/'SIMILITUDES OUTLIERS'!$P$21</f>
        <v>0</v>
      </c>
      <c r="X15">
        <f>L15/'SIMILITUDES OUTLIERS'!$P$21</f>
        <v>0</v>
      </c>
      <c r="Y15">
        <f>M15/'SIMILITUDES OUTLIERS'!$P$21</f>
        <v>0</v>
      </c>
      <c r="Z15">
        <f>N15/'SIMILITUDES OUTLIERS'!$P$21</f>
        <v>0</v>
      </c>
      <c r="AA15">
        <f>O15/'SIMILITUDES OUTLIERS'!$P$21</f>
        <v>238.09677419354841</v>
      </c>
      <c r="AB15">
        <f>P15/'SIMILITUDES OUTLIERS'!$P$21</f>
        <v>0</v>
      </c>
      <c r="AC15">
        <f>Q15/'SIMILITUDES OUTLIERS'!$P$21</f>
        <v>0</v>
      </c>
      <c r="AD15" s="12">
        <f t="shared" si="2"/>
        <v>238.09677419354841</v>
      </c>
      <c r="AE15" s="11">
        <f t="shared" si="3"/>
        <v>238.1</v>
      </c>
      <c r="AF15" s="11">
        <f t="shared" si="4"/>
        <v>20</v>
      </c>
      <c r="AG15" s="23" t="str">
        <f t="shared" si="5"/>
        <v>ARAUCA</v>
      </c>
      <c r="AH15" s="23" t="str">
        <f t="shared" si="0"/>
        <v>ARAUQUITA</v>
      </c>
      <c r="AI15" s="23" t="str">
        <f t="shared" si="0"/>
        <v>OCCIDENTAL DE COLOMBIA LLC</v>
      </c>
      <c r="AJ15" s="23" t="str">
        <f t="shared" si="0"/>
        <v>COSECHA</v>
      </c>
      <c r="AK15" s="23" t="str">
        <f t="shared" si="0"/>
        <v>GOLONDRINA</v>
      </c>
      <c r="AM15" s="4" t="s">
        <v>120</v>
      </c>
      <c r="AN15" s="4" t="s">
        <v>120</v>
      </c>
      <c r="AO15" s="4" t="s">
        <v>121</v>
      </c>
      <c r="AP15" s="4" t="s">
        <v>126</v>
      </c>
      <c r="AQ15" s="4" t="s">
        <v>129</v>
      </c>
      <c r="AR15" s="5">
        <v>16.129032258064516</v>
      </c>
      <c r="AS15" s="5">
        <v>31.964285714285715</v>
      </c>
      <c r="AT15" s="5">
        <v>0</v>
      </c>
      <c r="AU15" s="5">
        <v>24.166666666666668</v>
      </c>
      <c r="AV15" s="5">
        <v>18.35483870967742</v>
      </c>
      <c r="AW15" s="5">
        <v>20.833333333333332</v>
      </c>
      <c r="AX15" s="5">
        <v>14.387096774193548</v>
      </c>
      <c r="AY15" s="5">
        <v>22.322580645161292</v>
      </c>
      <c r="AZ15" s="5">
        <v>22.666666666666668</v>
      </c>
      <c r="BA15" s="5">
        <v>22.032258064516128</v>
      </c>
      <c r="BB15" s="5">
        <v>19.433333333333334</v>
      </c>
      <c r="BC15" s="5">
        <v>14</v>
      </c>
      <c r="BD15" s="14">
        <f t="shared" si="1"/>
        <v>226.29009216589861</v>
      </c>
      <c r="BE15" s="13">
        <f t="shared" si="6"/>
        <v>226.29</v>
      </c>
      <c r="BF15" s="13"/>
      <c r="BG15" s="13"/>
    </row>
    <row r="16" spans="1:525">
      <c r="A16" t="s">
        <v>19</v>
      </c>
      <c r="B16" t="s">
        <v>29</v>
      </c>
      <c r="C16" t="s">
        <v>20</v>
      </c>
      <c r="D16" t="s">
        <v>33</v>
      </c>
      <c r="E16" t="s">
        <v>36</v>
      </c>
      <c r="F16">
        <v>335.07890519992043</v>
      </c>
      <c r="G16">
        <v>284.72110206777597</v>
      </c>
      <c r="H16">
        <v>47.953607978254929</v>
      </c>
      <c r="I16">
        <v>330.47998932139132</v>
      </c>
      <c r="J16">
        <v>326.9053933791937</v>
      </c>
      <c r="K16">
        <v>114.9810821681971</v>
      </c>
      <c r="L16">
        <v>69.878264149732146</v>
      </c>
      <c r="M16">
        <v>95.486262558017515</v>
      </c>
      <c r="N16">
        <v>100.1190885714251</v>
      </c>
      <c r="O16">
        <v>165.6802417566189</v>
      </c>
      <c r="P16">
        <v>206.61795976000121</v>
      </c>
      <c r="Q16">
        <v>244.88963957293171</v>
      </c>
      <c r="R16">
        <f>F16/'SIMILITUDES OUTLIERS'!$P$21</f>
        <v>308.12903225806463</v>
      </c>
      <c r="S16">
        <f>G16/'SIMILITUDES OUTLIERS'!$P$21</f>
        <v>261.82142857142861</v>
      </c>
      <c r="T16">
        <f>H16/'SIMILITUDES OUTLIERS'!$P$21</f>
        <v>44.096774193548391</v>
      </c>
      <c r="U16">
        <f>I16/'SIMILITUDES OUTLIERS'!$P$21</f>
        <v>303.90000000000009</v>
      </c>
      <c r="V16">
        <f>J16/'SIMILITUDES OUTLIERS'!$P$21</f>
        <v>300.61290322580658</v>
      </c>
      <c r="W16">
        <f>K16/'SIMILITUDES OUTLIERS'!$P$21</f>
        <v>105.73333333333333</v>
      </c>
      <c r="X16">
        <f>L16/'SIMILITUDES OUTLIERS'!$P$21</f>
        <v>64.258064516129053</v>
      </c>
      <c r="Y16">
        <f>M16/'SIMILITUDES OUTLIERS'!$P$21</f>
        <v>87.806451612903246</v>
      </c>
      <c r="Z16">
        <f>N16/'SIMILITUDES OUTLIERS'!$P$21</f>
        <v>92.066666666666663</v>
      </c>
      <c r="AA16">
        <f>O16/'SIMILITUDES OUTLIERS'!$P$21</f>
        <v>152.35483870967744</v>
      </c>
      <c r="AB16">
        <f>P16/'SIMILITUDES OUTLIERS'!$P$21</f>
        <v>190.00000000000011</v>
      </c>
      <c r="AC16">
        <f>Q16/'SIMILITUDES OUTLIERS'!$P$21</f>
        <v>225.1935483870968</v>
      </c>
      <c r="AD16" s="12">
        <f t="shared" si="2"/>
        <v>2135.9730414746546</v>
      </c>
      <c r="AE16" s="11">
        <f t="shared" si="3"/>
        <v>2135.9699999999998</v>
      </c>
      <c r="AF16" s="11">
        <f t="shared" si="4"/>
        <v>21</v>
      </c>
      <c r="AG16" s="23" t="str">
        <f t="shared" si="5"/>
        <v>ARAUCA</v>
      </c>
      <c r="AH16" s="23" t="str">
        <f t="shared" si="0"/>
        <v>ARAUQUITA</v>
      </c>
      <c r="AI16" s="23" t="str">
        <f t="shared" si="0"/>
        <v>OCCIDENTAL DE COLOMBIA LLC</v>
      </c>
      <c r="AJ16" s="23" t="str">
        <f t="shared" si="0"/>
        <v>COSECHA</v>
      </c>
      <c r="AK16" s="23" t="str">
        <f t="shared" si="0"/>
        <v>MORROCOY</v>
      </c>
      <c r="AM16" s="4" t="s">
        <v>120</v>
      </c>
      <c r="AN16" s="4" t="s">
        <v>130</v>
      </c>
      <c r="AO16" s="4" t="s">
        <v>121</v>
      </c>
      <c r="AP16" s="4" t="s">
        <v>122</v>
      </c>
      <c r="AQ16" s="4" t="s">
        <v>131</v>
      </c>
      <c r="AR16" s="5">
        <v>149.90322580645162</v>
      </c>
      <c r="AS16" s="5">
        <v>137.92857142857142</v>
      </c>
      <c r="AT16" s="5">
        <v>21.29032258064516</v>
      </c>
      <c r="AU16" s="5">
        <v>148.36666666666667</v>
      </c>
      <c r="AV16" s="5">
        <v>149.7741935483871</v>
      </c>
      <c r="AW16" s="5">
        <v>138.4</v>
      </c>
      <c r="AX16" s="5">
        <v>196.90322580645162</v>
      </c>
      <c r="AY16" s="5">
        <v>211.09677419354838</v>
      </c>
      <c r="AZ16" s="5">
        <v>210.16666666666666</v>
      </c>
      <c r="BA16" s="5">
        <v>210.7741935483871</v>
      </c>
      <c r="BB16" s="5">
        <v>223.56666666666666</v>
      </c>
      <c r="BC16" s="5">
        <v>237</v>
      </c>
      <c r="BD16" s="14">
        <f t="shared" si="1"/>
        <v>2035.1705069124423</v>
      </c>
      <c r="BE16" s="13">
        <f t="shared" si="6"/>
        <v>2035.17</v>
      </c>
      <c r="BF16" s="13"/>
      <c r="BG16" s="13"/>
    </row>
    <row r="17" spans="1:59">
      <c r="A17" t="s">
        <v>19</v>
      </c>
      <c r="B17" t="s">
        <v>29</v>
      </c>
      <c r="C17" t="s">
        <v>20</v>
      </c>
      <c r="D17" t="s">
        <v>33</v>
      </c>
      <c r="E17" t="s">
        <v>37</v>
      </c>
      <c r="F17">
        <v>177.11614241566139</v>
      </c>
      <c r="G17">
        <v>160.47846047524899</v>
      </c>
      <c r="H17">
        <v>37.289455216448417</v>
      </c>
      <c r="I17">
        <v>153.51351922519379</v>
      </c>
      <c r="J17">
        <v>179.11567105850011</v>
      </c>
      <c r="K17">
        <v>154.12974822798679</v>
      </c>
      <c r="L17">
        <v>230.08611172595039</v>
      </c>
      <c r="M17">
        <v>272.70764332330202</v>
      </c>
      <c r="N17">
        <v>295.13744357297003</v>
      </c>
      <c r="O17">
        <v>344.93623061461648</v>
      </c>
      <c r="P17">
        <v>377.16839847417748</v>
      </c>
      <c r="Q17">
        <v>444.24615320893957</v>
      </c>
      <c r="R17">
        <f>F17/'SIMILITUDES OUTLIERS'!$P$21</f>
        <v>162.87096774193549</v>
      </c>
      <c r="S17">
        <f>G17/'SIMILITUDES OUTLIERS'!$P$21</f>
        <v>147.57142857142858</v>
      </c>
      <c r="T17">
        <f>H17/'SIMILITUDES OUTLIERS'!$P$21</f>
        <v>34.29032258064516</v>
      </c>
      <c r="U17">
        <f>I17/'SIMILITUDES OUTLIERS'!$P$21</f>
        <v>141.16666666666666</v>
      </c>
      <c r="V17">
        <f>J17/'SIMILITUDES OUTLIERS'!$P$21</f>
        <v>164.70967741935485</v>
      </c>
      <c r="W17">
        <f>K17/'SIMILITUDES OUTLIERS'!$P$21</f>
        <v>141.73333333333335</v>
      </c>
      <c r="X17">
        <f>L17/'SIMILITUDES OUTLIERS'!$P$21</f>
        <v>211.58064516129042</v>
      </c>
      <c r="Y17">
        <f>M17/'SIMILITUDES OUTLIERS'!$P$21</f>
        <v>250.77419354838716</v>
      </c>
      <c r="Z17">
        <f>N17/'SIMILITUDES OUTLIERS'!$P$21</f>
        <v>271.40000000000003</v>
      </c>
      <c r="AA17">
        <f>O17/'SIMILITUDES OUTLIERS'!$P$21</f>
        <v>317.19354838709683</v>
      </c>
      <c r="AB17">
        <f>P17/'SIMILITUDES OUTLIERS'!$P$21</f>
        <v>346.83333333333337</v>
      </c>
      <c r="AC17">
        <f>Q17/'SIMILITUDES OUTLIERS'!$P$21</f>
        <v>408.51612903225811</v>
      </c>
      <c r="AD17" s="12">
        <f t="shared" si="2"/>
        <v>2598.6402457757299</v>
      </c>
      <c r="AE17" s="11">
        <f t="shared" si="3"/>
        <v>2598.64</v>
      </c>
      <c r="AF17" s="11">
        <f t="shared" si="4"/>
        <v>22</v>
      </c>
      <c r="AG17" s="23" t="str">
        <f t="shared" si="5"/>
        <v>ARAUCA</v>
      </c>
      <c r="AH17" s="23" t="str">
        <f t="shared" si="0"/>
        <v>ARAUQUITA</v>
      </c>
      <c r="AI17" s="23" t="str">
        <f t="shared" si="0"/>
        <v>OCCIDENTAL DE COLOMBIA LLC</v>
      </c>
      <c r="AJ17" s="23" t="str">
        <f t="shared" si="0"/>
        <v>COSECHA</v>
      </c>
      <c r="AK17" s="23" t="str">
        <f t="shared" si="0"/>
        <v>REX</v>
      </c>
      <c r="AM17" s="4" t="s">
        <v>120</v>
      </c>
      <c r="AN17" s="4" t="s">
        <v>130</v>
      </c>
      <c r="AO17" s="4" t="s">
        <v>121</v>
      </c>
      <c r="AP17" s="4" t="s">
        <v>122</v>
      </c>
      <c r="AQ17" s="4" t="s">
        <v>132</v>
      </c>
      <c r="AR17" s="5">
        <v>202</v>
      </c>
      <c r="AS17" s="5">
        <v>900.64285714285711</v>
      </c>
      <c r="AT17" s="5">
        <v>219.61290322580646</v>
      </c>
      <c r="AU17" s="5">
        <v>508.16666666666669</v>
      </c>
      <c r="AV17" s="5">
        <v>245.19354838709677</v>
      </c>
      <c r="AW17" s="5">
        <v>143.5</v>
      </c>
      <c r="AX17" s="5">
        <v>873.67741935483866</v>
      </c>
      <c r="AY17" s="5">
        <v>506.80645161290323</v>
      </c>
      <c r="AZ17" s="5">
        <v>678.36666666666667</v>
      </c>
      <c r="BA17" s="5">
        <v>614.90322580645159</v>
      </c>
      <c r="BB17" s="5">
        <v>517.76666666666665</v>
      </c>
      <c r="BC17" s="5">
        <v>711.16129032258061</v>
      </c>
      <c r="BD17" s="14">
        <f t="shared" si="1"/>
        <v>6121.7976958525342</v>
      </c>
      <c r="BE17" s="13">
        <f t="shared" si="6"/>
        <v>6121.8</v>
      </c>
      <c r="BF17" s="13"/>
      <c r="BG17" s="13"/>
    </row>
    <row r="18" spans="1:59">
      <c r="A18" t="s">
        <v>19</v>
      </c>
      <c r="B18" t="s">
        <v>29</v>
      </c>
      <c r="C18" t="s">
        <v>20</v>
      </c>
      <c r="D18" t="s">
        <v>33</v>
      </c>
      <c r="E18" t="s">
        <v>38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9.8222459648217875</v>
      </c>
      <c r="R18">
        <f>F18/'SIMILITUDES OUTLIERS'!$P$21</f>
        <v>0</v>
      </c>
      <c r="S18">
        <f>G18/'SIMILITUDES OUTLIERS'!$P$21</f>
        <v>0</v>
      </c>
      <c r="T18">
        <f>H18/'SIMILITUDES OUTLIERS'!$P$21</f>
        <v>0</v>
      </c>
      <c r="U18">
        <f>I18/'SIMILITUDES OUTLIERS'!$P$21</f>
        <v>0</v>
      </c>
      <c r="V18">
        <f>J18/'SIMILITUDES OUTLIERS'!$P$21</f>
        <v>0</v>
      </c>
      <c r="W18">
        <f>K18/'SIMILITUDES OUTLIERS'!$P$21</f>
        <v>0</v>
      </c>
      <c r="X18">
        <f>L18/'SIMILITUDES OUTLIERS'!$P$21</f>
        <v>0</v>
      </c>
      <c r="Y18">
        <f>M18/'SIMILITUDES OUTLIERS'!$P$21</f>
        <v>0</v>
      </c>
      <c r="Z18">
        <f>N18/'SIMILITUDES OUTLIERS'!$P$21</f>
        <v>0</v>
      </c>
      <c r="AA18">
        <f>O18/'SIMILITUDES OUTLIERS'!$P$21</f>
        <v>0</v>
      </c>
      <c r="AB18">
        <f>P18/'SIMILITUDES OUTLIERS'!$P$21</f>
        <v>0</v>
      </c>
      <c r="AC18">
        <f>Q18/'SIMILITUDES OUTLIERS'!$P$21</f>
        <v>9.0322580645161317</v>
      </c>
      <c r="AD18" s="12">
        <f t="shared" si="2"/>
        <v>9.0322580645161317</v>
      </c>
      <c r="AE18" s="11">
        <f t="shared" si="3"/>
        <v>9.0299999999999994</v>
      </c>
      <c r="AF18" s="11">
        <f t="shared" si="4"/>
        <v>23</v>
      </c>
      <c r="AG18" s="23" t="str">
        <f t="shared" si="5"/>
        <v>ARAUCA</v>
      </c>
      <c r="AH18" s="23" t="str">
        <f t="shared" si="0"/>
        <v>ARAUQUITA</v>
      </c>
      <c r="AI18" s="23" t="str">
        <f t="shared" si="0"/>
        <v>OCCIDENTAL DE COLOMBIA LLC</v>
      </c>
      <c r="AJ18" s="23" t="str">
        <f t="shared" si="0"/>
        <v>COSECHA</v>
      </c>
      <c r="AK18" s="23" t="str">
        <f t="shared" si="0"/>
        <v>REX NE</v>
      </c>
      <c r="AM18" s="4" t="s">
        <v>120</v>
      </c>
      <c r="AN18" s="4" t="s">
        <v>130</v>
      </c>
      <c r="AO18" s="4" t="s">
        <v>121</v>
      </c>
      <c r="AP18" s="4" t="s">
        <v>122</v>
      </c>
      <c r="AQ18" s="4" t="s">
        <v>123</v>
      </c>
      <c r="AR18" s="5">
        <v>337.67741935483872</v>
      </c>
      <c r="AS18" s="5">
        <v>298.07142857142856</v>
      </c>
      <c r="AT18" s="5">
        <v>83</v>
      </c>
      <c r="AU18" s="5">
        <v>293.26666666666665</v>
      </c>
      <c r="AV18" s="5">
        <v>125.96774193548387</v>
      </c>
      <c r="AW18" s="5">
        <v>177.9</v>
      </c>
      <c r="AX18" s="5">
        <v>144.64516129032259</v>
      </c>
      <c r="AY18" s="5">
        <v>193.7741935483871</v>
      </c>
      <c r="AZ18" s="5">
        <v>213</v>
      </c>
      <c r="BA18" s="5">
        <v>225.87096774193549</v>
      </c>
      <c r="BB18" s="5">
        <v>434.03333333333336</v>
      </c>
      <c r="BC18" s="5">
        <v>607.22580645161293</v>
      </c>
      <c r="BD18" s="14">
        <f t="shared" si="1"/>
        <v>3134.4327188940097</v>
      </c>
      <c r="BE18" s="13">
        <f t="shared" si="6"/>
        <v>3134.43</v>
      </c>
      <c r="BF18" s="13"/>
      <c r="BG18" s="13"/>
    </row>
    <row r="19" spans="1:59">
      <c r="A19" t="s">
        <v>19</v>
      </c>
      <c r="B19" t="s">
        <v>29</v>
      </c>
      <c r="C19" t="s">
        <v>20</v>
      </c>
      <c r="D19" t="s">
        <v>33</v>
      </c>
      <c r="E19" t="s">
        <v>39</v>
      </c>
      <c r="F19">
        <v>1411.0007122965239</v>
      </c>
      <c r="G19">
        <v>1156.982898731284</v>
      </c>
      <c r="H19">
        <v>365.73834439011409</v>
      </c>
      <c r="I19">
        <v>1149.1220951494381</v>
      </c>
      <c r="J19">
        <v>1197.0160680629069</v>
      </c>
      <c r="K19">
        <v>1200.3415999109959</v>
      </c>
      <c r="L19">
        <v>1163.725670132136</v>
      </c>
      <c r="M19">
        <v>1175.617603639545</v>
      </c>
      <c r="N19">
        <v>873.01525313331001</v>
      </c>
      <c r="O19">
        <v>1212.380867107878</v>
      </c>
      <c r="P19">
        <v>1261.964500190295</v>
      </c>
      <c r="Q19">
        <v>1586.0085797747361</v>
      </c>
      <c r="R19">
        <f>F19/'SIMILITUDES OUTLIERS'!$P$21</f>
        <v>1297.5161290322583</v>
      </c>
      <c r="S19">
        <f>G19/'SIMILITUDES OUTLIERS'!$P$21</f>
        <v>1063.9285714285711</v>
      </c>
      <c r="T19">
        <f>H19/'SIMILITUDES OUTLIERS'!$P$21</f>
        <v>336.32258064516139</v>
      </c>
      <c r="U19">
        <f>I19/'SIMILITUDES OUTLIERS'!$P$21</f>
        <v>1056.7000000000003</v>
      </c>
      <c r="V19">
        <f>J19/'SIMILITUDES OUTLIERS'!$P$21</f>
        <v>1100.7419354838717</v>
      </c>
      <c r="W19">
        <f>K19/'SIMILITUDES OUTLIERS'!$P$21</f>
        <v>1103.8</v>
      </c>
      <c r="X19">
        <f>L19/'SIMILITUDES OUTLIERS'!$P$21</f>
        <v>1070.1290322580653</v>
      </c>
      <c r="Y19">
        <f>M19/'SIMILITUDES OUTLIERS'!$P$21</f>
        <v>1081.0645161290327</v>
      </c>
      <c r="Z19">
        <f>N19/'SIMILITUDES OUTLIERS'!$P$21</f>
        <v>802.80000000000007</v>
      </c>
      <c r="AA19">
        <f>O19/'SIMILITUDES OUTLIERS'!$P$21</f>
        <v>1114.8709677419361</v>
      </c>
      <c r="AB19">
        <f>P19/'SIMILITUDES OUTLIERS'!$P$21</f>
        <v>1160.4666666666672</v>
      </c>
      <c r="AC19">
        <f>Q19/'SIMILITUDES OUTLIERS'!$P$21</f>
        <v>1458.4483870967745</v>
      </c>
      <c r="AD19" s="12">
        <f t="shared" si="2"/>
        <v>12646.788786482337</v>
      </c>
      <c r="AE19" s="11">
        <f t="shared" si="3"/>
        <v>12646.79</v>
      </c>
      <c r="AF19" s="11">
        <f t="shared" si="4"/>
        <v>24</v>
      </c>
      <c r="AG19" s="23" t="str">
        <f t="shared" si="5"/>
        <v>ARAUCA</v>
      </c>
      <c r="AH19" s="23" t="str">
        <f t="shared" ref="AH19:AH40" si="7">INDEX(AN$3:AN$469,$AF19)</f>
        <v>ARAUQUITA</v>
      </c>
      <c r="AI19" s="23" t="str">
        <f t="shared" ref="AI19:AI40" si="8">INDEX(AO$3:AO$469,$AF19)</f>
        <v>OCCIDENTAL DE COLOMBIA LLC</v>
      </c>
      <c r="AJ19" s="23" t="str">
        <f t="shared" ref="AJ19:AJ40" si="9">INDEX(AP$3:AP$469,$AF19)</f>
        <v>COSECHA</v>
      </c>
      <c r="AK19" s="23" t="str">
        <f t="shared" ref="AK19:AK40" si="10">INDEX(AQ$3:AQ$469,$AF19)</f>
        <v>TERECAY</v>
      </c>
      <c r="AM19" s="4" t="s">
        <v>120</v>
      </c>
      <c r="AN19" s="4" t="s">
        <v>130</v>
      </c>
      <c r="AO19" s="4" t="s">
        <v>121</v>
      </c>
      <c r="AP19" s="4" t="s">
        <v>122</v>
      </c>
      <c r="AQ19" s="4" t="s">
        <v>124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186.16666666666666</v>
      </c>
      <c r="BC19" s="5">
        <v>0</v>
      </c>
      <c r="BD19" s="14">
        <f t="shared" si="1"/>
        <v>186.16666666666666</v>
      </c>
      <c r="BE19" s="13">
        <f t="shared" si="6"/>
        <v>186.17</v>
      </c>
      <c r="BF19" s="13"/>
      <c r="BG19" s="13"/>
    </row>
    <row r="20" spans="1:59">
      <c r="A20" t="s">
        <v>19</v>
      </c>
      <c r="B20" t="s">
        <v>29</v>
      </c>
      <c r="C20" t="s">
        <v>20</v>
      </c>
      <c r="D20" t="s">
        <v>25</v>
      </c>
      <c r="E20" t="s">
        <v>26</v>
      </c>
      <c r="F20">
        <v>59.705223686166718</v>
      </c>
      <c r="G20">
        <v>52.042869563609308</v>
      </c>
      <c r="H20">
        <v>0</v>
      </c>
      <c r="I20">
        <v>52.741952886105551</v>
      </c>
      <c r="J20">
        <v>63.143009773854338</v>
      </c>
      <c r="K20">
        <v>56.040590489291539</v>
      </c>
      <c r="L20">
        <v>2.981753239320899</v>
      </c>
      <c r="M20">
        <v>47.778210728883117</v>
      </c>
      <c r="N20">
        <v>58.759247854554708</v>
      </c>
      <c r="O20">
        <v>57.109344395463822</v>
      </c>
      <c r="P20">
        <v>55.71435160545996</v>
      </c>
      <c r="Q20">
        <v>63.45872482272361</v>
      </c>
      <c r="R20">
        <f>F20/'SIMILITUDES OUTLIERS'!$P$21</f>
        <v>54.90322580645163</v>
      </c>
      <c r="S20">
        <f>G20/'SIMILITUDES OUTLIERS'!$P$21</f>
        <v>47.857142857142868</v>
      </c>
      <c r="T20">
        <f>H20/'SIMILITUDES OUTLIERS'!$P$21</f>
        <v>0</v>
      </c>
      <c r="U20">
        <f>I20/'SIMILITUDES OUTLIERS'!$P$21</f>
        <v>48.500000000000007</v>
      </c>
      <c r="V20">
        <f>J20/'SIMILITUDES OUTLIERS'!$P$21</f>
        <v>58.06451612903227</v>
      </c>
      <c r="W20">
        <f>K20/'SIMILITUDES OUTLIERS'!$P$21</f>
        <v>51.533333333333346</v>
      </c>
      <c r="X20">
        <f>L20/'SIMILITUDES OUTLIERS'!$P$21</f>
        <v>2.741935483870968</v>
      </c>
      <c r="Y20">
        <f>M20/'SIMILITUDES OUTLIERS'!$P$21</f>
        <v>43.935483870967751</v>
      </c>
      <c r="Z20">
        <f>N20/'SIMILITUDES OUTLIERS'!$P$21</f>
        <v>54.033333333333339</v>
      </c>
      <c r="AA20">
        <f>O20/'SIMILITUDES OUTLIERS'!$P$21</f>
        <v>52.516129032258085</v>
      </c>
      <c r="AB20">
        <f>P20/'SIMILITUDES OUTLIERS'!$P$21</f>
        <v>51.233333333333348</v>
      </c>
      <c r="AC20">
        <f>Q20/'SIMILITUDES OUTLIERS'!$P$21</f>
        <v>58.354838709677431</v>
      </c>
      <c r="AD20" s="12">
        <f t="shared" si="2"/>
        <v>523.67327188940112</v>
      </c>
      <c r="AE20" s="11">
        <f t="shared" si="3"/>
        <v>523.66999999999996</v>
      </c>
      <c r="AF20" s="11">
        <f t="shared" si="4"/>
        <v>25</v>
      </c>
      <c r="AG20" s="23" t="str">
        <f t="shared" si="5"/>
        <v>ARAUCA</v>
      </c>
      <c r="AH20" s="23" t="str">
        <f t="shared" si="7"/>
        <v>ARAUQUITA</v>
      </c>
      <c r="AI20" s="23" t="str">
        <f t="shared" si="8"/>
        <v>OCCIDENTAL DE COLOMBIA LLC</v>
      </c>
      <c r="AJ20" s="23" t="str">
        <f t="shared" si="9"/>
        <v>CRAVO NORTE</v>
      </c>
      <c r="AK20" s="23" t="str">
        <f t="shared" si="10"/>
        <v>CAÑO LIMÓN</v>
      </c>
      <c r="AM20" s="4" t="s">
        <v>120</v>
      </c>
      <c r="AN20" s="4" t="s">
        <v>130</v>
      </c>
      <c r="AO20" s="4" t="s">
        <v>121</v>
      </c>
      <c r="AP20" s="4" t="s">
        <v>122</v>
      </c>
      <c r="AQ20" s="4" t="s">
        <v>133</v>
      </c>
      <c r="AR20" s="5">
        <v>206.54838709677421</v>
      </c>
      <c r="AS20" s="5">
        <v>170.03571428571428</v>
      </c>
      <c r="AT20" s="5">
        <v>0</v>
      </c>
      <c r="AU20" s="5">
        <v>147.83333333333334</v>
      </c>
      <c r="AV20" s="5">
        <v>149.09677419354838</v>
      </c>
      <c r="AW20" s="5">
        <v>138.26666666666668</v>
      </c>
      <c r="AX20" s="5">
        <v>118.87096774193549</v>
      </c>
      <c r="AY20" s="5">
        <v>153.32258064516128</v>
      </c>
      <c r="AZ20" s="5">
        <v>151.23333333333332</v>
      </c>
      <c r="BA20" s="5">
        <v>153.70967741935485</v>
      </c>
      <c r="BB20" s="5">
        <v>108.2</v>
      </c>
      <c r="BC20" s="5">
        <v>109.80645161290323</v>
      </c>
      <c r="BD20" s="14">
        <f t="shared" si="1"/>
        <v>1606.9238863287251</v>
      </c>
      <c r="BE20" s="13">
        <f t="shared" si="6"/>
        <v>1606.92</v>
      </c>
      <c r="BF20" s="13"/>
      <c r="BG20" s="13"/>
    </row>
    <row r="21" spans="1:59">
      <c r="A21" t="s">
        <v>19</v>
      </c>
      <c r="B21" t="s">
        <v>29</v>
      </c>
      <c r="C21" t="s">
        <v>20</v>
      </c>
      <c r="D21" t="s">
        <v>25</v>
      </c>
      <c r="E21" t="s">
        <v>40</v>
      </c>
      <c r="F21">
        <v>1688.3739224531159</v>
      </c>
      <c r="G21">
        <v>1512.8163098818729</v>
      </c>
      <c r="H21">
        <v>186.41219663236771</v>
      </c>
      <c r="I21">
        <v>1325.2185948887511</v>
      </c>
      <c r="J21">
        <v>1328.493846192021</v>
      </c>
      <c r="K21">
        <v>1261.167027363151</v>
      </c>
      <c r="L21">
        <v>805.21369241614036</v>
      </c>
      <c r="M21">
        <v>1083.28849157022</v>
      </c>
      <c r="N21">
        <v>1219.9521817057609</v>
      </c>
      <c r="O21">
        <v>1117.245399048604</v>
      </c>
      <c r="P21">
        <v>1113.4533105171849</v>
      </c>
      <c r="Q21">
        <v>1461.6905173649791</v>
      </c>
      <c r="R21">
        <f>F21/'SIMILITUDES OUTLIERS'!$P$21</f>
        <v>1552.5806451612902</v>
      </c>
      <c r="S21">
        <f>G21/'SIMILITUDES OUTLIERS'!$P$21</f>
        <v>1391.1428571428573</v>
      </c>
      <c r="T21">
        <f>H21/'SIMILITUDES OUTLIERS'!$P$21</f>
        <v>171.41935483870967</v>
      </c>
      <c r="U21">
        <f>I21/'SIMILITUDES OUTLIERS'!$P$21</f>
        <v>1218.6333333333334</v>
      </c>
      <c r="V21">
        <f>J21/'SIMILITUDES OUTLIERS'!$P$21</f>
        <v>1221.6451612903229</v>
      </c>
      <c r="W21">
        <f>K21/'SIMILITUDES OUTLIERS'!$P$21</f>
        <v>1159.7333333333338</v>
      </c>
      <c r="X21">
        <f>L21/'SIMILITUDES OUTLIERS'!$P$21</f>
        <v>740.45161290322608</v>
      </c>
      <c r="Y21">
        <f>M21/'SIMILITUDES OUTLIERS'!$P$21</f>
        <v>996.16129032258095</v>
      </c>
      <c r="Z21">
        <f>N21/'SIMILITUDES OUTLIERS'!$P$21</f>
        <v>1121.8333333333335</v>
      </c>
      <c r="AA21">
        <f>O21/'SIMILITUDES OUTLIERS'!$P$21</f>
        <v>1027.3870967741939</v>
      </c>
      <c r="AB21">
        <f>P21/'SIMILITUDES OUTLIERS'!$P$21</f>
        <v>1023.9000000000001</v>
      </c>
      <c r="AC21">
        <f>Q21/'SIMILITUDES OUTLIERS'!$P$21</f>
        <v>1344.1290322580646</v>
      </c>
      <c r="AD21" s="12">
        <f t="shared" si="2"/>
        <v>12969.017050691245</v>
      </c>
      <c r="AE21" s="11">
        <f t="shared" si="3"/>
        <v>12969.02</v>
      </c>
      <c r="AF21" s="11">
        <f t="shared" si="4"/>
        <v>26</v>
      </c>
      <c r="AG21" s="23" t="str">
        <f t="shared" si="5"/>
        <v>ARAUCA</v>
      </c>
      <c r="AH21" s="23" t="str">
        <f t="shared" si="7"/>
        <v>ARAUQUITA</v>
      </c>
      <c r="AI21" s="23" t="str">
        <f t="shared" si="8"/>
        <v>OCCIDENTAL DE COLOMBIA LLC</v>
      </c>
      <c r="AJ21" s="23" t="str">
        <f t="shared" si="9"/>
        <v>CRAVO NORTE</v>
      </c>
      <c r="AK21" s="23" t="str">
        <f t="shared" si="10"/>
        <v>REDONDO</v>
      </c>
      <c r="AM21" s="4" t="s">
        <v>120</v>
      </c>
      <c r="AN21" s="4" t="s">
        <v>130</v>
      </c>
      <c r="AO21" s="4" t="s">
        <v>121</v>
      </c>
      <c r="AP21" s="4" t="s">
        <v>134</v>
      </c>
      <c r="AQ21" s="4" t="s">
        <v>135</v>
      </c>
      <c r="AR21" s="5">
        <v>1564.483870967742</v>
      </c>
      <c r="AS21" s="5">
        <v>1589.8928571428571</v>
      </c>
      <c r="AT21" s="5">
        <v>363.70967741935482</v>
      </c>
      <c r="AU21" s="5">
        <v>1515.9666666666667</v>
      </c>
      <c r="AV21" s="5">
        <v>1432.4516129032259</v>
      </c>
      <c r="AW21" s="5">
        <v>1468.9</v>
      </c>
      <c r="AX21" s="5">
        <v>655.80645161290317</v>
      </c>
      <c r="AY21" s="5">
        <v>701.58064516129036</v>
      </c>
      <c r="AZ21" s="5">
        <v>1193.0333333333333</v>
      </c>
      <c r="BA21" s="5">
        <v>1419</v>
      </c>
      <c r="BB21" s="5">
        <v>1494.9</v>
      </c>
      <c r="BC21" s="5">
        <v>1435.0967741935483</v>
      </c>
      <c r="BD21" s="14">
        <f t="shared" si="1"/>
        <v>14834.821889400919</v>
      </c>
      <c r="BE21" s="13">
        <f t="shared" si="6"/>
        <v>14834.82</v>
      </c>
      <c r="BF21" s="13"/>
      <c r="BG21" s="13"/>
    </row>
    <row r="22" spans="1:59">
      <c r="A22" t="s">
        <v>19</v>
      </c>
      <c r="B22" t="s">
        <v>29</v>
      </c>
      <c r="C22" t="s">
        <v>20</v>
      </c>
      <c r="D22" t="s">
        <v>41</v>
      </c>
      <c r="E22" t="s">
        <v>42</v>
      </c>
      <c r="F22">
        <v>3629.9162346495141</v>
      </c>
      <c r="G22">
        <v>3590.8414860019602</v>
      </c>
      <c r="H22">
        <v>907.29489155053818</v>
      </c>
      <c r="I22">
        <v>4873.0664565571924</v>
      </c>
      <c r="J22">
        <v>5555.4973971530771</v>
      </c>
      <c r="K22">
        <v>5433.5811077447179</v>
      </c>
      <c r="L22">
        <v>4526.8977679369891</v>
      </c>
      <c r="M22">
        <v>5063.0170003668873</v>
      </c>
      <c r="N22">
        <v>4966.4070260978933</v>
      </c>
      <c r="O22">
        <v>4134.2885649431128</v>
      </c>
      <c r="P22">
        <v>3455.9934914874161</v>
      </c>
      <c r="Q22">
        <v>3171.6032220409552</v>
      </c>
      <c r="R22">
        <f>F22/'SIMILITUDES OUTLIERS'!$P$21</f>
        <v>3337.9677419354844</v>
      </c>
      <c r="S22">
        <f>G22/'SIMILITUDES OUTLIERS'!$P$21</f>
        <v>3302.0357142857156</v>
      </c>
      <c r="T22">
        <f>H22/'SIMILITUDES OUTLIERS'!$P$21</f>
        <v>834.32258064516157</v>
      </c>
      <c r="U22">
        <f>I22/'SIMILITUDES OUTLIERS'!$P$21</f>
        <v>4481.133333333335</v>
      </c>
      <c r="V22">
        <f>J22/'SIMILITUDES OUTLIERS'!$P$21</f>
        <v>5108.6774193548399</v>
      </c>
      <c r="W22">
        <f>K22/'SIMILITUDES OUTLIERS'!$P$21</f>
        <v>4996.5666666666675</v>
      </c>
      <c r="X22">
        <f>L22/'SIMILITUDES OUTLIERS'!$P$21</f>
        <v>4162.8064516129034</v>
      </c>
      <c r="Y22">
        <f>M22/'SIMILITUDES OUTLIERS'!$P$21</f>
        <v>4655.8064516129043</v>
      </c>
      <c r="Z22">
        <f>N22/'SIMILITUDES OUTLIERS'!$P$21</f>
        <v>4566.9666666666672</v>
      </c>
      <c r="AA22">
        <f>O22/'SIMILITUDES OUTLIERS'!$P$21</f>
        <v>3801.7741935483878</v>
      </c>
      <c r="AB22">
        <f>P22/'SIMILITUDES OUTLIERS'!$P$21</f>
        <v>3178.0333333333347</v>
      </c>
      <c r="AC22">
        <f>Q22/'SIMILITUDES OUTLIERS'!$P$21</f>
        <v>2916.516129032259</v>
      </c>
      <c r="AD22" s="12">
        <f t="shared" si="2"/>
        <v>45342.606682027661</v>
      </c>
      <c r="AE22" s="11">
        <f t="shared" si="3"/>
        <v>45342.61</v>
      </c>
      <c r="AF22" s="11">
        <f t="shared" si="4"/>
        <v>27</v>
      </c>
      <c r="AG22" s="23" t="str">
        <f t="shared" si="5"/>
        <v>ARAUCA</v>
      </c>
      <c r="AH22" s="23" t="str">
        <f t="shared" si="7"/>
        <v>ARAUQUITA</v>
      </c>
      <c r="AI22" s="23" t="str">
        <f t="shared" si="8"/>
        <v>OCCIDENTAL DE COLOMBIA LLC</v>
      </c>
      <c r="AJ22" s="23" t="str">
        <f t="shared" si="9"/>
        <v>RONDON</v>
      </c>
      <c r="AK22" s="23" t="str">
        <f t="shared" si="10"/>
        <v>CAÑO RONDÓN</v>
      </c>
      <c r="AM22" s="4" t="s">
        <v>120</v>
      </c>
      <c r="AN22" s="4" t="s">
        <v>130</v>
      </c>
      <c r="AO22" s="4" t="s">
        <v>121</v>
      </c>
      <c r="AP22" s="4" t="s">
        <v>134</v>
      </c>
      <c r="AQ22" s="4" t="s">
        <v>136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238.09677419354838</v>
      </c>
      <c r="BB22" s="5">
        <v>0</v>
      </c>
      <c r="BC22" s="5">
        <v>0</v>
      </c>
      <c r="BD22" s="14">
        <f t="shared" si="1"/>
        <v>238.09677419354838</v>
      </c>
      <c r="BE22" s="13">
        <f t="shared" si="6"/>
        <v>238.1</v>
      </c>
      <c r="BF22" s="13"/>
      <c r="BG22" s="13"/>
    </row>
    <row r="23" spans="1:59">
      <c r="A23" t="s">
        <v>19</v>
      </c>
      <c r="B23" t="s">
        <v>29</v>
      </c>
      <c r="C23" t="s">
        <v>20</v>
      </c>
      <c r="D23" t="s">
        <v>41</v>
      </c>
      <c r="E23" t="s">
        <v>43</v>
      </c>
      <c r="F23">
        <v>3622.4443118262752</v>
      </c>
      <c r="G23">
        <v>3610.0274394082462</v>
      </c>
      <c r="H23">
        <v>780.76331585370895</v>
      </c>
      <c r="I23">
        <v>3550.747762858055</v>
      </c>
      <c r="J23">
        <v>3727.6125025496171</v>
      </c>
      <c r="K23">
        <v>3698.606474763501</v>
      </c>
      <c r="L23">
        <v>3231.5540018762422</v>
      </c>
      <c r="M23">
        <v>3484.757471069398</v>
      </c>
      <c r="N23">
        <v>3551.3639918608469</v>
      </c>
      <c r="O23">
        <v>3569.4041836162369</v>
      </c>
      <c r="P23">
        <v>3471.1454752031491</v>
      </c>
      <c r="Q23">
        <v>3421.1935078970509</v>
      </c>
      <c r="R23">
        <f>F23/'SIMILITUDES OUTLIERS'!$P$21</f>
        <v>3331.0967741935497</v>
      </c>
      <c r="S23">
        <f>G23/'SIMILITUDES OUTLIERS'!$P$21</f>
        <v>3319.6785714285729</v>
      </c>
      <c r="T23">
        <f>H23/'SIMILITUDES OUTLIERS'!$P$21</f>
        <v>717.96774193548401</v>
      </c>
      <c r="U23">
        <f>I23/'SIMILITUDES OUTLIERS'!$P$21</f>
        <v>3265.1666666666674</v>
      </c>
      <c r="V23">
        <f>J23/'SIMILITUDES OUTLIERS'!$P$21</f>
        <v>3427.8064516129043</v>
      </c>
      <c r="W23">
        <f>K23/'SIMILITUDES OUTLIERS'!$P$21</f>
        <v>3401.1333333333337</v>
      </c>
      <c r="X23">
        <f>L23/'SIMILITUDES OUTLIERS'!$P$21</f>
        <v>2971.6451612903234</v>
      </c>
      <c r="Y23">
        <f>M23/'SIMILITUDES OUTLIERS'!$P$21</f>
        <v>3204.4838709677429</v>
      </c>
      <c r="Z23">
        <f>N23/'SIMILITUDES OUTLIERS'!$P$21</f>
        <v>3265.7333333333331</v>
      </c>
      <c r="AA23">
        <f>O23/'SIMILITUDES OUTLIERS'!$P$21</f>
        <v>3282.3225806451619</v>
      </c>
      <c r="AB23">
        <f>P23/'SIMILITUDES OUTLIERS'!$P$21</f>
        <v>3191.9666666666676</v>
      </c>
      <c r="AC23">
        <f>Q23/'SIMILITUDES OUTLIERS'!$P$21</f>
        <v>3146.0322580645166</v>
      </c>
      <c r="AD23" s="12">
        <f t="shared" si="2"/>
        <v>36525.033410138261</v>
      </c>
      <c r="AE23" s="11">
        <f t="shared" si="3"/>
        <v>36525.03</v>
      </c>
      <c r="AF23" s="11">
        <f t="shared" si="4"/>
        <v>28</v>
      </c>
      <c r="AG23" s="23" t="str">
        <f t="shared" si="5"/>
        <v>ARAUCA</v>
      </c>
      <c r="AH23" s="23" t="str">
        <f t="shared" si="7"/>
        <v>ARAUQUITA</v>
      </c>
      <c r="AI23" s="23" t="str">
        <f t="shared" si="8"/>
        <v>OCCIDENTAL DE COLOMBIA LLC</v>
      </c>
      <c r="AJ23" s="23" t="str">
        <f t="shared" si="9"/>
        <v>RONDON</v>
      </c>
      <c r="AK23" s="23" t="str">
        <f t="shared" si="10"/>
        <v>CARICARE</v>
      </c>
      <c r="AM23" s="4" t="s">
        <v>120</v>
      </c>
      <c r="AN23" s="4" t="s">
        <v>130</v>
      </c>
      <c r="AO23" s="4" t="s">
        <v>121</v>
      </c>
      <c r="AP23" s="4" t="s">
        <v>134</v>
      </c>
      <c r="AQ23" s="4" t="s">
        <v>137</v>
      </c>
      <c r="AR23" s="5">
        <v>308.12903225806451</v>
      </c>
      <c r="AS23" s="5">
        <v>261.82142857142856</v>
      </c>
      <c r="AT23" s="5">
        <v>44.096774193548384</v>
      </c>
      <c r="AU23" s="5">
        <v>303.89999999999998</v>
      </c>
      <c r="AV23" s="5">
        <v>300.61290322580646</v>
      </c>
      <c r="AW23" s="5">
        <v>105.73333333333333</v>
      </c>
      <c r="AX23" s="5">
        <v>64.258064516129039</v>
      </c>
      <c r="AY23" s="5">
        <v>87.806451612903231</v>
      </c>
      <c r="AZ23" s="5">
        <v>92.066666666666663</v>
      </c>
      <c r="BA23" s="5">
        <v>152.35483870967741</v>
      </c>
      <c r="BB23" s="5">
        <v>190</v>
      </c>
      <c r="BC23" s="5">
        <v>225.19354838709677</v>
      </c>
      <c r="BD23" s="14">
        <f t="shared" si="1"/>
        <v>2135.9730414746541</v>
      </c>
      <c r="BE23" s="13">
        <f t="shared" si="6"/>
        <v>2135.9699999999998</v>
      </c>
      <c r="BF23" s="13"/>
      <c r="BG23" s="13"/>
    </row>
    <row r="24" spans="1:59">
      <c r="A24" t="s">
        <v>19</v>
      </c>
      <c r="B24" t="s">
        <v>44</v>
      </c>
      <c r="C24" t="s">
        <v>45</v>
      </c>
      <c r="D24" t="s">
        <v>46</v>
      </c>
      <c r="E24" t="s">
        <v>46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198.4444479392744</v>
      </c>
      <c r="P24">
        <v>683.61545668664235</v>
      </c>
      <c r="Q24">
        <v>1075.535933147986</v>
      </c>
      <c r="R24">
        <f>F24/'SIMILITUDES OUTLIERS'!$P$21</f>
        <v>0</v>
      </c>
      <c r="S24">
        <f>G24/'SIMILITUDES OUTLIERS'!$P$21</f>
        <v>0</v>
      </c>
      <c r="T24">
        <f>H24/'SIMILITUDES OUTLIERS'!$P$21</f>
        <v>0</v>
      </c>
      <c r="U24">
        <f>I24/'SIMILITUDES OUTLIERS'!$P$21</f>
        <v>0</v>
      </c>
      <c r="V24">
        <f>J24/'SIMILITUDES OUTLIERS'!$P$21</f>
        <v>0</v>
      </c>
      <c r="W24">
        <f>K24/'SIMILITUDES OUTLIERS'!$P$21</f>
        <v>0</v>
      </c>
      <c r="X24">
        <f>L24/'SIMILITUDES OUTLIERS'!$P$21</f>
        <v>0</v>
      </c>
      <c r="Y24">
        <f>M24/'SIMILITUDES OUTLIERS'!$P$21</f>
        <v>0</v>
      </c>
      <c r="Z24">
        <f>N24/'SIMILITUDES OUTLIERS'!$P$21</f>
        <v>0</v>
      </c>
      <c r="AA24">
        <f>O24/'SIMILITUDES OUTLIERS'!$P$21</f>
        <v>182.48387096774192</v>
      </c>
      <c r="AB24">
        <f>P24/'SIMILITUDES OUTLIERS'!$P$21</f>
        <v>628.63333333333344</v>
      </c>
      <c r="AC24">
        <f>Q24/'SIMILITUDES OUTLIERS'!$P$21</f>
        <v>989.03225806451678</v>
      </c>
      <c r="AD24" s="12">
        <f t="shared" si="2"/>
        <v>1800.1494623655922</v>
      </c>
      <c r="AE24" s="11">
        <f t="shared" si="3"/>
        <v>1800.15</v>
      </c>
      <c r="AF24" s="11">
        <f t="shared" si="4"/>
        <v>30</v>
      </c>
      <c r="AG24" s="23" t="str">
        <f t="shared" si="5"/>
        <v>ARAUCA</v>
      </c>
      <c r="AH24" s="23" t="str">
        <f t="shared" si="7"/>
        <v>TAME</v>
      </c>
      <c r="AI24" s="23" t="str">
        <f t="shared" si="8"/>
        <v>PAREX RESOURCES COLOMBIA LTD. SUCURSAL</v>
      </c>
      <c r="AJ24" s="23" t="str">
        <f t="shared" si="9"/>
        <v>CAPACHOS</v>
      </c>
      <c r="AK24" s="23" t="str">
        <f t="shared" si="10"/>
        <v>CAPACHOS</v>
      </c>
      <c r="AM24" s="4" t="s">
        <v>120</v>
      </c>
      <c r="AN24" s="4" t="s">
        <v>130</v>
      </c>
      <c r="AO24" s="4" t="s">
        <v>121</v>
      </c>
      <c r="AP24" s="4" t="s">
        <v>134</v>
      </c>
      <c r="AQ24" s="4" t="s">
        <v>138</v>
      </c>
      <c r="AR24" s="5">
        <v>162.87096774193549</v>
      </c>
      <c r="AS24" s="5">
        <v>147.57142857142858</v>
      </c>
      <c r="AT24" s="5">
        <v>34.29032258064516</v>
      </c>
      <c r="AU24" s="5">
        <v>141.16666666666666</v>
      </c>
      <c r="AV24" s="5">
        <v>164.70967741935485</v>
      </c>
      <c r="AW24" s="5">
        <v>141.73333333333332</v>
      </c>
      <c r="AX24" s="5">
        <v>211.58064516129033</v>
      </c>
      <c r="AY24" s="5">
        <v>250.7741935483871</v>
      </c>
      <c r="AZ24" s="5">
        <v>271.39999999999998</v>
      </c>
      <c r="BA24" s="5">
        <v>317.19354838709677</v>
      </c>
      <c r="BB24" s="5">
        <v>346.83333333333331</v>
      </c>
      <c r="BC24" s="5">
        <v>408.51612903225805</v>
      </c>
      <c r="BD24" s="14">
        <f t="shared" si="1"/>
        <v>2598.6402457757299</v>
      </c>
      <c r="BE24" s="13">
        <f t="shared" si="6"/>
        <v>2598.64</v>
      </c>
      <c r="BF24" s="13"/>
      <c r="BG24" s="13"/>
    </row>
    <row r="25" spans="1:59">
      <c r="A25" t="s">
        <v>47</v>
      </c>
      <c r="B25" t="s">
        <v>48</v>
      </c>
      <c r="C25" t="s">
        <v>45</v>
      </c>
      <c r="D25" t="s">
        <v>49</v>
      </c>
      <c r="E25" t="s">
        <v>50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1.4499505948070259</v>
      </c>
      <c r="O25">
        <v>102.71262923213639</v>
      </c>
      <c r="P25">
        <v>70.757589026582849</v>
      </c>
      <c r="Q25">
        <v>0</v>
      </c>
      <c r="R25">
        <f>F25/'SIMILITUDES OUTLIERS'!$P$21</f>
        <v>0</v>
      </c>
      <c r="S25">
        <f>G25/'SIMILITUDES OUTLIERS'!$P$21</f>
        <v>0</v>
      </c>
      <c r="T25">
        <f>H25/'SIMILITUDES OUTLIERS'!$P$21</f>
        <v>0</v>
      </c>
      <c r="U25">
        <f>I25/'SIMILITUDES OUTLIERS'!$P$21</f>
        <v>0</v>
      </c>
      <c r="V25">
        <f>J25/'SIMILITUDES OUTLIERS'!$P$21</f>
        <v>0</v>
      </c>
      <c r="W25">
        <f>K25/'SIMILITUDES OUTLIERS'!$P$21</f>
        <v>0</v>
      </c>
      <c r="X25">
        <f>L25/'SIMILITUDES OUTLIERS'!$P$21</f>
        <v>0</v>
      </c>
      <c r="Y25">
        <f>M25/'SIMILITUDES OUTLIERS'!$P$21</f>
        <v>0</v>
      </c>
      <c r="Z25">
        <f>N25/'SIMILITUDES OUTLIERS'!$P$21</f>
        <v>1.3333333333333339</v>
      </c>
      <c r="AA25">
        <f>O25/'SIMILITUDES OUTLIERS'!$P$21</f>
        <v>94.451612903225822</v>
      </c>
      <c r="AB25">
        <f>P25/'SIMILITUDES OUTLIERS'!$P$21</f>
        <v>65.066666666666677</v>
      </c>
      <c r="AC25">
        <f>Q25/'SIMILITUDES OUTLIERS'!$P$21</f>
        <v>0</v>
      </c>
      <c r="AD25" s="12">
        <f t="shared" si="2"/>
        <v>160.85161290322583</v>
      </c>
      <c r="AE25" s="11">
        <f t="shared" si="3"/>
        <v>160.85</v>
      </c>
      <c r="AF25" s="11">
        <f t="shared" si="4"/>
        <v>45</v>
      </c>
      <c r="AG25" s="23" t="str">
        <f t="shared" si="5"/>
        <v>BOYACA</v>
      </c>
      <c r="AH25" s="23" t="str">
        <f t="shared" si="7"/>
        <v>PUERTO BOYACA</v>
      </c>
      <c r="AI25" s="23" t="str">
        <f t="shared" si="8"/>
        <v>PAREX RESOURCES COLOMBIA LTD. SUCURSAL</v>
      </c>
      <c r="AJ25" s="23" t="str">
        <f t="shared" si="9"/>
        <v>VMM-11</v>
      </c>
      <c r="AK25" s="23" t="str">
        <f t="shared" si="10"/>
        <v>GLAUCA</v>
      </c>
      <c r="AM25" s="4" t="s">
        <v>120</v>
      </c>
      <c r="AN25" s="4" t="s">
        <v>130</v>
      </c>
      <c r="AO25" s="4" t="s">
        <v>121</v>
      </c>
      <c r="AP25" s="4" t="s">
        <v>134</v>
      </c>
      <c r="AQ25" s="4" t="s">
        <v>139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9.0322580645161299</v>
      </c>
      <c r="BD25" s="14">
        <f t="shared" si="1"/>
        <v>9.0322580645161299</v>
      </c>
      <c r="BE25" s="13">
        <f t="shared" si="6"/>
        <v>9.0299999999999994</v>
      </c>
      <c r="BF25" s="13"/>
      <c r="BG25" s="13"/>
    </row>
    <row r="26" spans="1:59">
      <c r="A26" t="s">
        <v>51</v>
      </c>
      <c r="B26" t="s">
        <v>52</v>
      </c>
      <c r="C26" t="s">
        <v>45</v>
      </c>
      <c r="D26" t="s">
        <v>53</v>
      </c>
      <c r="E26" t="s">
        <v>54</v>
      </c>
      <c r="F26">
        <v>4956.7964261473144</v>
      </c>
      <c r="G26">
        <v>3488.9306727669509</v>
      </c>
      <c r="H26">
        <v>4031.8565713099711</v>
      </c>
      <c r="I26">
        <v>5043.2906563875367</v>
      </c>
      <c r="J26">
        <v>3884.8736763363881</v>
      </c>
      <c r="K26">
        <v>3150.2714085723542</v>
      </c>
      <c r="L26">
        <v>2953.9352355705291</v>
      </c>
      <c r="M26">
        <v>2909.7702081787052</v>
      </c>
      <c r="N26">
        <v>2684.366033695987</v>
      </c>
      <c r="O26">
        <v>2514.3897286447541</v>
      </c>
      <c r="P26">
        <v>2525.8139361538379</v>
      </c>
      <c r="Q26">
        <v>1993.2143418613359</v>
      </c>
      <c r="R26">
        <f>F26/'SIMILITUDES OUTLIERS'!$P$21</f>
        <v>4558.1290322580653</v>
      </c>
      <c r="S26">
        <f>G26/'SIMILITUDES OUTLIERS'!$P$21</f>
        <v>3208.3214285714284</v>
      </c>
      <c r="T26">
        <f>H26/'SIMILITUDES OUTLIERS'!$P$21</f>
        <v>3707.5806451612907</v>
      </c>
      <c r="U26">
        <f>I26/'SIMILITUDES OUTLIERS'!$P$21</f>
        <v>4637.6666666666679</v>
      </c>
      <c r="V26">
        <f>J26/'SIMILITUDES OUTLIERS'!$P$21</f>
        <v>3572.4193548387102</v>
      </c>
      <c r="W26">
        <f>K26/'SIMILITUDES OUTLIERS'!$P$21</f>
        <v>2896.9000000000005</v>
      </c>
      <c r="X26">
        <f>L26/'SIMILITUDES OUTLIERS'!$P$21</f>
        <v>2716.354838709678</v>
      </c>
      <c r="Y26">
        <f>M26/'SIMILITUDES OUTLIERS'!$P$21</f>
        <v>2675.7419354838712</v>
      </c>
      <c r="Z26">
        <f>N26/'SIMILITUDES OUTLIERS'!$P$21</f>
        <v>2468.4666666666672</v>
      </c>
      <c r="AA26">
        <f>O26/'SIMILITUDES OUTLIERS'!$P$21</f>
        <v>2312.161290322581</v>
      </c>
      <c r="AB26">
        <f>P26/'SIMILITUDES OUTLIERS'!$P$21</f>
        <v>2322.6666666666665</v>
      </c>
      <c r="AC26">
        <f>Q26/'SIMILITUDES OUTLIERS'!$P$21</f>
        <v>1832.9032258064526</v>
      </c>
      <c r="AD26" s="12">
        <f t="shared" si="2"/>
        <v>36909.311751152076</v>
      </c>
      <c r="AE26" s="11">
        <f t="shared" si="3"/>
        <v>36909.31</v>
      </c>
      <c r="AF26" s="11">
        <f t="shared" si="4"/>
        <v>53</v>
      </c>
      <c r="AG26" s="23" t="str">
        <f t="shared" si="5"/>
        <v>CASANARE</v>
      </c>
      <c r="AH26" s="23" t="str">
        <f t="shared" si="7"/>
        <v>AGUAZUL</v>
      </c>
      <c r="AI26" s="23" t="str">
        <f t="shared" si="8"/>
        <v>PAREX RESOURCES COLOMBIA LTD. SUCURSAL</v>
      </c>
      <c r="AJ26" s="23" t="str">
        <f t="shared" si="9"/>
        <v>E&amp;P LLANOS 26</v>
      </c>
      <c r="AK26" s="23" t="str">
        <f t="shared" si="10"/>
        <v>RUMBA</v>
      </c>
      <c r="AM26" s="4" t="s">
        <v>120</v>
      </c>
      <c r="AN26" s="4" t="s">
        <v>130</v>
      </c>
      <c r="AO26" s="4" t="s">
        <v>121</v>
      </c>
      <c r="AP26" s="4" t="s">
        <v>134</v>
      </c>
      <c r="AQ26" s="4" t="s">
        <v>140</v>
      </c>
      <c r="AR26" s="5">
        <v>1297.516129032258</v>
      </c>
      <c r="AS26" s="5">
        <v>1063.9285714285713</v>
      </c>
      <c r="AT26" s="5">
        <v>336.32258064516128</v>
      </c>
      <c r="AU26" s="5">
        <v>1056.7</v>
      </c>
      <c r="AV26" s="5">
        <v>1100.741935483871</v>
      </c>
      <c r="AW26" s="5">
        <v>1103.8</v>
      </c>
      <c r="AX26" s="5">
        <v>1070.1290322580646</v>
      </c>
      <c r="AY26" s="5">
        <v>1081.0645161290322</v>
      </c>
      <c r="AZ26" s="5">
        <v>802.8</v>
      </c>
      <c r="BA26" s="5">
        <v>1114.8709677419354</v>
      </c>
      <c r="BB26" s="5">
        <v>1160.4666666666667</v>
      </c>
      <c r="BC26" s="5">
        <v>1458.4483870967742</v>
      </c>
      <c r="BD26" s="14">
        <f t="shared" si="1"/>
        <v>12646.788786482335</v>
      </c>
      <c r="BE26" s="13">
        <f t="shared" si="6"/>
        <v>12646.79</v>
      </c>
      <c r="BF26" s="13"/>
      <c r="BG26" s="13"/>
    </row>
    <row r="27" spans="1:59">
      <c r="A27" t="s">
        <v>51</v>
      </c>
      <c r="B27" t="s">
        <v>55</v>
      </c>
      <c r="C27" t="s">
        <v>56</v>
      </c>
      <c r="D27" t="s">
        <v>57</v>
      </c>
      <c r="E27" t="s">
        <v>58</v>
      </c>
      <c r="F27">
        <v>404.22050090229078</v>
      </c>
      <c r="G27">
        <v>419.87721108371659</v>
      </c>
      <c r="H27">
        <v>537.55748987474658</v>
      </c>
      <c r="I27">
        <v>520.71350736007298</v>
      </c>
      <c r="J27">
        <v>510.89710797023031</v>
      </c>
      <c r="K27">
        <v>496.28183983757469</v>
      </c>
      <c r="L27">
        <v>463.36445339046782</v>
      </c>
      <c r="M27">
        <v>369.52692497654527</v>
      </c>
      <c r="N27">
        <v>344.32701750179842</v>
      </c>
      <c r="O27">
        <v>319.22299385670811</v>
      </c>
      <c r="P27">
        <v>286.00275482568583</v>
      </c>
      <c r="Q27">
        <v>243.3461437784598</v>
      </c>
      <c r="R27">
        <f>F27/'SIMILITUDES OUTLIERS'!$P$21</f>
        <v>371.70967741935482</v>
      </c>
      <c r="S27">
        <f>G27/'SIMILITUDES OUTLIERS'!$P$21</f>
        <v>386.10714285714295</v>
      </c>
      <c r="T27">
        <f>H27/'SIMILITUDES OUTLIERS'!$P$21</f>
        <v>494.32258064516139</v>
      </c>
      <c r="U27">
        <f>I27/'SIMILITUDES OUTLIERS'!$P$21</f>
        <v>478.83333333333337</v>
      </c>
      <c r="V27">
        <f>J27/'SIMILITUDES OUTLIERS'!$P$21</f>
        <v>469.80645161290329</v>
      </c>
      <c r="W27">
        <f>K27/'SIMILITUDES OUTLIERS'!$P$21</f>
        <v>456.36666666666679</v>
      </c>
      <c r="X27">
        <f>L27/'SIMILITUDES OUTLIERS'!$P$21</f>
        <v>426.09677419354853</v>
      </c>
      <c r="Y27">
        <f>M27/'SIMILITUDES OUTLIERS'!$P$21</f>
        <v>339.80645161290323</v>
      </c>
      <c r="Z27">
        <f>N27/'SIMILITUDES OUTLIERS'!$P$21</f>
        <v>316.63333333333344</v>
      </c>
      <c r="AA27">
        <f>O27/'SIMILITUDES OUTLIERS'!$P$21</f>
        <v>293.54838709677432</v>
      </c>
      <c r="AB27">
        <f>P27/'SIMILITUDES OUTLIERS'!$P$21</f>
        <v>263.00000000000011</v>
      </c>
      <c r="AC27">
        <f>Q27/'SIMILITUDES OUTLIERS'!$P$21</f>
        <v>223.77419354838719</v>
      </c>
      <c r="AD27" s="12">
        <f t="shared" si="2"/>
        <v>4520.0049923195102</v>
      </c>
      <c r="AE27" s="11">
        <f t="shared" si="3"/>
        <v>4520</v>
      </c>
      <c r="AF27" s="11">
        <f t="shared" si="4"/>
        <v>115</v>
      </c>
      <c r="AG27" s="23" t="str">
        <f t="shared" si="5"/>
        <v>CASANARE</v>
      </c>
      <c r="AH27" s="23" t="str">
        <f t="shared" si="7"/>
        <v>OROCUE</v>
      </c>
      <c r="AI27" s="23" t="str">
        <f t="shared" si="8"/>
        <v>VETRA EXPLORACION Y PRODUCCION COLOMBIA S.A.S.</v>
      </c>
      <c r="AJ27" s="23" t="str">
        <f t="shared" si="9"/>
        <v>CDNDI LA PUNTA</v>
      </c>
      <c r="AK27" s="23" t="str">
        <f t="shared" si="10"/>
        <v>JUAPE</v>
      </c>
      <c r="AM27" s="4" t="s">
        <v>120</v>
      </c>
      <c r="AN27" s="4" t="s">
        <v>130</v>
      </c>
      <c r="AO27" s="4" t="s">
        <v>121</v>
      </c>
      <c r="AP27" s="4" t="s">
        <v>126</v>
      </c>
      <c r="AQ27" s="4" t="s">
        <v>127</v>
      </c>
      <c r="AR27" s="5">
        <v>54.903225806451616</v>
      </c>
      <c r="AS27" s="5">
        <v>47.857142857142854</v>
      </c>
      <c r="AT27" s="5">
        <v>0</v>
      </c>
      <c r="AU27" s="5">
        <v>48.5</v>
      </c>
      <c r="AV27" s="5">
        <v>58.064516129032256</v>
      </c>
      <c r="AW27" s="5">
        <v>51.533333333333331</v>
      </c>
      <c r="AX27" s="5">
        <v>2.7419354838709675</v>
      </c>
      <c r="AY27" s="5">
        <v>43.935483870967744</v>
      </c>
      <c r="AZ27" s="5">
        <v>54.033333333333331</v>
      </c>
      <c r="BA27" s="5">
        <v>52.516129032258064</v>
      </c>
      <c r="BB27" s="5">
        <v>51.233333333333334</v>
      </c>
      <c r="BC27" s="5">
        <v>58.354838709677416</v>
      </c>
      <c r="BD27" s="14">
        <f t="shared" si="1"/>
        <v>523.67327188940101</v>
      </c>
      <c r="BE27" s="13">
        <f t="shared" si="6"/>
        <v>523.66999999999996</v>
      </c>
      <c r="BF27" s="13"/>
      <c r="BG27" s="13"/>
    </row>
    <row r="28" spans="1:59">
      <c r="A28" t="s">
        <v>51</v>
      </c>
      <c r="B28" t="s">
        <v>55</v>
      </c>
      <c r="C28" t="s">
        <v>56</v>
      </c>
      <c r="D28" t="s">
        <v>57</v>
      </c>
      <c r="E28" t="s">
        <v>59</v>
      </c>
      <c r="F28">
        <v>819.45594906513179</v>
      </c>
      <c r="G28">
        <v>836.29784351731291</v>
      </c>
      <c r="H28">
        <v>867.30431869376366</v>
      </c>
      <c r="I28">
        <v>835.13529384397657</v>
      </c>
      <c r="J28">
        <v>781.07903090257821</v>
      </c>
      <c r="K28">
        <v>694.96603243044046</v>
      </c>
      <c r="L28">
        <v>625.84650170204111</v>
      </c>
      <c r="M28">
        <v>628.86263280223886</v>
      </c>
      <c r="N28">
        <v>597.92337653354718</v>
      </c>
      <c r="O28">
        <v>555.83388325929002</v>
      </c>
      <c r="P28">
        <v>507.8248965228334</v>
      </c>
      <c r="Q28">
        <v>506.82789178480408</v>
      </c>
      <c r="R28">
        <f>F28/'SIMILITUDES OUTLIERS'!$P$21</f>
        <v>753.54838709677426</v>
      </c>
      <c r="S28">
        <f>G28/'SIMILITUDES OUTLIERS'!$P$21</f>
        <v>769.03571428571445</v>
      </c>
      <c r="T28">
        <f>H28/'SIMILITUDES OUTLIERS'!$P$21</f>
        <v>797.54838709677426</v>
      </c>
      <c r="U28">
        <f>I28/'SIMILITUDES OUTLIERS'!$P$21</f>
        <v>767.96666666666681</v>
      </c>
      <c r="V28">
        <f>J28/'SIMILITUDES OUTLIERS'!$P$21</f>
        <v>718.25806451612925</v>
      </c>
      <c r="W28">
        <f>K28/'SIMILITUDES OUTLIERS'!$P$21</f>
        <v>639.07100000000014</v>
      </c>
      <c r="X28">
        <f>L28/'SIMILITUDES OUTLIERS'!$P$21</f>
        <v>575.51064516129054</v>
      </c>
      <c r="Y28">
        <f>M28/'SIMILITUDES OUTLIERS'!$P$21</f>
        <v>578.28419354838729</v>
      </c>
      <c r="Z28">
        <f>N28/'SIMILITUDES OUTLIERS'!$P$21</f>
        <v>549.83333333333348</v>
      </c>
      <c r="AA28">
        <f>O28/'SIMILITUDES OUTLIERS'!$P$21</f>
        <v>511.12903225806463</v>
      </c>
      <c r="AB28">
        <f>P28/'SIMILITUDES OUTLIERS'!$P$21</f>
        <v>466.98133333333345</v>
      </c>
      <c r="AC28">
        <f>Q28/'SIMILITUDES OUTLIERS'!$P$21</f>
        <v>466.06451612903226</v>
      </c>
      <c r="AD28" s="12">
        <f t="shared" si="2"/>
        <v>7593.2312734254992</v>
      </c>
      <c r="AE28" s="11">
        <f t="shared" si="3"/>
        <v>7593.23</v>
      </c>
      <c r="AF28" s="11">
        <f t="shared" si="4"/>
        <v>116</v>
      </c>
      <c r="AG28" s="23" t="str">
        <f t="shared" si="5"/>
        <v>CASANARE</v>
      </c>
      <c r="AH28" s="23" t="str">
        <f t="shared" si="7"/>
        <v>OROCUE</v>
      </c>
      <c r="AI28" s="23" t="str">
        <f t="shared" si="8"/>
        <v>VETRA EXPLORACION Y PRODUCCION COLOMBIA S.A.S.</v>
      </c>
      <c r="AJ28" s="23" t="str">
        <f t="shared" si="9"/>
        <v>CDNDI LA PUNTA</v>
      </c>
      <c r="AK28" s="23" t="str">
        <f t="shared" si="10"/>
        <v>SANTO DOMINGO</v>
      </c>
      <c r="AM28" s="4" t="s">
        <v>120</v>
      </c>
      <c r="AN28" s="4" t="s">
        <v>130</v>
      </c>
      <c r="AO28" s="4" t="s">
        <v>121</v>
      </c>
      <c r="AP28" s="4" t="s">
        <v>126</v>
      </c>
      <c r="AQ28" s="4" t="s">
        <v>141</v>
      </c>
      <c r="AR28" s="5">
        <v>1552.5806451612902</v>
      </c>
      <c r="AS28" s="5">
        <v>1391.1428571428571</v>
      </c>
      <c r="AT28" s="5">
        <v>171.41935483870967</v>
      </c>
      <c r="AU28" s="5">
        <v>1218.6333333333334</v>
      </c>
      <c r="AV28" s="5">
        <v>1221.6451612903227</v>
      </c>
      <c r="AW28" s="5">
        <v>1159.7333333333333</v>
      </c>
      <c r="AX28" s="5">
        <v>740.45161290322585</v>
      </c>
      <c r="AY28" s="5">
        <v>996.16129032258061</v>
      </c>
      <c r="AZ28" s="5">
        <v>1121.8333333333333</v>
      </c>
      <c r="BA28" s="5">
        <v>1027.3870967741937</v>
      </c>
      <c r="BB28" s="5">
        <v>1023.9</v>
      </c>
      <c r="BC28" s="5">
        <v>1344.1290322580646</v>
      </c>
      <c r="BD28" s="14">
        <f t="shared" si="1"/>
        <v>12969.017050691245</v>
      </c>
      <c r="BE28" s="13">
        <f t="shared" si="6"/>
        <v>12969.02</v>
      </c>
      <c r="BF28" s="13"/>
      <c r="BG28" s="13"/>
    </row>
    <row r="29" spans="1:59">
      <c r="A29" t="s">
        <v>51</v>
      </c>
      <c r="B29" t="s">
        <v>55</v>
      </c>
      <c r="C29" t="s">
        <v>56</v>
      </c>
      <c r="D29" t="s">
        <v>57</v>
      </c>
      <c r="E29" t="s">
        <v>60</v>
      </c>
      <c r="F29">
        <v>657.42397009544675</v>
      </c>
      <c r="G29">
        <v>654.07012411995845</v>
      </c>
      <c r="H29">
        <v>669.17558580335856</v>
      </c>
      <c r="I29">
        <v>605.5718659211542</v>
      </c>
      <c r="J29">
        <v>555.44800931067198</v>
      </c>
      <c r="K29">
        <v>525.09960790936429</v>
      </c>
      <c r="L29">
        <v>517.35172674711328</v>
      </c>
      <c r="M29">
        <v>521.17538678341884</v>
      </c>
      <c r="N29">
        <v>497.94928302160281</v>
      </c>
      <c r="O29">
        <v>477.8522661885799</v>
      </c>
      <c r="P29">
        <v>500.88652043903312</v>
      </c>
      <c r="Q29">
        <v>595.0190319469491</v>
      </c>
      <c r="R29">
        <f>F29/'SIMILITUDES OUTLIERS'!$P$21</f>
        <v>604.54838709677426</v>
      </c>
      <c r="S29">
        <f>G29/'SIMILITUDES OUTLIERS'!$P$21</f>
        <v>601.46428571428578</v>
      </c>
      <c r="T29">
        <f>H29/'SIMILITUDES OUTLIERS'!$P$21</f>
        <v>615.35483870967755</v>
      </c>
      <c r="U29">
        <f>I29/'SIMILITUDES OUTLIERS'!$P$21</f>
        <v>556.86666666666679</v>
      </c>
      <c r="V29">
        <f>J29/'SIMILITUDES OUTLIERS'!$P$21</f>
        <v>510.77419354838719</v>
      </c>
      <c r="W29">
        <f>K29/'SIMILITUDES OUTLIERS'!$P$21</f>
        <v>482.86666666666673</v>
      </c>
      <c r="X29">
        <f>L29/'SIMILITUDES OUTLIERS'!$P$21</f>
        <v>475.74193548387115</v>
      </c>
      <c r="Y29">
        <f>M29/'SIMILITUDES OUTLIERS'!$P$21</f>
        <v>479.25806451612914</v>
      </c>
      <c r="Z29">
        <f>N29/'SIMILITUDES OUTLIERS'!$P$21</f>
        <v>457.90000000000015</v>
      </c>
      <c r="AA29">
        <f>O29/'SIMILITUDES OUTLIERS'!$P$21</f>
        <v>439.41935483870981</v>
      </c>
      <c r="AB29">
        <f>P29/'SIMILITUDES OUTLIERS'!$P$21</f>
        <v>460.60100000000011</v>
      </c>
      <c r="AC29">
        <f>Q29/'SIMILITUDES OUTLIERS'!$P$21</f>
        <v>547.16258064516148</v>
      </c>
      <c r="AD29" s="12">
        <f t="shared" si="2"/>
        <v>6231.9579738863304</v>
      </c>
      <c r="AE29" s="11">
        <f t="shared" si="3"/>
        <v>6231.96</v>
      </c>
      <c r="AF29" s="11">
        <f t="shared" si="4"/>
        <v>117</v>
      </c>
      <c r="AG29" s="23" t="str">
        <f t="shared" si="5"/>
        <v>CASANARE</v>
      </c>
      <c r="AH29" s="23" t="str">
        <f t="shared" si="7"/>
        <v>OROCUE</v>
      </c>
      <c r="AI29" s="23" t="str">
        <f t="shared" si="8"/>
        <v>VETRA EXPLORACION Y PRODUCCION COLOMBIA S.A.S.</v>
      </c>
      <c r="AJ29" s="23" t="str">
        <f t="shared" si="9"/>
        <v>CDNDI LA PUNTA</v>
      </c>
      <c r="AK29" s="23" t="str">
        <f t="shared" si="10"/>
        <v>SANTO DOMINGO NORTE</v>
      </c>
      <c r="AM29" s="4" t="s">
        <v>120</v>
      </c>
      <c r="AN29" s="4" t="s">
        <v>130</v>
      </c>
      <c r="AO29" s="4" t="s">
        <v>121</v>
      </c>
      <c r="AP29" s="4" t="s">
        <v>142</v>
      </c>
      <c r="AQ29" s="4" t="s">
        <v>143</v>
      </c>
      <c r="AR29" s="5">
        <v>3337.9677419354839</v>
      </c>
      <c r="AS29" s="5">
        <v>3302.0357142857142</v>
      </c>
      <c r="AT29" s="5">
        <v>834.32258064516134</v>
      </c>
      <c r="AU29" s="5">
        <v>4481.1333333333332</v>
      </c>
      <c r="AV29" s="5">
        <v>5108.677419354839</v>
      </c>
      <c r="AW29" s="5">
        <v>4996.5666666666666</v>
      </c>
      <c r="AX29" s="5">
        <v>4162.8064516129034</v>
      </c>
      <c r="AY29" s="5">
        <v>4655.8064516129034</v>
      </c>
      <c r="AZ29" s="5">
        <v>4566.9666666666662</v>
      </c>
      <c r="BA29" s="5">
        <v>3801.7741935483873</v>
      </c>
      <c r="BB29" s="5">
        <v>3178.0333333333333</v>
      </c>
      <c r="BC29" s="5">
        <v>2916.516129032258</v>
      </c>
      <c r="BD29" s="14">
        <f t="shared" si="1"/>
        <v>45342.606682027646</v>
      </c>
      <c r="BE29" s="13">
        <f t="shared" si="6"/>
        <v>45342.61</v>
      </c>
      <c r="BF29" s="13"/>
      <c r="BG29" s="13"/>
    </row>
    <row r="30" spans="1:59">
      <c r="A30" t="s">
        <v>51</v>
      </c>
      <c r="B30" t="s">
        <v>61</v>
      </c>
      <c r="C30" t="s">
        <v>45</v>
      </c>
      <c r="D30" t="s">
        <v>62</v>
      </c>
      <c r="E30" t="s">
        <v>63</v>
      </c>
      <c r="F30">
        <v>834.64535086073124</v>
      </c>
      <c r="G30">
        <v>826.04462145403465</v>
      </c>
      <c r="H30">
        <v>781.28950760182443</v>
      </c>
      <c r="I30">
        <v>747.84826803659371</v>
      </c>
      <c r="J30">
        <v>720.07586757105992</v>
      </c>
      <c r="K30">
        <v>695.14256391535821</v>
      </c>
      <c r="L30">
        <v>687.83785313651993</v>
      </c>
      <c r="M30">
        <v>644.97076539004775</v>
      </c>
      <c r="N30">
        <v>622.68128293987718</v>
      </c>
      <c r="O30">
        <v>595.75429721631576</v>
      </c>
      <c r="P30">
        <v>586.46876683457162</v>
      </c>
      <c r="Q30">
        <v>573.5139259959692</v>
      </c>
      <c r="R30">
        <f>F30/'SIMILITUDES OUTLIERS'!$P$21</f>
        <v>767.51612903225816</v>
      </c>
      <c r="S30">
        <f>G30/'SIMILITUDES OUTLIERS'!$P$21</f>
        <v>759.607142857143</v>
      </c>
      <c r="T30">
        <f>H30/'SIMILITUDES OUTLIERS'!$P$21</f>
        <v>718.45161290322596</v>
      </c>
      <c r="U30">
        <f>I30/'SIMILITUDES OUTLIERS'!$P$21</f>
        <v>687.70000000000027</v>
      </c>
      <c r="V30">
        <f>J30/'SIMILITUDES OUTLIERS'!$P$21</f>
        <v>662.16129032258073</v>
      </c>
      <c r="W30">
        <f>K30/'SIMILITUDES OUTLIERS'!$P$21</f>
        <v>639.23333333333346</v>
      </c>
      <c r="X30">
        <f>L30/'SIMILITUDES OUTLIERS'!$P$21</f>
        <v>632.51612903225816</v>
      </c>
      <c r="Y30">
        <f>M30/'SIMILITUDES OUTLIERS'!$P$21</f>
        <v>593.09677419354853</v>
      </c>
      <c r="Z30">
        <f>N30/'SIMILITUDES OUTLIERS'!$P$21</f>
        <v>572.60000000000014</v>
      </c>
      <c r="AA30">
        <f>O30/'SIMILITUDES OUTLIERS'!$P$21</f>
        <v>547.8387096774195</v>
      </c>
      <c r="AB30">
        <f>P30/'SIMILITUDES OUTLIERS'!$P$21</f>
        <v>539.30000000000007</v>
      </c>
      <c r="AC30">
        <f>Q30/'SIMILITUDES OUTLIERS'!$P$21</f>
        <v>527.38709677419365</v>
      </c>
      <c r="AD30" s="12">
        <f t="shared" si="2"/>
        <v>7647.4082181259619</v>
      </c>
      <c r="AE30" s="11">
        <f t="shared" si="3"/>
        <v>7647.41</v>
      </c>
      <c r="AF30" s="11">
        <f t="shared" si="4"/>
        <v>130</v>
      </c>
      <c r="AG30" s="23" t="str">
        <f t="shared" si="5"/>
        <v>CASANARE</v>
      </c>
      <c r="AH30" s="23" t="str">
        <f t="shared" si="7"/>
        <v>PAZ DE ARIPORO</v>
      </c>
      <c r="AI30" s="23" t="str">
        <f t="shared" si="8"/>
        <v>PAREX RESOURCES COLOMBIA LTD. SUCURSAL</v>
      </c>
      <c r="AJ30" s="23" t="str">
        <f t="shared" si="9"/>
        <v>E&amp;P LLANOS 40</v>
      </c>
      <c r="AK30" s="23" t="str">
        <f t="shared" si="10"/>
        <v>BEGONIA</v>
      </c>
      <c r="AM30" s="4" t="s">
        <v>120</v>
      </c>
      <c r="AN30" s="4" t="s">
        <v>130</v>
      </c>
      <c r="AO30" s="4" t="s">
        <v>121</v>
      </c>
      <c r="AP30" s="4" t="s">
        <v>142</v>
      </c>
      <c r="AQ30" s="4" t="s">
        <v>144</v>
      </c>
      <c r="AR30" s="5">
        <v>3331.0967741935483</v>
      </c>
      <c r="AS30" s="5">
        <v>3319.6785714285716</v>
      </c>
      <c r="AT30" s="5">
        <v>717.9677419354839</v>
      </c>
      <c r="AU30" s="5">
        <v>3265.1666666666665</v>
      </c>
      <c r="AV30" s="5">
        <v>3427.8064516129034</v>
      </c>
      <c r="AW30" s="5">
        <v>3401.1333333333332</v>
      </c>
      <c r="AX30" s="5">
        <v>2971.6451612903224</v>
      </c>
      <c r="AY30" s="5">
        <v>3204.483870967742</v>
      </c>
      <c r="AZ30" s="5">
        <v>3265.7333333333331</v>
      </c>
      <c r="BA30" s="5">
        <v>3282.3225806451615</v>
      </c>
      <c r="BB30" s="5">
        <v>3191.9666666666667</v>
      </c>
      <c r="BC30" s="5">
        <v>3146.0322580645161</v>
      </c>
      <c r="BD30" s="14">
        <f t="shared" si="1"/>
        <v>36525.033410138247</v>
      </c>
      <c r="BE30" s="13">
        <f t="shared" si="6"/>
        <v>36525.03</v>
      </c>
      <c r="BF30" s="13"/>
      <c r="BG30" s="13"/>
    </row>
    <row r="31" spans="1:59">
      <c r="A31" t="s">
        <v>51</v>
      </c>
      <c r="B31" t="s">
        <v>64</v>
      </c>
      <c r="C31" t="s">
        <v>45</v>
      </c>
      <c r="D31" t="s">
        <v>65</v>
      </c>
      <c r="E31" t="s">
        <v>66</v>
      </c>
      <c r="F31">
        <v>427.05722277050148</v>
      </c>
      <c r="G31">
        <v>365.6205776655359</v>
      </c>
      <c r="H31">
        <v>291.79086405495582</v>
      </c>
      <c r="I31">
        <v>32.696385912898428</v>
      </c>
      <c r="J31">
        <v>0</v>
      </c>
      <c r="K31">
        <v>0</v>
      </c>
      <c r="L31">
        <v>0</v>
      </c>
      <c r="M31">
        <v>0</v>
      </c>
      <c r="N31">
        <v>0</v>
      </c>
      <c r="O31">
        <v>26.13419015640082</v>
      </c>
      <c r="P31">
        <v>0</v>
      </c>
      <c r="Q31">
        <v>0</v>
      </c>
      <c r="R31">
        <f>F31/'SIMILITUDES OUTLIERS'!$P$21</f>
        <v>392.70967741935488</v>
      </c>
      <c r="S31">
        <f>G31/'SIMILITUDES OUTLIERS'!$P$21</f>
        <v>336.21428571428584</v>
      </c>
      <c r="T31">
        <f>H31/'SIMILITUDES OUTLIERS'!$P$21</f>
        <v>268.32258064516139</v>
      </c>
      <c r="U31">
        <f>I31/'SIMILITUDES OUTLIERS'!$P$21</f>
        <v>30.066666666666674</v>
      </c>
      <c r="V31">
        <f>J31/'SIMILITUDES OUTLIERS'!$P$21</f>
        <v>0</v>
      </c>
      <c r="W31">
        <f>K31/'SIMILITUDES OUTLIERS'!$P$21</f>
        <v>0</v>
      </c>
      <c r="X31">
        <f>L31/'SIMILITUDES OUTLIERS'!$P$21</f>
        <v>0</v>
      </c>
      <c r="Y31">
        <f>M31/'SIMILITUDES OUTLIERS'!$P$21</f>
        <v>0</v>
      </c>
      <c r="Z31">
        <f>N31/'SIMILITUDES OUTLIERS'!$P$21</f>
        <v>0</v>
      </c>
      <c r="AA31">
        <f>O31/'SIMILITUDES OUTLIERS'!$P$21</f>
        <v>24.032258064516132</v>
      </c>
      <c r="AB31">
        <f>P31/'SIMILITUDES OUTLIERS'!$P$21</f>
        <v>0</v>
      </c>
      <c r="AC31">
        <f>Q31/'SIMILITUDES OUTLIERS'!$P$21</f>
        <v>0</v>
      </c>
      <c r="AD31" s="12">
        <f t="shared" si="2"/>
        <v>1051.3454685099848</v>
      </c>
      <c r="AE31" s="11">
        <f t="shared" si="3"/>
        <v>1051.3499999999999</v>
      </c>
      <c r="AF31" s="11">
        <f t="shared" si="4"/>
        <v>144</v>
      </c>
      <c r="AG31" s="23" t="str">
        <f t="shared" si="5"/>
        <v>CASANARE</v>
      </c>
      <c r="AH31" s="23" t="str">
        <f t="shared" si="7"/>
        <v>PORE</v>
      </c>
      <c r="AI31" s="23" t="str">
        <f t="shared" si="8"/>
        <v>PAREX RESOURCES COLOMBIA LTD. SUCURSAL</v>
      </c>
      <c r="AJ31" s="23" t="str">
        <f t="shared" si="9"/>
        <v>E&amp;P Llanos 16 Contrato # 45</v>
      </c>
      <c r="AK31" s="23" t="str">
        <f t="shared" si="10"/>
        <v>KONA</v>
      </c>
      <c r="AM31" s="4" t="s">
        <v>120</v>
      </c>
      <c r="AN31" s="4" t="s">
        <v>145</v>
      </c>
      <c r="AO31" s="4" t="s">
        <v>108</v>
      </c>
      <c r="AP31" s="4" t="s">
        <v>120</v>
      </c>
      <c r="AQ31" s="4" t="s">
        <v>120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6.2196774193548388</v>
      </c>
      <c r="BB31" s="5">
        <v>3.0743333333333336</v>
      </c>
      <c r="BC31" s="5">
        <v>3.3645161290322578</v>
      </c>
      <c r="BD31" s="14">
        <f t="shared" si="1"/>
        <v>12.65852688172043</v>
      </c>
      <c r="BE31" s="13">
        <f t="shared" si="6"/>
        <v>12.66</v>
      </c>
      <c r="BF31" s="13"/>
      <c r="BG31" s="13"/>
    </row>
    <row r="32" spans="1:59">
      <c r="A32" t="s">
        <v>51</v>
      </c>
      <c r="B32" t="s">
        <v>67</v>
      </c>
      <c r="C32" t="s">
        <v>45</v>
      </c>
      <c r="D32" t="s">
        <v>68</v>
      </c>
      <c r="E32" t="s">
        <v>69</v>
      </c>
      <c r="F32">
        <v>725.33778505221449</v>
      </c>
      <c r="G32">
        <v>738.27082651839498</v>
      </c>
      <c r="H32">
        <v>716.00665138563375</v>
      </c>
      <c r="I32">
        <v>683.47046162716163</v>
      </c>
      <c r="J32">
        <v>665.87811751516847</v>
      </c>
      <c r="K32">
        <v>650.33909053582113</v>
      </c>
      <c r="L32">
        <v>661.63350408037036</v>
      </c>
      <c r="M32">
        <v>621.22197782510364</v>
      </c>
      <c r="N32">
        <v>613.58284295746307</v>
      </c>
      <c r="O32">
        <v>620.38007102811889</v>
      </c>
      <c r="P32">
        <v>591.32610132717514</v>
      </c>
      <c r="Q32">
        <v>594.7019137200848</v>
      </c>
      <c r="R32">
        <f>F32/'SIMILITUDES OUTLIERS'!$P$21</f>
        <v>667.00000000000011</v>
      </c>
      <c r="S32">
        <f>G32/'SIMILITUDES OUTLIERS'!$P$21</f>
        <v>678.89285714285722</v>
      </c>
      <c r="T32">
        <f>H32/'SIMILITUDES OUTLIERS'!$P$21</f>
        <v>658.41935483870975</v>
      </c>
      <c r="U32">
        <f>I32/'SIMILITUDES OUTLIERS'!$P$21</f>
        <v>628.50000000000011</v>
      </c>
      <c r="V32">
        <f>J32/'SIMILITUDES OUTLIERS'!$P$21</f>
        <v>612.32258064516157</v>
      </c>
      <c r="W32">
        <f>K32/'SIMILITUDES OUTLIERS'!$P$21</f>
        <v>598.03333333333342</v>
      </c>
      <c r="X32">
        <f>L32/'SIMILITUDES OUTLIERS'!$P$21</f>
        <v>608.41935483870975</v>
      </c>
      <c r="Y32">
        <f>M32/'SIMILITUDES OUTLIERS'!$P$21</f>
        <v>571.25806451612914</v>
      </c>
      <c r="Z32">
        <f>N32/'SIMILITUDES OUTLIERS'!$P$21</f>
        <v>564.23333333333346</v>
      </c>
      <c r="AA32">
        <f>O32/'SIMILITUDES OUTLIERS'!$P$21</f>
        <v>570.48387096774206</v>
      </c>
      <c r="AB32">
        <f>P32/'SIMILITUDES OUTLIERS'!$P$21</f>
        <v>543.76666666666677</v>
      </c>
      <c r="AC32">
        <f>Q32/'SIMILITUDES OUTLIERS'!$P$21</f>
        <v>546.8709677419356</v>
      </c>
      <c r="AD32" s="12">
        <f t="shared" si="2"/>
        <v>7248.2003840245779</v>
      </c>
      <c r="AE32" s="11">
        <f t="shared" si="3"/>
        <v>7248.2</v>
      </c>
      <c r="AF32" s="11">
        <f t="shared" si="4"/>
        <v>159</v>
      </c>
      <c r="AG32" s="23" t="str">
        <f t="shared" si="5"/>
        <v>CASANARE</v>
      </c>
      <c r="AH32" s="23" t="str">
        <f t="shared" si="7"/>
        <v>SAN LUIS DE PALENQUE</v>
      </c>
      <c r="AI32" s="23" t="str">
        <f t="shared" si="8"/>
        <v>PAREX RESOURCES COLOMBIA LTD. SUCURSAL</v>
      </c>
      <c r="AJ32" s="23" t="str">
        <f t="shared" si="9"/>
        <v>E&amp;P LLANOS 30</v>
      </c>
      <c r="AK32" s="23" t="str">
        <f t="shared" si="10"/>
        <v>ADALIA</v>
      </c>
      <c r="AM32" s="4" t="s">
        <v>120</v>
      </c>
      <c r="AN32" s="4" t="s">
        <v>146</v>
      </c>
      <c r="AO32" s="4" t="s">
        <v>147</v>
      </c>
      <c r="AP32" s="4" t="s">
        <v>148</v>
      </c>
      <c r="AQ32" s="4" t="s">
        <v>148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182.48387096774192</v>
      </c>
      <c r="BB32" s="5">
        <v>628.63333333333333</v>
      </c>
      <c r="BC32" s="5">
        <v>989.0322580645161</v>
      </c>
      <c r="BD32" s="14">
        <f t="shared" si="1"/>
        <v>1800.1494623655913</v>
      </c>
      <c r="BE32" s="13">
        <f t="shared" si="6"/>
        <v>1800.15</v>
      </c>
      <c r="BF32" s="13"/>
      <c r="BG32" s="13"/>
    </row>
    <row r="33" spans="1:59">
      <c r="A33" t="s">
        <v>51</v>
      </c>
      <c r="B33" t="s">
        <v>67</v>
      </c>
      <c r="C33" t="s">
        <v>45</v>
      </c>
      <c r="D33" t="s">
        <v>70</v>
      </c>
      <c r="E33" t="s">
        <v>71</v>
      </c>
      <c r="F33">
        <v>1871.488650797294</v>
      </c>
      <c r="G33">
        <v>1412.303663291857</v>
      </c>
      <c r="H33">
        <v>1003.131948607299</v>
      </c>
      <c r="I33">
        <v>1017.901566319402</v>
      </c>
      <c r="J33">
        <v>789.84889337116908</v>
      </c>
      <c r="K33">
        <v>646.09798504601054</v>
      </c>
      <c r="L33">
        <v>978.82188984436539</v>
      </c>
      <c r="M33">
        <v>836.36424390457512</v>
      </c>
      <c r="N33">
        <v>797.87156355743605</v>
      </c>
      <c r="O33">
        <v>703.37804943086292</v>
      </c>
      <c r="P33">
        <v>643.37932768074745</v>
      </c>
      <c r="Q33">
        <v>498.82977721344918</v>
      </c>
      <c r="R33">
        <f>F33/'SIMILITUDES OUTLIERS'!$P$21</f>
        <v>1720.9677419354844</v>
      </c>
      <c r="S33">
        <f>G33/'SIMILITUDES OUTLIERS'!$P$21</f>
        <v>1298.7142857142856</v>
      </c>
      <c r="T33">
        <f>H33/'SIMILITUDES OUTLIERS'!$P$21</f>
        <v>922.45161290322574</v>
      </c>
      <c r="U33">
        <f>I33/'SIMILITUDES OUTLIERS'!$P$21</f>
        <v>936.03333333333342</v>
      </c>
      <c r="V33">
        <f>J33/'SIMILITUDES OUTLIERS'!$P$21</f>
        <v>726.32258064516145</v>
      </c>
      <c r="W33">
        <f>K33/'SIMILITUDES OUTLIERS'!$P$21</f>
        <v>594.13333333333344</v>
      </c>
      <c r="X33">
        <f>L33/'SIMILITUDES OUTLIERS'!$P$21</f>
        <v>900.09677419354864</v>
      </c>
      <c r="Y33">
        <f>M33/'SIMILITUDES OUTLIERS'!$P$21</f>
        <v>769.09677419354853</v>
      </c>
      <c r="Z33">
        <f>N33/'SIMILITUDES OUTLIERS'!$P$21</f>
        <v>733.70000000000016</v>
      </c>
      <c r="AA33">
        <f>O33/'SIMILITUDES OUTLIERS'!$P$21</f>
        <v>646.80645161290329</v>
      </c>
      <c r="AB33">
        <f>P33/'SIMILITUDES OUTLIERS'!$P$21</f>
        <v>591.63333333333344</v>
      </c>
      <c r="AC33">
        <f>Q33/'SIMILITUDES OUTLIERS'!$P$21</f>
        <v>458.70967741935482</v>
      </c>
      <c r="AD33" s="12">
        <f t="shared" si="2"/>
        <v>10298.665898617512</v>
      </c>
      <c r="AE33" s="11">
        <f t="shared" si="3"/>
        <v>10298.67</v>
      </c>
      <c r="AF33" s="11">
        <f t="shared" si="4"/>
        <v>160</v>
      </c>
      <c r="AG33" s="23" t="str">
        <f t="shared" si="5"/>
        <v>CASANARE</v>
      </c>
      <c r="AH33" s="23" t="str">
        <f t="shared" si="7"/>
        <v>SAN LUIS DE PALENQUE</v>
      </c>
      <c r="AI33" s="23" t="str">
        <f t="shared" si="8"/>
        <v>PAREX RESOURCES COLOMBIA LTD. SUCURSAL</v>
      </c>
      <c r="AJ33" s="23" t="str">
        <f t="shared" si="9"/>
        <v>E&amp;P LOS OCARROS PAREX</v>
      </c>
      <c r="AK33" s="23" t="str">
        <f t="shared" si="10"/>
        <v xml:space="preserve">LAS MARACAS </v>
      </c>
      <c r="AM33" s="4" t="s">
        <v>149</v>
      </c>
      <c r="AN33" s="4" t="s">
        <v>150</v>
      </c>
      <c r="AO33" s="4" t="s">
        <v>151</v>
      </c>
      <c r="AP33" s="4" t="s">
        <v>152</v>
      </c>
      <c r="AQ33" s="4" t="s">
        <v>153</v>
      </c>
      <c r="AR33" s="5">
        <v>44.516129032258064</v>
      </c>
      <c r="AS33" s="5">
        <v>26.357142857142858</v>
      </c>
      <c r="AT33" s="5">
        <v>21.967741935483872</v>
      </c>
      <c r="AU33" s="5">
        <v>18.166666666666668</v>
      </c>
      <c r="AV33" s="5">
        <v>17.850645161290323</v>
      </c>
      <c r="AW33" s="5">
        <v>56.163000000000004</v>
      </c>
      <c r="AX33" s="5">
        <v>0</v>
      </c>
      <c r="AY33" s="5">
        <v>48.07322580645161</v>
      </c>
      <c r="AZ33" s="5">
        <v>132.315</v>
      </c>
      <c r="BA33" s="5">
        <v>114.66483870967743</v>
      </c>
      <c r="BB33" s="5">
        <v>181.46599999999998</v>
      </c>
      <c r="BC33" s="5">
        <v>210.29645161290321</v>
      </c>
      <c r="BD33" s="14">
        <f t="shared" si="1"/>
        <v>871.836841781874</v>
      </c>
      <c r="BE33" s="13">
        <f t="shared" si="6"/>
        <v>871.84</v>
      </c>
      <c r="BF33" s="13"/>
      <c r="BG33" s="13"/>
    </row>
    <row r="34" spans="1:59">
      <c r="A34" t="s">
        <v>51</v>
      </c>
      <c r="B34" t="s">
        <v>72</v>
      </c>
      <c r="C34" t="s">
        <v>45</v>
      </c>
      <c r="D34" t="s">
        <v>73</v>
      </c>
      <c r="E34" t="s">
        <v>74</v>
      </c>
      <c r="F34">
        <v>2606.8591585135759</v>
      </c>
      <c r="G34">
        <v>2279.089307262479</v>
      </c>
      <c r="H34">
        <v>1909.7252511603499</v>
      </c>
      <c r="I34">
        <v>2172.9684589075491</v>
      </c>
      <c r="J34">
        <v>1816.589311743915</v>
      </c>
      <c r="K34">
        <v>1644.1352282165569</v>
      </c>
      <c r="L34">
        <v>1622.6701128384329</v>
      </c>
      <c r="M34">
        <v>1579.4873100430921</v>
      </c>
      <c r="N34">
        <v>1988.027260539913</v>
      </c>
      <c r="O34">
        <v>1968.5885680495319</v>
      </c>
      <c r="P34">
        <v>1889.3943713281651</v>
      </c>
      <c r="Q34">
        <v>1717.2793891495919</v>
      </c>
      <c r="R34">
        <f>F34/'SIMILITUDES OUTLIERS'!$P$21</f>
        <v>2397.1935483870971</v>
      </c>
      <c r="S34">
        <f>G34/'SIMILITUDES OUTLIERS'!$P$21</f>
        <v>2095.7857142857151</v>
      </c>
      <c r="T34">
        <f>H34/'SIMILITUDES OUTLIERS'!$P$21</f>
        <v>1756.1290322580646</v>
      </c>
      <c r="U34">
        <f>I34/'SIMILITUDES OUTLIERS'!$P$21</f>
        <v>1998.2000000000007</v>
      </c>
      <c r="V34">
        <f>J34/'SIMILITUDES OUTLIERS'!$P$21</f>
        <v>1670.4838709677424</v>
      </c>
      <c r="W34">
        <f>K34/'SIMILITUDES OUTLIERS'!$P$21</f>
        <v>1511.9000000000008</v>
      </c>
      <c r="X34">
        <f>L34/'SIMILITUDES OUTLIERS'!$P$21</f>
        <v>1492.1612903225805</v>
      </c>
      <c r="Y34">
        <f>M34/'SIMILITUDES OUTLIERS'!$P$21</f>
        <v>1452.4516129032263</v>
      </c>
      <c r="Z34">
        <f>N34/'SIMILITUDES OUTLIERS'!$P$21</f>
        <v>1828.1333333333339</v>
      </c>
      <c r="AA34">
        <f>O34/'SIMILITUDES OUTLIERS'!$P$21</f>
        <v>1810.2580645161293</v>
      </c>
      <c r="AB34">
        <f>P34/'SIMILITUDES OUTLIERS'!$P$21</f>
        <v>1737.4333333333338</v>
      </c>
      <c r="AC34">
        <f>Q34/'SIMILITUDES OUTLIERS'!$P$21</f>
        <v>1579.161290322581</v>
      </c>
      <c r="AD34" s="12">
        <f t="shared" si="2"/>
        <v>21329.291090629806</v>
      </c>
      <c r="AE34" s="11">
        <f t="shared" si="3"/>
        <v>21329.29</v>
      </c>
      <c r="AF34" s="11">
        <f t="shared" si="4"/>
        <v>205</v>
      </c>
      <c r="AG34" s="23" t="str">
        <f t="shared" si="5"/>
        <v>CASANARE</v>
      </c>
      <c r="AH34" s="23" t="str">
        <f t="shared" si="7"/>
        <v>VILLANUEVA</v>
      </c>
      <c r="AI34" s="23" t="str">
        <f t="shared" si="8"/>
        <v>PAREX RESOURCES COLOMBIA LTD. SUCURSAL</v>
      </c>
      <c r="AJ34" s="23" t="str">
        <f t="shared" si="9"/>
        <v>CABRESTERO PAREX</v>
      </c>
      <c r="AK34" s="23" t="str">
        <f t="shared" si="10"/>
        <v>AKIRA</v>
      </c>
      <c r="AM34" s="4" t="s">
        <v>154</v>
      </c>
      <c r="AN34" s="4" t="s">
        <v>155</v>
      </c>
      <c r="AO34" s="4" t="s">
        <v>108</v>
      </c>
      <c r="AP34" s="4" t="s">
        <v>156</v>
      </c>
      <c r="AQ34" s="4" t="s">
        <v>157</v>
      </c>
      <c r="AR34" s="5">
        <v>9682.8387096774186</v>
      </c>
      <c r="AS34" s="5">
        <v>9819.1428571428569</v>
      </c>
      <c r="AT34" s="5">
        <v>9368.9032258064508</v>
      </c>
      <c r="AU34" s="5">
        <v>9516.4333333333325</v>
      </c>
      <c r="AV34" s="5">
        <v>9780</v>
      </c>
      <c r="AW34" s="5">
        <v>9593.4750000000004</v>
      </c>
      <c r="AX34" s="5">
        <v>9715.4180645161305</v>
      </c>
      <c r="AY34" s="5">
        <v>9554.6696774193551</v>
      </c>
      <c r="AZ34" s="5">
        <v>9567.9273333333331</v>
      </c>
      <c r="BA34" s="5">
        <v>9351.7587096774205</v>
      </c>
      <c r="BB34" s="5">
        <v>8990.1173333333336</v>
      </c>
      <c r="BC34" s="5">
        <v>8972.2022580645171</v>
      </c>
      <c r="BD34" s="14">
        <f t="shared" si="1"/>
        <v>113912.88650230414</v>
      </c>
      <c r="BE34" s="13">
        <f t="shared" si="6"/>
        <v>113912.89</v>
      </c>
      <c r="BF34" s="13"/>
      <c r="BG34" s="13"/>
    </row>
    <row r="35" spans="1:59">
      <c r="A35" t="s">
        <v>51</v>
      </c>
      <c r="B35" t="s">
        <v>72</v>
      </c>
      <c r="C35" t="s">
        <v>45</v>
      </c>
      <c r="D35" t="s">
        <v>73</v>
      </c>
      <c r="E35" t="s">
        <v>75</v>
      </c>
      <c r="F35">
        <v>354.61815877994093</v>
      </c>
      <c r="G35">
        <v>592.08473619195809</v>
      </c>
      <c r="H35">
        <v>193.28776880774299</v>
      </c>
      <c r="I35">
        <v>2032.75823638971</v>
      </c>
      <c r="J35">
        <v>2921.6270622362399</v>
      </c>
      <c r="K35">
        <v>887.22476896241892</v>
      </c>
      <c r="L35">
        <v>4430.4994396822394</v>
      </c>
      <c r="M35">
        <v>3421.8950968945378</v>
      </c>
      <c r="N35">
        <v>1642.7940239163599</v>
      </c>
      <c r="O35">
        <v>4719.7996627961138</v>
      </c>
      <c r="P35">
        <v>4292.72373098568</v>
      </c>
      <c r="Q35">
        <v>1975.8850936234001</v>
      </c>
      <c r="R35">
        <f>F35/'SIMILITUDES OUTLIERS'!$P$21</f>
        <v>326.09677419354853</v>
      </c>
      <c r="S35">
        <f>G35/'SIMILITUDES OUTLIERS'!$P$21</f>
        <v>544.46428571428578</v>
      </c>
      <c r="T35">
        <f>H35/'SIMILITUDES OUTLIERS'!$P$21</f>
        <v>177.741935483871</v>
      </c>
      <c r="U35">
        <f>I35/'SIMILITUDES OUTLIERS'!$P$21</f>
        <v>1869.2666666666676</v>
      </c>
      <c r="V35">
        <f>J35/'SIMILITUDES OUTLIERS'!$P$21</f>
        <v>2686.6451612903229</v>
      </c>
      <c r="W35">
        <f>K35/'SIMILITUDES OUTLIERS'!$P$21</f>
        <v>815.86666666666679</v>
      </c>
      <c r="X35">
        <f>L35/'SIMILITUDES OUTLIERS'!$P$21</f>
        <v>4074.1612903225823</v>
      </c>
      <c r="Y35">
        <f>M35/'SIMILITUDES OUTLIERS'!$P$21</f>
        <v>3146.6774193548385</v>
      </c>
      <c r="Z35">
        <f>N35/'SIMILITUDES OUTLIERS'!$P$21</f>
        <v>1510.666666666667</v>
      </c>
      <c r="AA35">
        <f>O35/'SIMILITUDES OUTLIERS'!$P$21</f>
        <v>4340.1935483870975</v>
      </c>
      <c r="AB35">
        <f>P35/'SIMILITUDES OUTLIERS'!$P$21</f>
        <v>3947.4666666666676</v>
      </c>
      <c r="AC35">
        <f>Q35/'SIMILITUDES OUTLIERS'!$P$21</f>
        <v>1816.9677419354846</v>
      </c>
      <c r="AD35" s="12">
        <f t="shared" si="2"/>
        <v>25256.214823348702</v>
      </c>
      <c r="AE35" s="11">
        <f t="shared" si="3"/>
        <v>25256.21</v>
      </c>
      <c r="AF35" s="11">
        <f t="shared" si="4"/>
        <v>206</v>
      </c>
      <c r="AG35" s="23" t="str">
        <f t="shared" si="5"/>
        <v>CASANARE</v>
      </c>
      <c r="AH35" s="23" t="str">
        <f t="shared" si="7"/>
        <v>VILLANUEVA</v>
      </c>
      <c r="AI35" s="23" t="str">
        <f t="shared" si="8"/>
        <v>PAREX RESOURCES COLOMBIA LTD. SUCURSAL</v>
      </c>
      <c r="AJ35" s="23" t="str">
        <f t="shared" si="9"/>
        <v>CABRESTERO PAREX</v>
      </c>
      <c r="AK35" s="23" t="str">
        <f t="shared" si="10"/>
        <v>BACANO</v>
      </c>
      <c r="AM35" s="4" t="s">
        <v>154</v>
      </c>
      <c r="AN35" s="4" t="s">
        <v>158</v>
      </c>
      <c r="AO35" s="4" t="s">
        <v>108</v>
      </c>
      <c r="AP35" s="4" t="s">
        <v>158</v>
      </c>
      <c r="AQ35" s="4" t="s">
        <v>158</v>
      </c>
      <c r="AR35" s="5">
        <v>481.22580645161293</v>
      </c>
      <c r="AS35" s="5">
        <v>480.64285714285717</v>
      </c>
      <c r="AT35" s="5">
        <v>478.06451612903226</v>
      </c>
      <c r="AU35" s="5">
        <v>480.86666666666667</v>
      </c>
      <c r="AV35" s="5">
        <v>479.60612903225808</v>
      </c>
      <c r="AW35" s="5">
        <v>480.74099999999999</v>
      </c>
      <c r="AX35" s="5">
        <v>469.16032258064513</v>
      </c>
      <c r="AY35" s="5">
        <v>461.31129032258065</v>
      </c>
      <c r="AZ35" s="5">
        <v>450.25733333333329</v>
      </c>
      <c r="BA35" s="5">
        <v>459.4987096774193</v>
      </c>
      <c r="BB35" s="5">
        <v>447.58533333333332</v>
      </c>
      <c r="BC35" s="5">
        <v>398.31161290322581</v>
      </c>
      <c r="BD35" s="14">
        <f t="shared" si="1"/>
        <v>5567.2715775729648</v>
      </c>
      <c r="BE35" s="13">
        <f t="shared" si="6"/>
        <v>5567.27</v>
      </c>
      <c r="BF35" s="13"/>
      <c r="BG35" s="13"/>
    </row>
    <row r="36" spans="1:59">
      <c r="A36" t="s">
        <v>51</v>
      </c>
      <c r="B36" t="s">
        <v>72</v>
      </c>
      <c r="C36" t="s">
        <v>45</v>
      </c>
      <c r="D36" t="s">
        <v>73</v>
      </c>
      <c r="E36" t="s">
        <v>76</v>
      </c>
      <c r="F36">
        <v>130.35523573313489</v>
      </c>
      <c r="G36">
        <v>98.22120681072235</v>
      </c>
      <c r="H36">
        <v>63.739360421718523</v>
      </c>
      <c r="I36">
        <v>58.505506500463483</v>
      </c>
      <c r="J36">
        <v>33.04484178165044</v>
      </c>
      <c r="K36">
        <v>8.1559720957895188</v>
      </c>
      <c r="L36">
        <v>9.0855775174601519</v>
      </c>
      <c r="M36">
        <v>0.63143009773854342</v>
      </c>
      <c r="N36">
        <v>0</v>
      </c>
      <c r="O36">
        <v>0</v>
      </c>
      <c r="P36">
        <v>0</v>
      </c>
      <c r="Q36">
        <v>0</v>
      </c>
      <c r="R36">
        <f>F36/'SIMILITUDES OUTLIERS'!$P$21</f>
        <v>119.87096774193554</v>
      </c>
      <c r="S36">
        <f>G36/'SIMILITUDES OUTLIERS'!$P$21</f>
        <v>90.321428571428598</v>
      </c>
      <c r="T36">
        <f>H36/'SIMILITUDES OUTLIERS'!$P$21</f>
        <v>58.61290322580647</v>
      </c>
      <c r="U36">
        <f>I36/'SIMILITUDES OUTLIERS'!$P$21</f>
        <v>53.800000000000011</v>
      </c>
      <c r="V36">
        <f>J36/'SIMILITUDES OUTLIERS'!$P$21</f>
        <v>30.387096774193559</v>
      </c>
      <c r="W36">
        <f>K36/'SIMILITUDES OUTLIERS'!$P$21</f>
        <v>7.5000000000000018</v>
      </c>
      <c r="X36">
        <f>L36/'SIMILITUDES OUTLIERS'!$P$21</f>
        <v>8.3548387096774217</v>
      </c>
      <c r="Y36">
        <f>M36/'SIMILITUDES OUTLIERS'!$P$21</f>
        <v>0.58064516129032273</v>
      </c>
      <c r="Z36">
        <f>N36/'SIMILITUDES OUTLIERS'!$P$21</f>
        <v>0</v>
      </c>
      <c r="AA36">
        <f>O36/'SIMILITUDES OUTLIERS'!$P$21</f>
        <v>0</v>
      </c>
      <c r="AB36">
        <f>P36/'SIMILITUDES OUTLIERS'!$P$21</f>
        <v>0</v>
      </c>
      <c r="AC36">
        <f>Q36/'SIMILITUDES OUTLIERS'!$P$21</f>
        <v>0</v>
      </c>
      <c r="AD36" s="12">
        <f t="shared" si="2"/>
        <v>369.42788018433191</v>
      </c>
      <c r="AE36" s="11">
        <f t="shared" si="3"/>
        <v>369.43</v>
      </c>
      <c r="AF36" s="11">
        <f t="shared" si="4"/>
        <v>207</v>
      </c>
      <c r="AG36" s="23" t="str">
        <f t="shared" si="5"/>
        <v>CASANARE</v>
      </c>
      <c r="AH36" s="23" t="str">
        <f t="shared" si="7"/>
        <v>VILLANUEVA</v>
      </c>
      <c r="AI36" s="23" t="str">
        <f t="shared" si="8"/>
        <v>PAREX RESOURCES COLOMBIA LTD. SUCURSAL</v>
      </c>
      <c r="AJ36" s="23" t="str">
        <f t="shared" si="9"/>
        <v>CABRESTERO PAREX</v>
      </c>
      <c r="AK36" s="23" t="str">
        <f t="shared" si="10"/>
        <v>KITARO</v>
      </c>
      <c r="AM36" s="4" t="s">
        <v>154</v>
      </c>
      <c r="AN36" s="4" t="s">
        <v>159</v>
      </c>
      <c r="AO36" s="4" t="s">
        <v>108</v>
      </c>
      <c r="AP36" s="4" t="s">
        <v>158</v>
      </c>
      <c r="AQ36" s="4" t="s">
        <v>160</v>
      </c>
      <c r="AR36" s="5">
        <v>51.677419354838712</v>
      </c>
      <c r="AS36" s="5">
        <v>31.25</v>
      </c>
      <c r="AT36" s="5">
        <v>33.774193548387096</v>
      </c>
      <c r="AU36" s="5">
        <v>42.966666666666669</v>
      </c>
      <c r="AV36" s="5">
        <v>55.129677419354842</v>
      </c>
      <c r="AW36" s="5">
        <v>39.599666666666664</v>
      </c>
      <c r="AX36" s="5">
        <v>40.580967741935481</v>
      </c>
      <c r="AY36" s="5">
        <v>47.446129032258064</v>
      </c>
      <c r="AZ36" s="5">
        <v>43.555333333333337</v>
      </c>
      <c r="BA36" s="5">
        <v>16.64516129032258</v>
      </c>
      <c r="BB36" s="5">
        <v>0</v>
      </c>
      <c r="BC36" s="5">
        <v>11.194516129032257</v>
      </c>
      <c r="BD36" s="14">
        <f t="shared" si="1"/>
        <v>413.81973118279569</v>
      </c>
      <c r="BE36" s="13">
        <f t="shared" si="6"/>
        <v>413.82</v>
      </c>
      <c r="BF36" s="13"/>
      <c r="BG36" s="13"/>
    </row>
    <row r="37" spans="1:59">
      <c r="A37" t="s">
        <v>77</v>
      </c>
      <c r="B37" t="s">
        <v>78</v>
      </c>
      <c r="C37" t="s">
        <v>45</v>
      </c>
      <c r="D37" t="s">
        <v>79</v>
      </c>
      <c r="E37" t="s">
        <v>80</v>
      </c>
      <c r="F37">
        <v>0</v>
      </c>
      <c r="G37">
        <v>305.421736006137</v>
      </c>
      <c r="H37">
        <v>46.059317685039296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>F37/'SIMILITUDES OUTLIERS'!$P$21</f>
        <v>0</v>
      </c>
      <c r="S37">
        <f>G37/'SIMILITUDES OUTLIERS'!$P$21</f>
        <v>280.85714285714289</v>
      </c>
      <c r="T37">
        <f>H37/'SIMILITUDES OUTLIERS'!$P$21</f>
        <v>42.354838709677423</v>
      </c>
      <c r="U37">
        <f>I37/'SIMILITUDES OUTLIERS'!$P$21</f>
        <v>0</v>
      </c>
      <c r="V37">
        <f>J37/'SIMILITUDES OUTLIERS'!$P$21</f>
        <v>0</v>
      </c>
      <c r="W37">
        <f>K37/'SIMILITUDES OUTLIERS'!$P$21</f>
        <v>0</v>
      </c>
      <c r="X37">
        <f>L37/'SIMILITUDES OUTLIERS'!$P$21</f>
        <v>0</v>
      </c>
      <c r="Y37">
        <f>M37/'SIMILITUDES OUTLIERS'!$P$21</f>
        <v>0</v>
      </c>
      <c r="Z37">
        <f>N37/'SIMILITUDES OUTLIERS'!$P$21</f>
        <v>0</v>
      </c>
      <c r="AA37">
        <f>O37/'SIMILITUDES OUTLIERS'!$P$21</f>
        <v>0</v>
      </c>
      <c r="AB37">
        <f>P37/'SIMILITUDES OUTLIERS'!$P$21</f>
        <v>0</v>
      </c>
      <c r="AC37">
        <f>Q37/'SIMILITUDES OUTLIERS'!$P$21</f>
        <v>0</v>
      </c>
      <c r="AD37" s="12">
        <f t="shared" si="2"/>
        <v>323.21198156682033</v>
      </c>
      <c r="AE37" s="11">
        <f t="shared" si="3"/>
        <v>323.20999999999998</v>
      </c>
      <c r="AF37" s="11">
        <f t="shared" si="4"/>
        <v>298</v>
      </c>
      <c r="AG37" s="23" t="str">
        <f t="shared" si="5"/>
        <v>META</v>
      </c>
      <c r="AH37" s="23" t="str">
        <f t="shared" si="7"/>
        <v>CABUYARO</v>
      </c>
      <c r="AI37" s="23" t="str">
        <f t="shared" si="8"/>
        <v>PAREX RESOURCES COLOMBIA LTD. SUCURSAL</v>
      </c>
      <c r="AJ37" s="23" t="str">
        <f t="shared" si="9"/>
        <v>CERRERO</v>
      </c>
      <c r="AK37" s="23" t="str">
        <f t="shared" si="10"/>
        <v>KATMANDÚ NORTE</v>
      </c>
      <c r="AM37" s="4" t="s">
        <v>154</v>
      </c>
      <c r="AN37" s="4" t="s">
        <v>159</v>
      </c>
      <c r="AO37" s="4" t="s">
        <v>108</v>
      </c>
      <c r="AP37" s="4" t="s">
        <v>158</v>
      </c>
      <c r="AQ37" s="4" t="s">
        <v>158</v>
      </c>
      <c r="AR37" s="5">
        <v>247.25806451612902</v>
      </c>
      <c r="AS37" s="5">
        <v>239.46428571428572</v>
      </c>
      <c r="AT37" s="5">
        <v>246.32258064516128</v>
      </c>
      <c r="AU37" s="5">
        <v>237.6</v>
      </c>
      <c r="AV37" s="5">
        <v>237.81516129032261</v>
      </c>
      <c r="AW37" s="5">
        <v>243.631</v>
      </c>
      <c r="AX37" s="5">
        <v>253.74290322580643</v>
      </c>
      <c r="AY37" s="5">
        <v>269.49129032258065</v>
      </c>
      <c r="AZ37" s="5">
        <v>263.97433333333333</v>
      </c>
      <c r="BA37" s="5">
        <v>249.30451612903224</v>
      </c>
      <c r="BB37" s="5">
        <v>244.68433333333331</v>
      </c>
      <c r="BC37" s="5">
        <v>236.21096774193549</v>
      </c>
      <c r="BD37" s="14">
        <f t="shared" si="1"/>
        <v>2969.4994362519201</v>
      </c>
      <c r="BE37" s="13">
        <f t="shared" si="6"/>
        <v>2969.5</v>
      </c>
      <c r="BF37" s="13"/>
      <c r="BG37" s="13"/>
    </row>
    <row r="38" spans="1:59">
      <c r="A38" t="s">
        <v>81</v>
      </c>
      <c r="B38" t="s">
        <v>82</v>
      </c>
      <c r="C38" t="s">
        <v>56</v>
      </c>
      <c r="D38" t="s">
        <v>83</v>
      </c>
      <c r="E38" t="s">
        <v>84</v>
      </c>
      <c r="F38">
        <v>3469.6031487236728</v>
      </c>
      <c r="G38">
        <v>3273.1857918521391</v>
      </c>
      <c r="H38">
        <v>3342.7558579779738</v>
      </c>
      <c r="I38">
        <v>4142.8350882475033</v>
      </c>
      <c r="J38">
        <v>4761.4389697969837</v>
      </c>
      <c r="K38">
        <v>6027.3927868790424</v>
      </c>
      <c r="L38">
        <v>6141.9844053015831</v>
      </c>
      <c r="M38">
        <v>5178.1084658706905</v>
      </c>
      <c r="N38">
        <v>5620.2241856230094</v>
      </c>
      <c r="O38">
        <v>7167.2093914397574</v>
      </c>
      <c r="P38">
        <v>5403.9412176856731</v>
      </c>
      <c r="Q38">
        <v>7053.9634557938452</v>
      </c>
      <c r="R38">
        <f>F38/'SIMILITUDES OUTLIERS'!$P$21</f>
        <v>3190.5483870967746</v>
      </c>
      <c r="S38">
        <f>G38/'SIMILITUDES OUTLIERS'!$P$21</f>
        <v>3009.9285714285729</v>
      </c>
      <c r="T38">
        <f>H38/'SIMILITUDES OUTLIERS'!$P$21</f>
        <v>3073.9032258064517</v>
      </c>
      <c r="U38">
        <f>I38/'SIMILITUDES OUTLIERS'!$P$21</f>
        <v>3809.6333333333337</v>
      </c>
      <c r="V38">
        <f>J38/'SIMILITUDES OUTLIERS'!$P$21</f>
        <v>4378.4838709677424</v>
      </c>
      <c r="W38">
        <f>K38/'SIMILITUDES OUTLIERS'!$P$21</f>
        <v>5542.6190000000024</v>
      </c>
      <c r="X38">
        <f>L38/'SIMILITUDES OUTLIERS'!$P$21</f>
        <v>5647.9941935483885</v>
      </c>
      <c r="Y38">
        <f>M38/'SIMILITUDES OUTLIERS'!$P$21</f>
        <v>4761.6412903225828</v>
      </c>
      <c r="Z38">
        <f>N38/'SIMILITUDES OUTLIERS'!$P$21</f>
        <v>5168.1983333333346</v>
      </c>
      <c r="AA38">
        <f>O38/'SIMILITUDES OUTLIERS'!$P$21</f>
        <v>6590.7619354838735</v>
      </c>
      <c r="AB38">
        <f>P38/'SIMILITUDES OUTLIERS'!$P$21</f>
        <v>4969.3106666666681</v>
      </c>
      <c r="AC38">
        <f>Q38/'SIMILITUDES OUTLIERS'!$P$21</f>
        <v>6486.6241935483886</v>
      </c>
      <c r="AD38" s="12">
        <f t="shared" si="2"/>
        <v>56629.647001536112</v>
      </c>
      <c r="AE38" s="11">
        <f t="shared" si="3"/>
        <v>56629.65</v>
      </c>
      <c r="AF38" s="11">
        <f t="shared" si="4"/>
        <v>390</v>
      </c>
      <c r="AG38" s="23" t="str">
        <f t="shared" si="5"/>
        <v>PUTUMAYO</v>
      </c>
      <c r="AH38" s="23" t="str">
        <f t="shared" si="7"/>
        <v>PUERTO ASIS</v>
      </c>
      <c r="AI38" s="23" t="str">
        <f t="shared" si="8"/>
        <v>VETRA EXPLORACION Y PRODUCCION COLOMBIA S.A.S.</v>
      </c>
      <c r="AJ38" s="23" t="str">
        <f t="shared" si="9"/>
        <v>CPI SUR ORIENTE</v>
      </c>
      <c r="AK38" s="23" t="str">
        <f t="shared" si="10"/>
        <v>COHEMBI</v>
      </c>
      <c r="AM38" s="4" t="s">
        <v>161</v>
      </c>
      <c r="AN38" s="4" t="s">
        <v>162</v>
      </c>
      <c r="AO38" s="4" t="s">
        <v>163</v>
      </c>
      <c r="AP38" s="4" t="s">
        <v>164</v>
      </c>
      <c r="AQ38" s="4" t="s">
        <v>162</v>
      </c>
      <c r="AR38" s="5">
        <v>339.32258064516128</v>
      </c>
      <c r="AS38" s="5">
        <v>326.35714285714283</v>
      </c>
      <c r="AT38" s="5">
        <v>323.32258064516128</v>
      </c>
      <c r="AU38" s="5">
        <v>142.33333333333334</v>
      </c>
      <c r="AV38" s="5">
        <v>19.741935483870968</v>
      </c>
      <c r="AW38" s="5">
        <v>236.9</v>
      </c>
      <c r="AX38" s="5">
        <v>302.25806451612902</v>
      </c>
      <c r="AY38" s="5">
        <v>316.25806451612902</v>
      </c>
      <c r="AZ38" s="5">
        <v>376.4</v>
      </c>
      <c r="BA38" s="5">
        <v>284.96774193548384</v>
      </c>
      <c r="BB38" s="5">
        <v>247</v>
      </c>
      <c r="BC38" s="5">
        <v>404.70967741935482</v>
      </c>
      <c r="BD38" s="14">
        <f t="shared" si="1"/>
        <v>3319.5711213517661</v>
      </c>
      <c r="BE38" s="13">
        <f t="shared" si="6"/>
        <v>3319.57</v>
      </c>
      <c r="BF38" s="13"/>
      <c r="BG38" s="13"/>
    </row>
    <row r="39" spans="1:59">
      <c r="A39" t="s">
        <v>81</v>
      </c>
      <c r="B39" t="s">
        <v>82</v>
      </c>
      <c r="C39" t="s">
        <v>56</v>
      </c>
      <c r="D39" t="s">
        <v>83</v>
      </c>
      <c r="E39" t="s">
        <v>85</v>
      </c>
      <c r="F39">
        <v>1016.111345060814</v>
      </c>
      <c r="G39">
        <v>976.11450801656179</v>
      </c>
      <c r="H39">
        <v>1027.5823251697309</v>
      </c>
      <c r="I39">
        <v>969.11072880414565</v>
      </c>
      <c r="J39">
        <v>862.21779846198103</v>
      </c>
      <c r="K39">
        <v>833.69404295273841</v>
      </c>
      <c r="L39">
        <v>842.31792813725212</v>
      </c>
      <c r="M39">
        <v>830.69224765438923</v>
      </c>
      <c r="N39">
        <v>742.10247631702202</v>
      </c>
      <c r="O39">
        <v>1077.757514708529</v>
      </c>
      <c r="P39">
        <v>728.99927279175097</v>
      </c>
      <c r="Q39">
        <v>754.00190513355449</v>
      </c>
      <c r="R39">
        <f>F39/'SIMILITUDES OUTLIERS'!$P$21</f>
        <v>934.38709677419388</v>
      </c>
      <c r="S39">
        <f>G39/'SIMILITUDES OUTLIERS'!$P$21</f>
        <v>897.607142857143</v>
      </c>
      <c r="T39">
        <f>H39/'SIMILITUDES OUTLIERS'!$P$21</f>
        <v>944.93548387096814</v>
      </c>
      <c r="U39">
        <f>I39/'SIMILITUDES OUTLIERS'!$P$21</f>
        <v>891.16666666666674</v>
      </c>
      <c r="V39">
        <f>J39/'SIMILITUDES OUTLIERS'!$P$21</f>
        <v>792.87096774193571</v>
      </c>
      <c r="W39">
        <f>K39/'SIMILITUDES OUTLIERS'!$P$21</f>
        <v>766.64133333333359</v>
      </c>
      <c r="X39">
        <f>L39/'SIMILITUDES OUTLIERS'!$P$21</f>
        <v>774.57161290322608</v>
      </c>
      <c r="Y39">
        <f>M39/'SIMILITUDES OUTLIERS'!$P$21</f>
        <v>763.88096774193559</v>
      </c>
      <c r="Z39">
        <f>N39/'SIMILITUDES OUTLIERS'!$P$21</f>
        <v>682.41633333333345</v>
      </c>
      <c r="AA39">
        <f>O39/'SIMILITUDES OUTLIERS'!$P$21</f>
        <v>991.07516129032274</v>
      </c>
      <c r="AB39">
        <f>P39/'SIMILITUDES OUTLIERS'!$P$21</f>
        <v>670.36700000000008</v>
      </c>
      <c r="AC39">
        <f>Q39/'SIMILITUDES OUTLIERS'!$P$21</f>
        <v>693.35870967741948</v>
      </c>
      <c r="AD39" s="12">
        <f t="shared" si="2"/>
        <v>9803.2784761904786</v>
      </c>
      <c r="AE39" s="11">
        <f t="shared" si="3"/>
        <v>9803.2800000000007</v>
      </c>
      <c r="AF39" s="11">
        <f t="shared" si="4"/>
        <v>391</v>
      </c>
      <c r="AG39" s="23" t="str">
        <f t="shared" si="5"/>
        <v>PUTUMAYO</v>
      </c>
      <c r="AH39" s="23" t="str">
        <f t="shared" si="7"/>
        <v>PUERTO ASIS</v>
      </c>
      <c r="AI39" s="23" t="str">
        <f t="shared" si="8"/>
        <v>VETRA EXPLORACION Y PRODUCCION COLOMBIA S.A.S.</v>
      </c>
      <c r="AJ39" s="23" t="str">
        <f t="shared" si="9"/>
        <v>CPI SUR ORIENTE</v>
      </c>
      <c r="AK39" s="23" t="str">
        <f t="shared" si="10"/>
        <v>QUILLACINGA</v>
      </c>
      <c r="AM39" s="4" t="s">
        <v>161</v>
      </c>
      <c r="AN39" s="4" t="s">
        <v>165</v>
      </c>
      <c r="AO39" s="4" t="s">
        <v>108</v>
      </c>
      <c r="AP39" s="4" t="s">
        <v>166</v>
      </c>
      <c r="AQ39" s="4" t="s">
        <v>167</v>
      </c>
      <c r="AR39" s="5">
        <v>836.64516129032256</v>
      </c>
      <c r="AS39" s="5">
        <v>883.25</v>
      </c>
      <c r="AT39" s="5">
        <v>882.12903225806451</v>
      </c>
      <c r="AU39" s="5">
        <v>877.86666666666667</v>
      </c>
      <c r="AV39" s="5">
        <v>874.9677419354839</v>
      </c>
      <c r="AW39" s="5">
        <v>872.27033333333338</v>
      </c>
      <c r="AX39" s="5">
        <v>840.75096774193548</v>
      </c>
      <c r="AY39" s="5">
        <v>842.99322580645162</v>
      </c>
      <c r="AZ39" s="5">
        <v>859.92633333333333</v>
      </c>
      <c r="BA39" s="5">
        <v>805.11290322580646</v>
      </c>
      <c r="BB39" s="5">
        <v>807.45466666666664</v>
      </c>
      <c r="BC39" s="5">
        <v>814.35483870967744</v>
      </c>
      <c r="BD39" s="14">
        <f t="shared" si="1"/>
        <v>10197.721870967744</v>
      </c>
      <c r="BE39" s="13">
        <f t="shared" si="6"/>
        <v>10197.719999999999</v>
      </c>
      <c r="BF39" s="13"/>
      <c r="BG39" s="13"/>
    </row>
    <row r="40" spans="1:59">
      <c r="A40" t="s">
        <v>81</v>
      </c>
      <c r="B40" t="s">
        <v>82</v>
      </c>
      <c r="C40" t="s">
        <v>56</v>
      </c>
      <c r="D40" t="s">
        <v>83</v>
      </c>
      <c r="E40" t="s">
        <v>86</v>
      </c>
      <c r="F40">
        <v>1106.616325736672</v>
      </c>
      <c r="G40">
        <v>1107.9693902318261</v>
      </c>
      <c r="H40">
        <v>975.94537495466761</v>
      </c>
      <c r="I40">
        <v>891.79211333606111</v>
      </c>
      <c r="J40">
        <v>880.49419184652436</v>
      </c>
      <c r="K40">
        <v>883.94824310580373</v>
      </c>
      <c r="L40">
        <v>901.63903184729452</v>
      </c>
      <c r="M40">
        <v>901.43486944902577</v>
      </c>
      <c r="N40">
        <v>957.31864310422884</v>
      </c>
      <c r="O40">
        <v>926.56087621603729</v>
      </c>
      <c r="P40">
        <v>730.80808615877277</v>
      </c>
      <c r="Q40">
        <v>867.61477182515171</v>
      </c>
      <c r="R40">
        <f>F40/'SIMILITUDES OUTLIERS'!$P$21</f>
        <v>1017.612903225807</v>
      </c>
      <c r="S40">
        <f>G40/'SIMILITUDES OUTLIERS'!$P$21</f>
        <v>1018.8571428571435</v>
      </c>
      <c r="T40">
        <f>H40/'SIMILITUDES OUTLIERS'!$P$21</f>
        <v>897.45161290322608</v>
      </c>
      <c r="U40">
        <f>I40/'SIMILITUDES OUTLIERS'!$P$21</f>
        <v>820.06666666666683</v>
      </c>
      <c r="V40">
        <f>J40/'SIMILITUDES OUTLIERS'!$P$21</f>
        <v>809.67741935483889</v>
      </c>
      <c r="W40">
        <f>K40/'SIMILITUDES OUTLIERS'!$P$21</f>
        <v>812.85366666666675</v>
      </c>
      <c r="X40">
        <f>L40/'SIMILITUDES OUTLIERS'!$P$21</f>
        <v>829.12161290322604</v>
      </c>
      <c r="Y40">
        <f>M40/'SIMILITUDES OUTLIERS'!$P$21</f>
        <v>828.93387096774222</v>
      </c>
      <c r="Z40">
        <f>N40/'SIMILITUDES OUTLIERS'!$P$21</f>
        <v>880.32300000000021</v>
      </c>
      <c r="AA40">
        <f>O40/'SIMILITUDES OUTLIERS'!$P$21</f>
        <v>852.03903225806471</v>
      </c>
      <c r="AB40">
        <f>P40/'SIMILITUDES OUTLIERS'!$P$21</f>
        <v>672.03033333333349</v>
      </c>
      <c r="AC40">
        <f>Q40/'SIMILITUDES OUTLIERS'!$P$21</f>
        <v>797.83387096774197</v>
      </c>
      <c r="AD40" s="12">
        <f t="shared" si="2"/>
        <v>10236.80113210446</v>
      </c>
      <c r="AE40" s="11">
        <f t="shared" si="3"/>
        <v>10236.799999999999</v>
      </c>
      <c r="AF40" s="11">
        <f t="shared" si="4"/>
        <v>392</v>
      </c>
      <c r="AG40" s="23" t="str">
        <f t="shared" si="5"/>
        <v>PUTUMAYO</v>
      </c>
      <c r="AH40" s="23" t="str">
        <f t="shared" si="7"/>
        <v>PUERTO ASIS</v>
      </c>
      <c r="AI40" s="23" t="str">
        <f t="shared" si="8"/>
        <v>VETRA EXPLORACION Y PRODUCCION COLOMBIA S.A.S.</v>
      </c>
      <c r="AJ40" s="23" t="str">
        <f t="shared" si="9"/>
        <v>CPI SUR ORIENTE</v>
      </c>
      <c r="AK40" s="23" t="str">
        <f t="shared" si="10"/>
        <v>QUINDE</v>
      </c>
      <c r="AM40" s="4" t="s">
        <v>161</v>
      </c>
      <c r="AN40" s="4" t="s">
        <v>165</v>
      </c>
      <c r="AO40" s="4" t="s">
        <v>108</v>
      </c>
      <c r="AP40" s="4" t="s">
        <v>166</v>
      </c>
      <c r="AQ40" s="4" t="s">
        <v>166</v>
      </c>
      <c r="AR40" s="5">
        <v>5708.4193548387093</v>
      </c>
      <c r="AS40" s="5">
        <v>5571.3214285714284</v>
      </c>
      <c r="AT40" s="5">
        <v>5569.1290322580644</v>
      </c>
      <c r="AU40" s="5">
        <v>5635.2666666666664</v>
      </c>
      <c r="AV40" s="5">
        <v>5609.8064516129034</v>
      </c>
      <c r="AW40" s="5">
        <v>5655.7166666666662</v>
      </c>
      <c r="AX40" s="5">
        <v>5670.12</v>
      </c>
      <c r="AY40" s="5">
        <v>5895.9774193548383</v>
      </c>
      <c r="AZ40" s="5">
        <v>5740.9483333333337</v>
      </c>
      <c r="BA40" s="5">
        <v>5822.0393548387101</v>
      </c>
      <c r="BB40" s="5">
        <v>5563.1753333333336</v>
      </c>
      <c r="BC40" s="5">
        <v>5533.7196774193544</v>
      </c>
      <c r="BD40" s="14">
        <f t="shared" si="1"/>
        <v>67975.639718894003</v>
      </c>
      <c r="BE40" s="13">
        <f t="shared" si="6"/>
        <v>67975.64</v>
      </c>
      <c r="BF40" s="13"/>
      <c r="BG40" s="13"/>
    </row>
    <row r="41" spans="1:59">
      <c r="AM41" s="4" t="s">
        <v>161</v>
      </c>
      <c r="AN41" s="4" t="s">
        <v>165</v>
      </c>
      <c r="AO41" s="4" t="s">
        <v>111</v>
      </c>
      <c r="AP41" s="4" t="s">
        <v>168</v>
      </c>
      <c r="AQ41" s="4" t="s">
        <v>169</v>
      </c>
      <c r="AR41" s="5">
        <v>3348.3870967741937</v>
      </c>
      <c r="AS41" s="5">
        <v>3449.4285714285716</v>
      </c>
      <c r="AT41" s="5">
        <v>3249.7096774193546</v>
      </c>
      <c r="AU41" s="5">
        <v>3182.3666666666668</v>
      </c>
      <c r="AV41" s="5">
        <v>3324.1612903225805</v>
      </c>
      <c r="AW41" s="5">
        <v>3246.6626666666666</v>
      </c>
      <c r="AX41" s="5">
        <v>3134.7735483870965</v>
      </c>
      <c r="AY41" s="5">
        <v>3178.7009677419355</v>
      </c>
      <c r="AZ41" s="5">
        <v>3226.4563333333335</v>
      </c>
      <c r="BA41" s="5">
        <v>3104.1109677419354</v>
      </c>
      <c r="BB41" s="5">
        <v>3096.5239999999999</v>
      </c>
      <c r="BC41" s="5">
        <v>3170.2548387096772</v>
      </c>
      <c r="BD41" s="14">
        <f t="shared" si="1"/>
        <v>38711.536625192013</v>
      </c>
      <c r="BE41" s="13">
        <f t="shared" si="6"/>
        <v>38711.54</v>
      </c>
      <c r="BF41" s="13"/>
    </row>
    <row r="42" spans="1:59">
      <c r="AM42" s="4" t="s">
        <v>161</v>
      </c>
      <c r="AN42" s="4" t="s">
        <v>165</v>
      </c>
      <c r="AO42" s="4" t="s">
        <v>111</v>
      </c>
      <c r="AP42" s="4" t="s">
        <v>112</v>
      </c>
      <c r="AQ42" s="4" t="s">
        <v>170</v>
      </c>
      <c r="AR42" s="5">
        <v>3550.0645161290322</v>
      </c>
      <c r="AS42" s="5">
        <v>3913.9642857142858</v>
      </c>
      <c r="AT42" s="5">
        <v>3398.7419354838707</v>
      </c>
      <c r="AU42" s="5">
        <v>3338.9</v>
      </c>
      <c r="AV42" s="5">
        <v>3654</v>
      </c>
      <c r="AW42" s="5">
        <v>3773.1426666666666</v>
      </c>
      <c r="AX42" s="5">
        <v>3808.6654838709678</v>
      </c>
      <c r="AY42" s="5">
        <v>3596.0209677419352</v>
      </c>
      <c r="AZ42" s="5">
        <v>3203.6796666666664</v>
      </c>
      <c r="BA42" s="5">
        <v>3440.7261290322581</v>
      </c>
      <c r="BB42" s="5">
        <v>3236.1286666666665</v>
      </c>
      <c r="BC42" s="5">
        <v>3305.6600000000003</v>
      </c>
      <c r="BD42" s="14">
        <f t="shared" si="1"/>
        <v>42219.694317972353</v>
      </c>
      <c r="BE42" s="13">
        <f t="shared" si="6"/>
        <v>42219.69</v>
      </c>
      <c r="BF42" s="13"/>
    </row>
    <row r="43" spans="1:59">
      <c r="AM43" s="4" t="s">
        <v>161</v>
      </c>
      <c r="AN43" s="4" t="s">
        <v>165</v>
      </c>
      <c r="AO43" s="4" t="s">
        <v>111</v>
      </c>
      <c r="AP43" s="4" t="s">
        <v>112</v>
      </c>
      <c r="AQ43" s="4" t="s">
        <v>171</v>
      </c>
      <c r="AR43" s="5">
        <v>3829.7419354838707</v>
      </c>
      <c r="AS43" s="5">
        <v>3924.2857142857142</v>
      </c>
      <c r="AT43" s="5">
        <v>3723.483870967742</v>
      </c>
      <c r="AU43" s="5">
        <v>3907.7333333333331</v>
      </c>
      <c r="AV43" s="5">
        <v>3783.8387096774195</v>
      </c>
      <c r="AW43" s="5">
        <v>3546.29</v>
      </c>
      <c r="AX43" s="5">
        <v>3468.08</v>
      </c>
      <c r="AY43" s="5">
        <v>3335.6783870967743</v>
      </c>
      <c r="AZ43" s="5">
        <v>3619.1529999999998</v>
      </c>
      <c r="BA43" s="5">
        <v>3613.0993548387096</v>
      </c>
      <c r="BB43" s="5">
        <v>3484.54</v>
      </c>
      <c r="BC43" s="5">
        <v>3494.2906451612903</v>
      </c>
      <c r="BD43" s="14">
        <f t="shared" si="1"/>
        <v>43730.214950844857</v>
      </c>
      <c r="BE43" s="13">
        <f t="shared" si="6"/>
        <v>43730.21</v>
      </c>
      <c r="BF43" s="13"/>
    </row>
    <row r="44" spans="1:59">
      <c r="AM44" s="4" t="s">
        <v>161</v>
      </c>
      <c r="AN44" s="4" t="s">
        <v>165</v>
      </c>
      <c r="AO44" s="4" t="s">
        <v>111</v>
      </c>
      <c r="AP44" s="4" t="s">
        <v>112</v>
      </c>
      <c r="AQ44" s="4" t="s">
        <v>172</v>
      </c>
      <c r="AR44" s="5">
        <v>4642.0322580645161</v>
      </c>
      <c r="AS44" s="5">
        <v>4489.5714285714284</v>
      </c>
      <c r="AT44" s="5">
        <v>4446.7096774193551</v>
      </c>
      <c r="AU44" s="5">
        <v>4608.0333333333338</v>
      </c>
      <c r="AV44" s="5">
        <v>4601.1612903225805</v>
      </c>
      <c r="AW44" s="5">
        <v>4502.75</v>
      </c>
      <c r="AX44" s="5">
        <v>4473.2406451612896</v>
      </c>
      <c r="AY44" s="5">
        <v>4377.4409677419362</v>
      </c>
      <c r="AZ44" s="5">
        <v>4475.7089999999998</v>
      </c>
      <c r="BA44" s="5">
        <v>4420.7151612903226</v>
      </c>
      <c r="BB44" s="5">
        <v>4414.1263333333336</v>
      </c>
      <c r="BC44" s="5">
        <v>4454.731935483871</v>
      </c>
      <c r="BD44" s="14">
        <f t="shared" si="1"/>
        <v>53906.222030721969</v>
      </c>
      <c r="BE44" s="13">
        <f t="shared" si="6"/>
        <v>53906.22</v>
      </c>
      <c r="BF44" s="13"/>
    </row>
    <row r="45" spans="1:59">
      <c r="AM45" s="4" t="s">
        <v>161</v>
      </c>
      <c r="AN45" s="4" t="s">
        <v>165</v>
      </c>
      <c r="AO45" s="4" t="s">
        <v>111</v>
      </c>
      <c r="AP45" s="4" t="s">
        <v>112</v>
      </c>
      <c r="AQ45" s="4" t="s">
        <v>173</v>
      </c>
      <c r="AR45" s="5">
        <v>14174.838709677419</v>
      </c>
      <c r="AS45" s="5">
        <v>14053</v>
      </c>
      <c r="AT45" s="5">
        <v>13922.354838709678</v>
      </c>
      <c r="AU45" s="5">
        <v>13586.766666666666</v>
      </c>
      <c r="AV45" s="5">
        <v>12798</v>
      </c>
      <c r="AW45" s="5">
        <v>12529.991</v>
      </c>
      <c r="AX45" s="5">
        <v>12834.674516129031</v>
      </c>
      <c r="AY45" s="5">
        <v>12554.187419354839</v>
      </c>
      <c r="AZ45" s="5">
        <v>13079.549666666666</v>
      </c>
      <c r="BA45" s="5">
        <v>12487.190322580645</v>
      </c>
      <c r="BB45" s="5">
        <v>12445.326999999999</v>
      </c>
      <c r="BC45" s="5">
        <v>12390.40064516129</v>
      </c>
      <c r="BD45" s="14">
        <f t="shared" si="1"/>
        <v>156856.28078494623</v>
      </c>
      <c r="BE45" s="13">
        <f t="shared" si="6"/>
        <v>156856.28</v>
      </c>
      <c r="BF45" s="13"/>
    </row>
    <row r="46" spans="1:59">
      <c r="AM46" s="4" t="s">
        <v>161</v>
      </c>
      <c r="AN46" s="4" t="s">
        <v>165</v>
      </c>
      <c r="AO46" s="4" t="s">
        <v>111</v>
      </c>
      <c r="AP46" s="4" t="s">
        <v>112</v>
      </c>
      <c r="AQ46" s="4" t="s">
        <v>114</v>
      </c>
      <c r="AR46" s="5">
        <v>1685.4516129032259</v>
      </c>
      <c r="AS46" s="5">
        <v>1747.7857142857142</v>
      </c>
      <c r="AT46" s="5">
        <v>1762.5483870967741</v>
      </c>
      <c r="AU46" s="5">
        <v>1456.8666666666666</v>
      </c>
      <c r="AV46" s="5">
        <v>1357.7096774193549</v>
      </c>
      <c r="AW46" s="5">
        <v>1438.9949999999999</v>
      </c>
      <c r="AX46" s="5">
        <v>1481.6816129032256</v>
      </c>
      <c r="AY46" s="5">
        <v>1414.9558064516127</v>
      </c>
      <c r="AZ46" s="5">
        <v>1421.6676666666667</v>
      </c>
      <c r="BA46" s="5">
        <v>1324.1806451612904</v>
      </c>
      <c r="BB46" s="5">
        <v>1788.2046666666668</v>
      </c>
      <c r="BC46" s="5">
        <v>1636.1087096774195</v>
      </c>
      <c r="BD46" s="14">
        <f t="shared" si="1"/>
        <v>18516.156165898617</v>
      </c>
      <c r="BE46" s="13">
        <f t="shared" si="6"/>
        <v>18516.16</v>
      </c>
      <c r="BF46" s="13"/>
    </row>
    <row r="47" spans="1:59">
      <c r="AM47" s="4" t="s">
        <v>161</v>
      </c>
      <c r="AN47" s="4" t="s">
        <v>165</v>
      </c>
      <c r="AO47" s="4" t="s">
        <v>147</v>
      </c>
      <c r="AP47" s="4" t="s">
        <v>174</v>
      </c>
      <c r="AQ47" s="4" t="s">
        <v>175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1.3333333333333333</v>
      </c>
      <c r="BA47" s="5">
        <v>94.451612903225808</v>
      </c>
      <c r="BB47" s="5">
        <v>65.066666666666663</v>
      </c>
      <c r="BC47" s="5">
        <v>0</v>
      </c>
      <c r="BD47" s="14">
        <f t="shared" si="1"/>
        <v>160.8516129032258</v>
      </c>
      <c r="BE47" s="13">
        <f t="shared" si="6"/>
        <v>160.85</v>
      </c>
      <c r="BF47" s="13"/>
    </row>
    <row r="48" spans="1:59">
      <c r="AM48" s="4" t="s">
        <v>161</v>
      </c>
      <c r="AN48" s="4" t="s">
        <v>176</v>
      </c>
      <c r="AO48" s="4" t="s">
        <v>163</v>
      </c>
      <c r="AP48" s="4" t="s">
        <v>164</v>
      </c>
      <c r="AQ48" s="4" t="s">
        <v>177</v>
      </c>
      <c r="AR48" s="5">
        <v>44.161290322580648</v>
      </c>
      <c r="AS48" s="5">
        <v>45.928571428571431</v>
      </c>
      <c r="AT48" s="5">
        <v>50.032258064516128</v>
      </c>
      <c r="AU48" s="5">
        <v>48.833333333333336</v>
      </c>
      <c r="AV48" s="5">
        <v>47.806451612903224</v>
      </c>
      <c r="AW48" s="5">
        <v>47.233333333333334</v>
      </c>
      <c r="AX48" s="5">
        <v>47.070322580645161</v>
      </c>
      <c r="AY48" s="5">
        <v>46.831935483870964</v>
      </c>
      <c r="AZ48" s="5">
        <v>46.408666666666669</v>
      </c>
      <c r="BA48" s="5">
        <v>44.967741935483872</v>
      </c>
      <c r="BB48" s="5">
        <v>45.31333333333334</v>
      </c>
      <c r="BC48" s="5">
        <v>45.028709677419357</v>
      </c>
      <c r="BD48" s="14">
        <f t="shared" si="1"/>
        <v>559.61594777265748</v>
      </c>
      <c r="BE48" s="13">
        <f t="shared" si="6"/>
        <v>559.62</v>
      </c>
      <c r="BF48" s="13"/>
    </row>
    <row r="49" spans="39:58">
      <c r="AM49" s="4" t="s">
        <v>178</v>
      </c>
      <c r="AN49" s="4" t="s">
        <v>179</v>
      </c>
      <c r="AO49" s="4" t="s">
        <v>180</v>
      </c>
      <c r="AP49" s="4" t="s">
        <v>181</v>
      </c>
      <c r="AQ49" s="4" t="s">
        <v>182</v>
      </c>
      <c r="AR49" s="5">
        <v>2044.2903225806451</v>
      </c>
      <c r="AS49" s="5">
        <v>1518.0714285714287</v>
      </c>
      <c r="AT49" s="5">
        <v>1591.5483870967741</v>
      </c>
      <c r="AU49" s="5">
        <v>1488.8333333333333</v>
      </c>
      <c r="AV49" s="5">
        <v>2150.4516129032259</v>
      </c>
      <c r="AW49" s="5">
        <v>2561.1933333333336</v>
      </c>
      <c r="AX49" s="5">
        <v>2348.6070967741939</v>
      </c>
      <c r="AY49" s="5">
        <v>2303.2032258064519</v>
      </c>
      <c r="AZ49" s="5">
        <v>2536.298666666667</v>
      </c>
      <c r="BA49" s="5">
        <v>2494.9951612903228</v>
      </c>
      <c r="BB49" s="5">
        <v>2419.7103333333334</v>
      </c>
      <c r="BC49" s="5">
        <v>2349.9990322580647</v>
      </c>
      <c r="BD49" s="14">
        <f t="shared" si="1"/>
        <v>25807.201933947774</v>
      </c>
      <c r="BE49" s="13">
        <f t="shared" si="6"/>
        <v>25807.200000000001</v>
      </c>
      <c r="BF49" s="13"/>
    </row>
    <row r="50" spans="39:58">
      <c r="AM50" s="4" t="s">
        <v>178</v>
      </c>
      <c r="AN50" s="4" t="s">
        <v>179</v>
      </c>
      <c r="AO50" s="4" t="s">
        <v>108</v>
      </c>
      <c r="AP50" s="4" t="s">
        <v>183</v>
      </c>
      <c r="AQ50" s="4" t="s">
        <v>183</v>
      </c>
      <c r="AR50" s="5">
        <v>1488.4193548387098</v>
      </c>
      <c r="AS50" s="5">
        <v>1512.6071428571429</v>
      </c>
      <c r="AT50" s="5">
        <v>1478.5483870967741</v>
      </c>
      <c r="AU50" s="5">
        <v>1545.7666666666667</v>
      </c>
      <c r="AV50" s="5">
        <v>1519.3225806451612</v>
      </c>
      <c r="AW50" s="5">
        <v>1630.1666666666667</v>
      </c>
      <c r="AX50" s="5">
        <v>1661.3225806451612</v>
      </c>
      <c r="AY50" s="5">
        <v>1621.2258064516129</v>
      </c>
      <c r="AZ50" s="5">
        <v>1631.1333333333334</v>
      </c>
      <c r="BA50" s="5">
        <v>1388.9032258064517</v>
      </c>
      <c r="BB50" s="5">
        <v>1493.9333333333334</v>
      </c>
      <c r="BC50" s="5">
        <v>1496.6774193548388</v>
      </c>
      <c r="BD50" s="14">
        <f t="shared" si="1"/>
        <v>18468.02649769585</v>
      </c>
      <c r="BE50" s="13">
        <f t="shared" si="6"/>
        <v>18468.03</v>
      </c>
      <c r="BF50" s="13"/>
    </row>
    <row r="51" spans="39:58">
      <c r="AM51" s="4" t="s">
        <v>178</v>
      </c>
      <c r="AN51" s="4" t="s">
        <v>179</v>
      </c>
      <c r="AO51" s="4" t="s">
        <v>108</v>
      </c>
      <c r="AP51" s="4" t="s">
        <v>184</v>
      </c>
      <c r="AQ51" s="4" t="s">
        <v>185</v>
      </c>
      <c r="AR51" s="5">
        <v>7703.0967741935483</v>
      </c>
      <c r="AS51" s="5">
        <v>7575.9285714285716</v>
      </c>
      <c r="AT51" s="5">
        <v>7492.9032258064517</v>
      </c>
      <c r="AU51" s="5">
        <v>7219</v>
      </c>
      <c r="AV51" s="5">
        <v>7437.9677419354839</v>
      </c>
      <c r="AW51" s="5">
        <v>7218.7666666666664</v>
      </c>
      <c r="AX51" s="5">
        <v>6332.1290322580644</v>
      </c>
      <c r="AY51" s="5">
        <v>6506.5161290322585</v>
      </c>
      <c r="AZ51" s="5">
        <v>6429.3666666666668</v>
      </c>
      <c r="BA51" s="5">
        <v>6782</v>
      </c>
      <c r="BB51" s="5">
        <v>6585.2333333333336</v>
      </c>
      <c r="BC51" s="5">
        <v>6148.5806451612907</v>
      </c>
      <c r="BD51" s="14">
        <f t="shared" si="1"/>
        <v>83431.488786482339</v>
      </c>
      <c r="BE51" s="13">
        <f t="shared" si="6"/>
        <v>83431.490000000005</v>
      </c>
      <c r="BF51" s="13"/>
    </row>
    <row r="52" spans="39:58">
      <c r="AM52" s="4" t="s">
        <v>178</v>
      </c>
      <c r="AN52" s="4" t="s">
        <v>179</v>
      </c>
      <c r="AO52" s="4" t="s">
        <v>108</v>
      </c>
      <c r="AP52" s="4" t="s">
        <v>184</v>
      </c>
      <c r="AQ52" s="4" t="s">
        <v>186</v>
      </c>
      <c r="AR52" s="5">
        <v>2529.2258064516127</v>
      </c>
      <c r="AS52" s="5">
        <v>2535.3928571428573</v>
      </c>
      <c r="AT52" s="5">
        <v>2540.1612903225805</v>
      </c>
      <c r="AU52" s="5">
        <v>2519.7666666666669</v>
      </c>
      <c r="AV52" s="5">
        <v>2343.7741935483873</v>
      </c>
      <c r="AW52" s="5">
        <v>2349.0333333333333</v>
      </c>
      <c r="AX52" s="5">
        <v>2148.2903225806454</v>
      </c>
      <c r="AY52" s="5">
        <v>2101.8064516129034</v>
      </c>
      <c r="AZ52" s="5">
        <v>2109.1</v>
      </c>
      <c r="BA52" s="5">
        <v>2113.5806451612902</v>
      </c>
      <c r="BB52" s="5">
        <v>2012.8666666666666</v>
      </c>
      <c r="BC52" s="5">
        <v>2061.2258064516127</v>
      </c>
      <c r="BD52" s="14">
        <f t="shared" si="1"/>
        <v>27364.224039938556</v>
      </c>
      <c r="BE52" s="13">
        <f t="shared" si="6"/>
        <v>27364.22</v>
      </c>
      <c r="BF52" s="13"/>
    </row>
    <row r="53" spans="39:58">
      <c r="AM53" s="4" t="s">
        <v>178</v>
      </c>
      <c r="AN53" s="4" t="s">
        <v>179</v>
      </c>
      <c r="AO53" s="4" t="s">
        <v>108</v>
      </c>
      <c r="AP53" s="4" t="s">
        <v>187</v>
      </c>
      <c r="AQ53" s="4" t="s">
        <v>188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3619.6333333333332</v>
      </c>
      <c r="AX53" s="5">
        <v>3391.3548387096776</v>
      </c>
      <c r="AY53" s="5">
        <v>3401.9677419354839</v>
      </c>
      <c r="AZ53" s="5">
        <v>3316.8</v>
      </c>
      <c r="BA53" s="5">
        <v>3403.0322580645161</v>
      </c>
      <c r="BB53" s="5">
        <v>3400.1333333333332</v>
      </c>
      <c r="BC53" s="5">
        <v>3210.6774193548385</v>
      </c>
      <c r="BD53" s="14">
        <f t="shared" si="1"/>
        <v>23743.598924731177</v>
      </c>
      <c r="BE53" s="13">
        <f t="shared" si="6"/>
        <v>23743.599999999999</v>
      </c>
      <c r="BF53" s="13"/>
    </row>
    <row r="54" spans="39:58">
      <c r="AM54" s="4" t="s">
        <v>178</v>
      </c>
      <c r="AN54" s="4" t="s">
        <v>179</v>
      </c>
      <c r="AO54" s="4" t="s">
        <v>189</v>
      </c>
      <c r="AP54" s="4" t="s">
        <v>187</v>
      </c>
      <c r="AQ54" s="4" t="s">
        <v>188</v>
      </c>
      <c r="AR54" s="5">
        <v>3631.6774193548385</v>
      </c>
      <c r="AS54" s="5">
        <v>3673.4285714285716</v>
      </c>
      <c r="AT54" s="5">
        <v>3662.483870967742</v>
      </c>
      <c r="AU54" s="5">
        <v>3530.3666666666668</v>
      </c>
      <c r="AV54" s="5">
        <v>3358.9032258064517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14">
        <f t="shared" si="1"/>
        <v>17856.859754224271</v>
      </c>
      <c r="BE54" s="13">
        <f t="shared" si="6"/>
        <v>17856.86</v>
      </c>
      <c r="BF54" s="13"/>
    </row>
    <row r="55" spans="39:58">
      <c r="AM55" s="4" t="s">
        <v>178</v>
      </c>
      <c r="AN55" s="4" t="s">
        <v>179</v>
      </c>
      <c r="AO55" s="4" t="s">
        <v>147</v>
      </c>
      <c r="AP55" s="4" t="s">
        <v>190</v>
      </c>
      <c r="AQ55" s="4" t="s">
        <v>191</v>
      </c>
      <c r="AR55" s="5">
        <v>4558.1290322580644</v>
      </c>
      <c r="AS55" s="5">
        <v>3208.3214285714284</v>
      </c>
      <c r="AT55" s="5">
        <v>3707.5806451612902</v>
      </c>
      <c r="AU55" s="5">
        <v>4637.666666666667</v>
      </c>
      <c r="AV55" s="5">
        <v>3572.4193548387098</v>
      </c>
      <c r="AW55" s="5">
        <v>2896.9</v>
      </c>
      <c r="AX55" s="5">
        <v>2716.3548387096776</v>
      </c>
      <c r="AY55" s="5">
        <v>2675.7419354838707</v>
      </c>
      <c r="AZ55" s="5">
        <v>2468.4666666666667</v>
      </c>
      <c r="BA55" s="5">
        <v>2312.1612903225805</v>
      </c>
      <c r="BB55" s="5">
        <v>2322.6666666666665</v>
      </c>
      <c r="BC55" s="5">
        <v>1832.9032258064517</v>
      </c>
      <c r="BD55" s="14">
        <f t="shared" si="1"/>
        <v>36909.311751152076</v>
      </c>
      <c r="BE55" s="13">
        <f t="shared" si="6"/>
        <v>36909.31</v>
      </c>
      <c r="BF55" s="13"/>
    </row>
    <row r="56" spans="39:58">
      <c r="AM56" s="4" t="s">
        <v>178</v>
      </c>
      <c r="AN56" s="4" t="s">
        <v>179</v>
      </c>
      <c r="AO56" s="4" t="s">
        <v>192</v>
      </c>
      <c r="AP56" s="4" t="s">
        <v>178</v>
      </c>
      <c r="AQ56" s="4" t="s">
        <v>193</v>
      </c>
      <c r="AR56" s="5">
        <v>208.61290322580646</v>
      </c>
      <c r="AS56" s="5">
        <v>205.78571428571428</v>
      </c>
      <c r="AT56" s="5">
        <v>216.35483870967741</v>
      </c>
      <c r="AU56" s="5">
        <v>214.73333333333332</v>
      </c>
      <c r="AV56" s="5">
        <v>212.83870967741936</v>
      </c>
      <c r="AW56" s="5">
        <v>201.96666666666667</v>
      </c>
      <c r="AX56" s="5">
        <v>184.78774193548387</v>
      </c>
      <c r="AY56" s="5">
        <v>187.49451612903226</v>
      </c>
      <c r="AZ56" s="5">
        <v>195.30566666666667</v>
      </c>
      <c r="BA56" s="5">
        <v>177.46387096774194</v>
      </c>
      <c r="BB56" s="5">
        <v>302.24933333333331</v>
      </c>
      <c r="BC56" s="5">
        <v>632.99129032258065</v>
      </c>
      <c r="BD56" s="14">
        <f t="shared" si="1"/>
        <v>2940.5845852534558</v>
      </c>
      <c r="BE56" s="13">
        <f t="shared" si="6"/>
        <v>2940.58</v>
      </c>
      <c r="BF56" s="13"/>
    </row>
    <row r="57" spans="39:58">
      <c r="AM57" s="4" t="s">
        <v>178</v>
      </c>
      <c r="AN57" s="4" t="s">
        <v>194</v>
      </c>
      <c r="AO57" s="4" t="s">
        <v>180</v>
      </c>
      <c r="AP57" s="4" t="s">
        <v>195</v>
      </c>
      <c r="AQ57" s="4" t="s">
        <v>196</v>
      </c>
      <c r="AR57" s="5">
        <v>632.58064516129036</v>
      </c>
      <c r="AS57" s="5">
        <v>609.32142857142856</v>
      </c>
      <c r="AT57" s="5">
        <v>602.48387096774195</v>
      </c>
      <c r="AU57" s="5">
        <v>521.9666666666667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318.31677419354838</v>
      </c>
      <c r="BD57" s="14">
        <f t="shared" si="1"/>
        <v>2684.6693855606763</v>
      </c>
      <c r="BE57" s="13">
        <f t="shared" si="6"/>
        <v>2684.67</v>
      </c>
      <c r="BF57" s="13"/>
    </row>
    <row r="58" spans="39:58">
      <c r="AM58" s="4" t="s">
        <v>178</v>
      </c>
      <c r="AN58" s="4" t="s">
        <v>194</v>
      </c>
      <c r="AO58" s="4" t="s">
        <v>197</v>
      </c>
      <c r="AP58" s="4" t="s">
        <v>198</v>
      </c>
      <c r="AQ58" s="4" t="s">
        <v>199</v>
      </c>
      <c r="AR58" s="5">
        <v>99.354838709677423</v>
      </c>
      <c r="AS58" s="5">
        <v>99.285714285714292</v>
      </c>
      <c r="AT58" s="5">
        <v>99.258064516129039</v>
      </c>
      <c r="AU58" s="5">
        <v>99.266666666666666</v>
      </c>
      <c r="AV58" s="5">
        <v>99.240967741935478</v>
      </c>
      <c r="AW58" s="5">
        <v>98.295333333333332</v>
      </c>
      <c r="AX58" s="5">
        <v>99.239677419354834</v>
      </c>
      <c r="AY58" s="5">
        <v>99.256774193548395</v>
      </c>
      <c r="AZ58" s="5">
        <v>97.833333333333329</v>
      </c>
      <c r="BA58" s="5">
        <v>83.404193548387099</v>
      </c>
      <c r="BB58" s="5">
        <v>0</v>
      </c>
      <c r="BC58" s="5">
        <v>70.769354838709674</v>
      </c>
      <c r="BD58" s="14">
        <f t="shared" si="1"/>
        <v>1045.2049185867895</v>
      </c>
      <c r="BE58" s="13">
        <f t="shared" si="6"/>
        <v>1045.2</v>
      </c>
      <c r="BF58" s="13"/>
    </row>
    <row r="59" spans="39:58">
      <c r="AM59" s="4" t="s">
        <v>178</v>
      </c>
      <c r="AN59" s="4" t="s">
        <v>194</v>
      </c>
      <c r="AO59" s="4" t="s">
        <v>197</v>
      </c>
      <c r="AP59" s="4" t="s">
        <v>200</v>
      </c>
      <c r="AQ59" s="4" t="s">
        <v>200</v>
      </c>
      <c r="AR59" s="5">
        <v>0</v>
      </c>
      <c r="AS59" s="5">
        <v>32.214285714285715</v>
      </c>
      <c r="AT59" s="5">
        <v>52.387096774193552</v>
      </c>
      <c r="AU59" s="5">
        <v>51.2</v>
      </c>
      <c r="AV59" s="5">
        <v>51.402580645161294</v>
      </c>
      <c r="AW59" s="5">
        <v>51.293666666666667</v>
      </c>
      <c r="AX59" s="5">
        <v>51.106451612903221</v>
      </c>
      <c r="AY59" s="5">
        <v>43.83483870967742</v>
      </c>
      <c r="AZ59" s="5">
        <v>49.919999999999995</v>
      </c>
      <c r="BA59" s="5">
        <v>44.142258064516135</v>
      </c>
      <c r="BB59" s="5">
        <v>44.37466666666667</v>
      </c>
      <c r="BC59" s="5">
        <v>44.434838709677422</v>
      </c>
      <c r="BD59" s="14">
        <f t="shared" si="1"/>
        <v>516.31068356374806</v>
      </c>
      <c r="BE59" s="13">
        <f t="shared" si="6"/>
        <v>516.30999999999995</v>
      </c>
      <c r="BF59" s="13"/>
    </row>
    <row r="60" spans="39:58">
      <c r="AM60" s="4" t="s">
        <v>178</v>
      </c>
      <c r="AN60" s="4" t="s">
        <v>194</v>
      </c>
      <c r="AO60" s="4" t="s">
        <v>201</v>
      </c>
      <c r="AP60" s="4" t="s">
        <v>202</v>
      </c>
      <c r="AQ60" s="4" t="s">
        <v>202</v>
      </c>
      <c r="AR60" s="5">
        <v>60.838709677419352</v>
      </c>
      <c r="AS60" s="5">
        <v>52.464285714285715</v>
      </c>
      <c r="AT60" s="5">
        <v>30.516129032258064</v>
      </c>
      <c r="AU60" s="5">
        <v>51.966666666666669</v>
      </c>
      <c r="AV60" s="5">
        <v>54.096774193548384</v>
      </c>
      <c r="AW60" s="5">
        <v>53.006333333333338</v>
      </c>
      <c r="AX60" s="5">
        <v>32.576129032258066</v>
      </c>
      <c r="AY60" s="5">
        <v>33.761290322580642</v>
      </c>
      <c r="AZ60" s="5">
        <v>51.715666666666671</v>
      </c>
      <c r="BA60" s="5">
        <v>51.738064516129036</v>
      </c>
      <c r="BB60" s="5">
        <v>48.383333333333333</v>
      </c>
      <c r="BC60" s="5">
        <v>42.118709677419353</v>
      </c>
      <c r="BD60" s="14">
        <f t="shared" si="1"/>
        <v>563.18209216589867</v>
      </c>
      <c r="BE60" s="13">
        <f t="shared" si="6"/>
        <v>563.17999999999995</v>
      </c>
      <c r="BF60" s="13"/>
    </row>
    <row r="61" spans="39:58">
      <c r="AM61" s="4" t="s">
        <v>178</v>
      </c>
      <c r="AN61" s="4" t="s">
        <v>194</v>
      </c>
      <c r="AO61" s="4" t="s">
        <v>108</v>
      </c>
      <c r="AP61" s="4" t="s">
        <v>203</v>
      </c>
      <c r="AQ61" s="4" t="s">
        <v>204</v>
      </c>
      <c r="AR61" s="5">
        <v>396.83870967741933</v>
      </c>
      <c r="AS61" s="5">
        <v>423.67857142857144</v>
      </c>
      <c r="AT61" s="5">
        <v>428</v>
      </c>
      <c r="AU61" s="5">
        <v>472.2</v>
      </c>
      <c r="AV61" s="5">
        <v>509.09032258064514</v>
      </c>
      <c r="AW61" s="5">
        <v>507.04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14">
        <f t="shared" si="1"/>
        <v>2736.8476036866359</v>
      </c>
      <c r="BE61" s="13">
        <f t="shared" si="6"/>
        <v>2736.85</v>
      </c>
      <c r="BF61" s="13"/>
    </row>
    <row r="62" spans="39:58">
      <c r="AM62" s="4" t="s">
        <v>178</v>
      </c>
      <c r="AN62" s="4" t="s">
        <v>194</v>
      </c>
      <c r="AO62" s="4" t="s">
        <v>205</v>
      </c>
      <c r="AP62" s="4" t="s">
        <v>203</v>
      </c>
      <c r="AQ62" s="4" t="s">
        <v>204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507.58064516129031</v>
      </c>
      <c r="AY62" s="5">
        <v>497.12903225806451</v>
      </c>
      <c r="AZ62" s="5">
        <v>484.53333333333336</v>
      </c>
      <c r="BA62" s="5">
        <v>494.58064516129031</v>
      </c>
      <c r="BB62" s="5">
        <v>494.9</v>
      </c>
      <c r="BC62" s="5">
        <v>498.83870967741933</v>
      </c>
      <c r="BD62" s="14">
        <f t="shared" si="1"/>
        <v>2977.5623655913978</v>
      </c>
      <c r="BE62" s="13">
        <f t="shared" si="6"/>
        <v>2977.56</v>
      </c>
      <c r="BF62" s="13"/>
    </row>
    <row r="63" spans="39:58">
      <c r="AM63" s="4" t="s">
        <v>178</v>
      </c>
      <c r="AN63" s="4" t="s">
        <v>194</v>
      </c>
      <c r="AO63" s="4" t="s">
        <v>108</v>
      </c>
      <c r="AP63" s="4" t="s">
        <v>206</v>
      </c>
      <c r="AQ63" s="4" t="s">
        <v>207</v>
      </c>
      <c r="AR63" s="5">
        <v>854.22580645161293</v>
      </c>
      <c r="AS63" s="5">
        <v>851.28571428571433</v>
      </c>
      <c r="AT63" s="5">
        <v>832.58064516129036</v>
      </c>
      <c r="AU63" s="5">
        <v>810.4666666666667</v>
      </c>
      <c r="AV63" s="5">
        <v>690.74193548387098</v>
      </c>
      <c r="AW63" s="5">
        <v>593.12366666666674</v>
      </c>
      <c r="AX63" s="5">
        <v>586.72258064516132</v>
      </c>
      <c r="AY63" s="5">
        <v>575.74580645161302</v>
      </c>
      <c r="AZ63" s="5">
        <v>590.89233333333334</v>
      </c>
      <c r="BA63" s="5">
        <v>566.05548387096781</v>
      </c>
      <c r="BB63" s="5">
        <v>644.88233333333335</v>
      </c>
      <c r="BC63" s="5">
        <v>798.91935483870964</v>
      </c>
      <c r="BD63" s="14">
        <f t="shared" si="1"/>
        <v>8395.6423271889398</v>
      </c>
      <c r="BE63" s="13">
        <f t="shared" si="6"/>
        <v>8395.64</v>
      </c>
      <c r="BF63" s="13"/>
    </row>
    <row r="64" spans="39:58">
      <c r="AM64" s="4" t="s">
        <v>178</v>
      </c>
      <c r="AN64" s="4" t="s">
        <v>194</v>
      </c>
      <c r="AO64" s="4" t="s">
        <v>208</v>
      </c>
      <c r="AP64" s="4" t="s">
        <v>209</v>
      </c>
      <c r="AQ64" s="4" t="s">
        <v>209</v>
      </c>
      <c r="AR64" s="5">
        <v>0</v>
      </c>
      <c r="AS64" s="5">
        <v>53.607142857142854</v>
      </c>
      <c r="AT64" s="5">
        <v>282</v>
      </c>
      <c r="AU64" s="5">
        <v>380.93333333333334</v>
      </c>
      <c r="AV64" s="5">
        <v>331.7367741935484</v>
      </c>
      <c r="AW64" s="5">
        <v>357.88633333333331</v>
      </c>
      <c r="AX64" s="5">
        <v>361.96354838709681</v>
      </c>
      <c r="AY64" s="5">
        <v>345.4983870967742</v>
      </c>
      <c r="AZ64" s="5">
        <v>346.40499999999997</v>
      </c>
      <c r="BA64" s="5">
        <v>339.32903225806456</v>
      </c>
      <c r="BB64" s="5">
        <v>321.97333333333336</v>
      </c>
      <c r="BC64" s="5">
        <v>339.87516129032258</v>
      </c>
      <c r="BD64" s="14">
        <f t="shared" si="1"/>
        <v>3461.2080460829497</v>
      </c>
      <c r="BE64" s="13">
        <f t="shared" si="6"/>
        <v>3461.21</v>
      </c>
      <c r="BF64" s="13"/>
    </row>
    <row r="65" spans="39:58">
      <c r="AM65" s="4" t="s">
        <v>178</v>
      </c>
      <c r="AN65" s="4" t="s">
        <v>194</v>
      </c>
      <c r="AO65" s="4" t="s">
        <v>208</v>
      </c>
      <c r="AP65" s="4" t="s">
        <v>209</v>
      </c>
      <c r="AQ65" s="4" t="s">
        <v>210</v>
      </c>
      <c r="AR65" s="5">
        <v>0</v>
      </c>
      <c r="AS65" s="5">
        <v>0</v>
      </c>
      <c r="AT65" s="5">
        <v>4.387096774193548</v>
      </c>
      <c r="AU65" s="5">
        <v>58</v>
      </c>
      <c r="AV65" s="5">
        <v>70.699354838709667</v>
      </c>
      <c r="AW65" s="5">
        <v>75.311666666666667</v>
      </c>
      <c r="AX65" s="5">
        <v>76.395806451612899</v>
      </c>
      <c r="AY65" s="5">
        <v>66.012580645161293</v>
      </c>
      <c r="AZ65" s="5">
        <v>67.463666666666668</v>
      </c>
      <c r="BA65" s="5">
        <v>69.868064516129024</v>
      </c>
      <c r="BB65" s="5">
        <v>63.936999999999998</v>
      </c>
      <c r="BC65" s="5">
        <v>120.01290322580645</v>
      </c>
      <c r="BD65" s="14">
        <f t="shared" si="1"/>
        <v>672.08813978494618</v>
      </c>
      <c r="BE65" s="13">
        <f t="shared" si="6"/>
        <v>672.09</v>
      </c>
      <c r="BF65" s="13"/>
    </row>
    <row r="66" spans="39:58">
      <c r="AM66" s="4" t="s">
        <v>178</v>
      </c>
      <c r="AN66" s="4" t="s">
        <v>194</v>
      </c>
      <c r="AO66" s="4" t="s">
        <v>192</v>
      </c>
      <c r="AP66" s="4" t="s">
        <v>178</v>
      </c>
      <c r="AQ66" s="4" t="s">
        <v>193</v>
      </c>
      <c r="AR66" s="5">
        <v>266.51612903225805</v>
      </c>
      <c r="AS66" s="5">
        <v>282.60714285714283</v>
      </c>
      <c r="AT66" s="5">
        <v>316.77419354838707</v>
      </c>
      <c r="AU66" s="5">
        <v>310.5</v>
      </c>
      <c r="AV66" s="5">
        <v>322.51612903225805</v>
      </c>
      <c r="AW66" s="5">
        <v>292.56666666666666</v>
      </c>
      <c r="AX66" s="5">
        <v>278.31483870967742</v>
      </c>
      <c r="AY66" s="5">
        <v>283.30322580645162</v>
      </c>
      <c r="AZ66" s="5">
        <v>308.59399999999999</v>
      </c>
      <c r="BA66" s="5">
        <v>309.80870967741936</v>
      </c>
      <c r="BB66" s="5">
        <v>319.50166666666667</v>
      </c>
      <c r="BC66" s="5">
        <v>293.7645161290323</v>
      </c>
      <c r="BD66" s="14">
        <f t="shared" si="1"/>
        <v>3584.7672181259604</v>
      </c>
      <c r="BE66" s="13">
        <f t="shared" si="6"/>
        <v>3584.77</v>
      </c>
      <c r="BF66" s="13"/>
    </row>
    <row r="67" spans="39:58">
      <c r="AM67" s="4" t="s">
        <v>178</v>
      </c>
      <c r="AN67" s="4" t="s">
        <v>194</v>
      </c>
      <c r="AO67" s="4" t="s">
        <v>211</v>
      </c>
      <c r="AP67" s="4" t="s">
        <v>212</v>
      </c>
      <c r="AQ67" s="4" t="s">
        <v>213</v>
      </c>
      <c r="AR67" s="5">
        <v>774.87096774193549</v>
      </c>
      <c r="AS67" s="5">
        <v>714.89285714285711</v>
      </c>
      <c r="AT67" s="5">
        <v>713.9677419354839</v>
      </c>
      <c r="AU67" s="5">
        <v>797</v>
      </c>
      <c r="AV67" s="5">
        <v>775.67741935483866</v>
      </c>
      <c r="AW67" s="5">
        <v>746.04666666666674</v>
      </c>
      <c r="AX67" s="5">
        <v>751.80387096774189</v>
      </c>
      <c r="AY67" s="5">
        <v>732.85451612903216</v>
      </c>
      <c r="AZ67" s="5">
        <v>709.61199999999997</v>
      </c>
      <c r="BA67" s="5">
        <v>690.64806451612901</v>
      </c>
      <c r="BB67" s="5">
        <v>655.97233333333327</v>
      </c>
      <c r="BC67" s="5">
        <v>611.63548387096762</v>
      </c>
      <c r="BD67" s="14">
        <f t="shared" ref="BD67:BD130" si="11">SUM(AR67:BC67)</f>
        <v>8674.9819216589858</v>
      </c>
      <c r="BE67" s="13">
        <f t="shared" si="6"/>
        <v>8674.98</v>
      </c>
      <c r="BF67" s="13"/>
    </row>
    <row r="68" spans="39:58">
      <c r="AM68" s="4" t="s">
        <v>178</v>
      </c>
      <c r="AN68" s="4" t="s">
        <v>194</v>
      </c>
      <c r="AO68" s="4" t="s">
        <v>214</v>
      </c>
      <c r="AP68" s="4" t="s">
        <v>215</v>
      </c>
      <c r="AQ68" s="4" t="s">
        <v>216</v>
      </c>
      <c r="AR68" s="5">
        <v>1178.1935483870968</v>
      </c>
      <c r="AS68" s="5">
        <v>1152.5714285714287</v>
      </c>
      <c r="AT68" s="5">
        <v>1170.9354838709678</v>
      </c>
      <c r="AU68" s="5">
        <v>1134.8</v>
      </c>
      <c r="AV68" s="5">
        <v>1006.9032258064516</v>
      </c>
      <c r="AW68" s="5">
        <v>999.46166666666659</v>
      </c>
      <c r="AX68" s="5">
        <v>1005.8932258064517</v>
      </c>
      <c r="AY68" s="5">
        <v>1001.8703225806452</v>
      </c>
      <c r="AZ68" s="5">
        <v>986.4576666666668</v>
      </c>
      <c r="BA68" s="5">
        <v>971.08225806451605</v>
      </c>
      <c r="BB68" s="5">
        <v>968.97333333333336</v>
      </c>
      <c r="BC68" s="5">
        <v>953.27483870967728</v>
      </c>
      <c r="BD68" s="14">
        <f t="shared" si="11"/>
        <v>12530.416998463903</v>
      </c>
      <c r="BE68" s="13">
        <f t="shared" ref="BE68:BE131" si="12">ROUND(BD68,2)</f>
        <v>12530.42</v>
      </c>
      <c r="BF68" s="13"/>
    </row>
    <row r="69" spans="39:58">
      <c r="AM69" s="4" t="s">
        <v>178</v>
      </c>
      <c r="AN69" s="4" t="s">
        <v>194</v>
      </c>
      <c r="AO69" s="4" t="s">
        <v>214</v>
      </c>
      <c r="AP69" s="4" t="s">
        <v>215</v>
      </c>
      <c r="AQ69" s="4" t="s">
        <v>217</v>
      </c>
      <c r="AR69" s="5">
        <v>1297.9677419354839</v>
      </c>
      <c r="AS69" s="5">
        <v>820.67857142857144</v>
      </c>
      <c r="AT69" s="5">
        <v>545</v>
      </c>
      <c r="AU69" s="5">
        <v>1056.4333333333334</v>
      </c>
      <c r="AV69" s="5">
        <v>1046.1935483870968</v>
      </c>
      <c r="AW69" s="5">
        <v>1061.556</v>
      </c>
      <c r="AX69" s="5">
        <v>1050.6641935483872</v>
      </c>
      <c r="AY69" s="5">
        <v>1036.0512903225806</v>
      </c>
      <c r="AZ69" s="5">
        <v>1004.4276666666667</v>
      </c>
      <c r="BA69" s="5">
        <v>994.10096774193539</v>
      </c>
      <c r="BB69" s="5">
        <v>993.47466666666662</v>
      </c>
      <c r="BC69" s="5">
        <v>980.47258064516132</v>
      </c>
      <c r="BD69" s="14">
        <f t="shared" si="11"/>
        <v>11887.020560675883</v>
      </c>
      <c r="BE69" s="13">
        <f t="shared" si="12"/>
        <v>11887.02</v>
      </c>
      <c r="BF69" s="13"/>
    </row>
    <row r="70" spans="39:58">
      <c r="AM70" s="4" t="s">
        <v>178</v>
      </c>
      <c r="AN70" s="4" t="s">
        <v>194</v>
      </c>
      <c r="AO70" s="4" t="s">
        <v>214</v>
      </c>
      <c r="AP70" s="4" t="s">
        <v>215</v>
      </c>
      <c r="AQ70" s="4" t="s">
        <v>218</v>
      </c>
      <c r="AR70" s="5">
        <v>656.93548387096769</v>
      </c>
      <c r="AS70" s="5">
        <v>515.82142857142856</v>
      </c>
      <c r="AT70" s="5">
        <v>359.87096774193549</v>
      </c>
      <c r="AU70" s="5">
        <v>457.63333333333333</v>
      </c>
      <c r="AV70" s="5">
        <v>585.77419354838707</v>
      </c>
      <c r="AW70" s="5">
        <v>596.55633333333344</v>
      </c>
      <c r="AX70" s="5">
        <v>599.06677419354833</v>
      </c>
      <c r="AY70" s="5">
        <v>595.18322580645167</v>
      </c>
      <c r="AZ70" s="5">
        <v>591.74933333333331</v>
      </c>
      <c r="BA70" s="5">
        <v>578.95967741935488</v>
      </c>
      <c r="BB70" s="5">
        <v>576.60233333333338</v>
      </c>
      <c r="BC70" s="5">
        <v>556.36322580645162</v>
      </c>
      <c r="BD70" s="14">
        <f t="shared" si="11"/>
        <v>6670.5163102918586</v>
      </c>
      <c r="BE70" s="13">
        <f t="shared" si="12"/>
        <v>6670.52</v>
      </c>
      <c r="BF70" s="13"/>
    </row>
    <row r="71" spans="39:58">
      <c r="AM71" s="4" t="s">
        <v>178</v>
      </c>
      <c r="AN71" s="4" t="s">
        <v>194</v>
      </c>
      <c r="AO71" s="4" t="s">
        <v>219</v>
      </c>
      <c r="AP71" s="4" t="s">
        <v>220</v>
      </c>
      <c r="AQ71" s="4" t="s">
        <v>221</v>
      </c>
      <c r="AR71" s="5">
        <v>0</v>
      </c>
      <c r="AS71" s="5">
        <v>0</v>
      </c>
      <c r="AT71" s="5">
        <v>14.290322580645162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14">
        <f t="shared" si="11"/>
        <v>14.290322580645162</v>
      </c>
      <c r="BE71" s="13">
        <f t="shared" si="12"/>
        <v>14.29</v>
      </c>
      <c r="BF71" s="13"/>
    </row>
    <row r="72" spans="39:58">
      <c r="AM72" s="4" t="s">
        <v>178</v>
      </c>
      <c r="AN72" s="4" t="s">
        <v>194</v>
      </c>
      <c r="AO72" s="4" t="s">
        <v>219</v>
      </c>
      <c r="AP72" s="4" t="s">
        <v>220</v>
      </c>
      <c r="AQ72" s="4" t="s">
        <v>222</v>
      </c>
      <c r="AR72" s="5">
        <v>0</v>
      </c>
      <c r="AS72" s="5">
        <v>0</v>
      </c>
      <c r="AT72" s="5">
        <v>7.290322580645161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14">
        <f t="shared" si="11"/>
        <v>7.290322580645161</v>
      </c>
      <c r="BE72" s="13">
        <f t="shared" si="12"/>
        <v>7.29</v>
      </c>
      <c r="BF72" s="13"/>
    </row>
    <row r="73" spans="39:58">
      <c r="AM73" s="4" t="s">
        <v>178</v>
      </c>
      <c r="AN73" s="4" t="s">
        <v>223</v>
      </c>
      <c r="AO73" s="4" t="s">
        <v>214</v>
      </c>
      <c r="AP73" s="4" t="s">
        <v>224</v>
      </c>
      <c r="AQ73" s="4" t="s">
        <v>225</v>
      </c>
      <c r="AR73" s="5">
        <v>893.58064516129036</v>
      </c>
      <c r="AS73" s="5">
        <v>825.07142857142856</v>
      </c>
      <c r="AT73" s="5">
        <v>721.70967741935488</v>
      </c>
      <c r="AU73" s="5">
        <v>597.86666666666667</v>
      </c>
      <c r="AV73" s="5">
        <v>308.61290322580646</v>
      </c>
      <c r="AW73" s="5">
        <v>76.448000000000008</v>
      </c>
      <c r="AX73" s="5">
        <v>24.549999999999997</v>
      </c>
      <c r="AY73" s="5">
        <v>179.32258064516128</v>
      </c>
      <c r="AZ73" s="5">
        <v>154.29466666666667</v>
      </c>
      <c r="BA73" s="5">
        <v>428.79483870967738</v>
      </c>
      <c r="BB73" s="5">
        <v>450.16766666666666</v>
      </c>
      <c r="BC73" s="5">
        <v>230.93774193548387</v>
      </c>
      <c r="BD73" s="14">
        <f t="shared" si="11"/>
        <v>4891.3568156682031</v>
      </c>
      <c r="BE73" s="13">
        <f t="shared" si="12"/>
        <v>4891.3599999999997</v>
      </c>
      <c r="BF73" s="13"/>
    </row>
    <row r="74" spans="39:58">
      <c r="AM74" s="4" t="s">
        <v>178</v>
      </c>
      <c r="AN74" s="4" t="s">
        <v>226</v>
      </c>
      <c r="AO74" s="4" t="s">
        <v>189</v>
      </c>
      <c r="AP74" s="4" t="s">
        <v>227</v>
      </c>
      <c r="AQ74" s="4" t="s">
        <v>228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2427.7096774193546</v>
      </c>
      <c r="BB74" s="5">
        <v>3125.2333333333331</v>
      </c>
      <c r="BC74" s="5">
        <v>2884.1935483870966</v>
      </c>
      <c r="BD74" s="14">
        <f t="shared" si="11"/>
        <v>8437.1365591397844</v>
      </c>
      <c r="BE74" s="13">
        <f t="shared" si="12"/>
        <v>8437.14</v>
      </c>
      <c r="BF74" s="13"/>
    </row>
    <row r="75" spans="39:58">
      <c r="AM75" s="4" t="s">
        <v>178</v>
      </c>
      <c r="AN75" s="4" t="s">
        <v>226</v>
      </c>
      <c r="AO75" s="4" t="s">
        <v>229</v>
      </c>
      <c r="AP75" s="4" t="s">
        <v>230</v>
      </c>
      <c r="AQ75" s="4" t="s">
        <v>231</v>
      </c>
      <c r="AR75" s="5">
        <v>83.935483870967744</v>
      </c>
      <c r="AS75" s="5">
        <v>86.178571428571431</v>
      </c>
      <c r="AT75" s="5">
        <v>86.064516129032256</v>
      </c>
      <c r="AU75" s="5">
        <v>85.333333333333329</v>
      </c>
      <c r="AV75" s="5">
        <v>85.838709677419359</v>
      </c>
      <c r="AW75" s="5">
        <v>85.943666666666658</v>
      </c>
      <c r="AX75" s="5">
        <v>85.189354838709676</v>
      </c>
      <c r="AY75" s="5">
        <v>85.35193548387096</v>
      </c>
      <c r="AZ75" s="5">
        <v>84.358333333333334</v>
      </c>
      <c r="BA75" s="5">
        <v>85.192580645161286</v>
      </c>
      <c r="BB75" s="5">
        <v>85.171333333333322</v>
      </c>
      <c r="BC75" s="5">
        <v>83.98516129032258</v>
      </c>
      <c r="BD75" s="14">
        <f t="shared" si="11"/>
        <v>1022.5429800307219</v>
      </c>
      <c r="BE75" s="13">
        <f t="shared" si="12"/>
        <v>1022.54</v>
      </c>
      <c r="BF75" s="13"/>
    </row>
    <row r="76" spans="39:58">
      <c r="AM76" s="4" t="s">
        <v>178</v>
      </c>
      <c r="AN76" s="4" t="s">
        <v>232</v>
      </c>
      <c r="AO76" s="4" t="s">
        <v>192</v>
      </c>
      <c r="AP76" s="4" t="s">
        <v>178</v>
      </c>
      <c r="AQ76" s="4" t="s">
        <v>233</v>
      </c>
      <c r="AR76" s="5">
        <v>8.0967741935483879</v>
      </c>
      <c r="AS76" s="5">
        <v>2.3214285714285716</v>
      </c>
      <c r="AT76" s="5">
        <v>0</v>
      </c>
      <c r="AU76" s="5">
        <v>0.16666666666666666</v>
      </c>
      <c r="AV76" s="5">
        <v>0</v>
      </c>
      <c r="AW76" s="5">
        <v>5.8666666666666663</v>
      </c>
      <c r="AX76" s="5">
        <v>4.612903225806452</v>
      </c>
      <c r="AY76" s="5">
        <v>0</v>
      </c>
      <c r="AZ76" s="5">
        <v>0</v>
      </c>
      <c r="BA76" s="5">
        <v>0</v>
      </c>
      <c r="BB76" s="5">
        <v>0.13333333333333333</v>
      </c>
      <c r="BC76" s="5">
        <v>0.30548387096774193</v>
      </c>
      <c r="BD76" s="14">
        <f t="shared" si="11"/>
        <v>21.503256528417818</v>
      </c>
      <c r="BE76" s="13">
        <f t="shared" si="12"/>
        <v>21.5</v>
      </c>
      <c r="BF76" s="13"/>
    </row>
    <row r="77" spans="39:58">
      <c r="AM77" s="4" t="s">
        <v>178</v>
      </c>
      <c r="AN77" s="4" t="s">
        <v>234</v>
      </c>
      <c r="AO77" s="4" t="s">
        <v>235</v>
      </c>
      <c r="AP77" s="4" t="s">
        <v>236</v>
      </c>
      <c r="AQ77" s="4" t="s">
        <v>237</v>
      </c>
      <c r="AR77" s="5">
        <v>0</v>
      </c>
      <c r="AS77" s="5">
        <v>0</v>
      </c>
      <c r="AT77" s="5">
        <v>0</v>
      </c>
      <c r="AU77" s="5">
        <v>0</v>
      </c>
      <c r="AV77" s="5">
        <v>1346.8129032258066</v>
      </c>
      <c r="AW77" s="5">
        <v>1318.4366666666667</v>
      </c>
      <c r="AX77" s="5">
        <v>1290.8419354838711</v>
      </c>
      <c r="AY77" s="5">
        <v>1250.723870967742</v>
      </c>
      <c r="AZ77" s="5">
        <v>1238.2703333333334</v>
      </c>
      <c r="BA77" s="5">
        <v>1221.6829032258063</v>
      </c>
      <c r="BB77" s="5">
        <v>1318.877</v>
      </c>
      <c r="BC77" s="5">
        <v>1327.9522580645162</v>
      </c>
      <c r="BD77" s="14">
        <f t="shared" si="11"/>
        <v>10313.597870967744</v>
      </c>
      <c r="BE77" s="13">
        <f t="shared" si="12"/>
        <v>10313.6</v>
      </c>
      <c r="BF77" s="13"/>
    </row>
    <row r="78" spans="39:58">
      <c r="AM78" s="4" t="s">
        <v>178</v>
      </c>
      <c r="AN78" s="4" t="s">
        <v>234</v>
      </c>
      <c r="AO78" s="4" t="s">
        <v>235</v>
      </c>
      <c r="AP78" s="4" t="s">
        <v>238</v>
      </c>
      <c r="AQ78" s="4" t="s">
        <v>239</v>
      </c>
      <c r="AR78" s="5">
        <v>1048.5806451612902</v>
      </c>
      <c r="AS78" s="5">
        <v>1197.5714285714287</v>
      </c>
      <c r="AT78" s="5">
        <v>1132.1290322580646</v>
      </c>
      <c r="AU78" s="5">
        <v>1363.5666666666666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14">
        <f t="shared" si="11"/>
        <v>4741.8477726574502</v>
      </c>
      <c r="BE78" s="13">
        <f t="shared" si="12"/>
        <v>4741.8500000000004</v>
      </c>
      <c r="BF78" s="13"/>
    </row>
    <row r="79" spans="39:58">
      <c r="AM79" s="4" t="s">
        <v>178</v>
      </c>
      <c r="AN79" s="4" t="s">
        <v>234</v>
      </c>
      <c r="AO79" s="4" t="s">
        <v>240</v>
      </c>
      <c r="AP79" s="4" t="s">
        <v>241</v>
      </c>
      <c r="AQ79" s="4" t="s">
        <v>242</v>
      </c>
      <c r="AR79" s="5">
        <v>1026.5806451612902</v>
      </c>
      <c r="AS79" s="5">
        <v>1020.6428571428571</v>
      </c>
      <c r="AT79" s="5">
        <v>949.74193548387098</v>
      </c>
      <c r="AU79" s="5">
        <v>892.66666666666663</v>
      </c>
      <c r="AV79" s="5">
        <v>884.19354838709683</v>
      </c>
      <c r="AW79" s="5">
        <v>812.20033333333333</v>
      </c>
      <c r="AX79" s="5">
        <v>790.73</v>
      </c>
      <c r="AY79" s="5">
        <v>750.28645161290319</v>
      </c>
      <c r="AZ79" s="5">
        <v>760.67699999999991</v>
      </c>
      <c r="BA79" s="5">
        <v>746.71161290322573</v>
      </c>
      <c r="BB79" s="5">
        <v>721.29466666666667</v>
      </c>
      <c r="BC79" s="5">
        <v>716.15193548387094</v>
      </c>
      <c r="BD79" s="14">
        <f t="shared" si="11"/>
        <v>10071.87765284178</v>
      </c>
      <c r="BE79" s="13">
        <f t="shared" si="12"/>
        <v>10071.879999999999</v>
      </c>
      <c r="BF79" s="13"/>
    </row>
    <row r="80" spans="39:58">
      <c r="AM80" s="4" t="s">
        <v>178</v>
      </c>
      <c r="AN80" s="4" t="s">
        <v>234</v>
      </c>
      <c r="AO80" s="4" t="s">
        <v>197</v>
      </c>
      <c r="AP80" s="4" t="s">
        <v>198</v>
      </c>
      <c r="AQ80" s="4" t="s">
        <v>243</v>
      </c>
      <c r="AR80" s="5">
        <v>0</v>
      </c>
      <c r="AS80" s="5">
        <v>0</v>
      </c>
      <c r="AT80" s="5">
        <v>0</v>
      </c>
      <c r="AU80" s="5">
        <v>260.93333333333334</v>
      </c>
      <c r="AV80" s="5">
        <v>1337.7280645161291</v>
      </c>
      <c r="AW80" s="5">
        <v>1319.3363333333332</v>
      </c>
      <c r="AX80" s="5">
        <v>958.78516129032255</v>
      </c>
      <c r="AY80" s="5">
        <v>833.67451612903221</v>
      </c>
      <c r="AZ80" s="5">
        <v>773.25566666666657</v>
      </c>
      <c r="BA80" s="5">
        <v>710.04967741935491</v>
      </c>
      <c r="BB80" s="5">
        <v>630.38533333333339</v>
      </c>
      <c r="BC80" s="5">
        <v>569.25483870967741</v>
      </c>
      <c r="BD80" s="14">
        <f t="shared" si="11"/>
        <v>7393.4029247311837</v>
      </c>
      <c r="BE80" s="13">
        <f t="shared" si="12"/>
        <v>7393.4</v>
      </c>
      <c r="BF80" s="13"/>
    </row>
    <row r="81" spans="39:58">
      <c r="AM81" s="4" t="s">
        <v>178</v>
      </c>
      <c r="AN81" s="4" t="s">
        <v>234</v>
      </c>
      <c r="AO81" s="4" t="s">
        <v>208</v>
      </c>
      <c r="AP81" s="4" t="s">
        <v>209</v>
      </c>
      <c r="AQ81" s="4" t="s">
        <v>244</v>
      </c>
      <c r="AR81" s="5">
        <v>889.35483870967744</v>
      </c>
      <c r="AS81" s="5">
        <v>874.89285714285711</v>
      </c>
      <c r="AT81" s="5">
        <v>887.12903225806451</v>
      </c>
      <c r="AU81" s="5">
        <v>872.86666666666667</v>
      </c>
      <c r="AV81" s="5">
        <v>673.22064516129035</v>
      </c>
      <c r="AW81" s="5">
        <v>913.77633333333335</v>
      </c>
      <c r="AX81" s="5">
        <v>899.75935483870967</v>
      </c>
      <c r="AY81" s="5">
        <v>857.00935483870967</v>
      </c>
      <c r="AZ81" s="5">
        <v>875.21566666666672</v>
      </c>
      <c r="BA81" s="5">
        <v>853.16741935483878</v>
      </c>
      <c r="BB81" s="5">
        <v>849.94166666666672</v>
      </c>
      <c r="BC81" s="5">
        <v>833.72741935483873</v>
      </c>
      <c r="BD81" s="14">
        <f t="shared" si="11"/>
        <v>10280.061254992321</v>
      </c>
      <c r="BE81" s="13">
        <f t="shared" si="12"/>
        <v>10280.06</v>
      </c>
      <c r="BF81" s="13"/>
    </row>
    <row r="82" spans="39:58">
      <c r="AM82" s="4" t="s">
        <v>178</v>
      </c>
      <c r="AN82" s="4" t="s">
        <v>234</v>
      </c>
      <c r="AO82" s="4" t="s">
        <v>245</v>
      </c>
      <c r="AP82" s="4" t="s">
        <v>246</v>
      </c>
      <c r="AQ82" s="4" t="s">
        <v>247</v>
      </c>
      <c r="AR82" s="5">
        <v>204.03225806451613</v>
      </c>
      <c r="AS82" s="5">
        <v>204.32142857142858</v>
      </c>
      <c r="AT82" s="5">
        <v>200.12903225806451</v>
      </c>
      <c r="AU82" s="5">
        <v>195.66666666666666</v>
      </c>
      <c r="AV82" s="5">
        <v>201.47032258064516</v>
      </c>
      <c r="AW82" s="5">
        <v>204.01666666666668</v>
      </c>
      <c r="AX82" s="5">
        <v>194.61451612903227</v>
      </c>
      <c r="AY82" s="5">
        <v>183.71516129032258</v>
      </c>
      <c r="AZ82" s="5">
        <v>176.61733333333333</v>
      </c>
      <c r="BA82" s="5">
        <v>169.63903225806453</v>
      </c>
      <c r="BB82" s="5">
        <v>164.83566666666667</v>
      </c>
      <c r="BC82" s="5">
        <v>158.20451612903227</v>
      </c>
      <c r="BD82" s="14">
        <f t="shared" si="11"/>
        <v>2257.2626006144392</v>
      </c>
      <c r="BE82" s="13">
        <f t="shared" si="12"/>
        <v>2257.2600000000002</v>
      </c>
      <c r="BF82" s="13"/>
    </row>
    <row r="83" spans="39:58">
      <c r="AM83" s="4" t="s">
        <v>178</v>
      </c>
      <c r="AN83" s="4" t="s">
        <v>234</v>
      </c>
      <c r="AO83" s="4" t="s">
        <v>245</v>
      </c>
      <c r="AP83" s="4" t="s">
        <v>246</v>
      </c>
      <c r="AQ83" s="4" t="s">
        <v>248</v>
      </c>
      <c r="AR83" s="5">
        <v>245.19354838709677</v>
      </c>
      <c r="AS83" s="5">
        <v>237.64285714285714</v>
      </c>
      <c r="AT83" s="5">
        <v>195.93548387096774</v>
      </c>
      <c r="AU83" s="5">
        <v>183.56666666666666</v>
      </c>
      <c r="AV83" s="5">
        <v>172.8890322580645</v>
      </c>
      <c r="AW83" s="5">
        <v>190.47233333333332</v>
      </c>
      <c r="AX83" s="5">
        <v>205.21967741935481</v>
      </c>
      <c r="AY83" s="5">
        <v>201.50548387096774</v>
      </c>
      <c r="AZ83" s="5">
        <v>193.76000000000002</v>
      </c>
      <c r="BA83" s="5">
        <v>176.39161290322582</v>
      </c>
      <c r="BB83" s="5">
        <v>173.26233333333332</v>
      </c>
      <c r="BC83" s="5">
        <v>192.92064516129031</v>
      </c>
      <c r="BD83" s="14">
        <f t="shared" si="11"/>
        <v>2368.7596743471586</v>
      </c>
      <c r="BE83" s="13">
        <f t="shared" si="12"/>
        <v>2368.7600000000002</v>
      </c>
      <c r="BF83" s="13"/>
    </row>
    <row r="84" spans="39:58">
      <c r="AM84" s="4" t="s">
        <v>178</v>
      </c>
      <c r="AN84" s="4" t="s">
        <v>234</v>
      </c>
      <c r="AO84" s="4" t="s">
        <v>245</v>
      </c>
      <c r="AP84" s="4" t="s">
        <v>246</v>
      </c>
      <c r="AQ84" s="4" t="s">
        <v>249</v>
      </c>
      <c r="AR84" s="5">
        <v>214.7741935483871</v>
      </c>
      <c r="AS84" s="5">
        <v>211.35714285714286</v>
      </c>
      <c r="AT84" s="5">
        <v>214.2258064516129</v>
      </c>
      <c r="AU84" s="5">
        <v>205.5</v>
      </c>
      <c r="AV84" s="5">
        <v>207.15935483870967</v>
      </c>
      <c r="AW84" s="5">
        <v>202.87233333333333</v>
      </c>
      <c r="AX84" s="5">
        <v>195.82322580645163</v>
      </c>
      <c r="AY84" s="5">
        <v>199.10870967741934</v>
      </c>
      <c r="AZ84" s="5">
        <v>195.12433333333331</v>
      </c>
      <c r="BA84" s="5">
        <v>189.92774193548388</v>
      </c>
      <c r="BB84" s="5">
        <v>181.971</v>
      </c>
      <c r="BC84" s="5">
        <v>180.41322580645163</v>
      </c>
      <c r="BD84" s="14">
        <f t="shared" si="11"/>
        <v>2398.2570675883253</v>
      </c>
      <c r="BE84" s="13">
        <f t="shared" si="12"/>
        <v>2398.2600000000002</v>
      </c>
      <c r="BF84" s="13"/>
    </row>
    <row r="85" spans="39:58">
      <c r="AM85" s="4" t="s">
        <v>178</v>
      </c>
      <c r="AN85" s="4" t="s">
        <v>234</v>
      </c>
      <c r="AO85" s="4" t="s">
        <v>245</v>
      </c>
      <c r="AP85" s="4" t="s">
        <v>246</v>
      </c>
      <c r="AQ85" s="4" t="s">
        <v>250</v>
      </c>
      <c r="AR85" s="5">
        <v>237.29032258064515</v>
      </c>
      <c r="AS85" s="5">
        <v>235.89285714285714</v>
      </c>
      <c r="AT85" s="5">
        <v>228.70967741935485</v>
      </c>
      <c r="AU85" s="5">
        <v>226.7</v>
      </c>
      <c r="AV85" s="5">
        <v>228.9625806451613</v>
      </c>
      <c r="AW85" s="5">
        <v>222.65666666666669</v>
      </c>
      <c r="AX85" s="5">
        <v>216.99290322580643</v>
      </c>
      <c r="AY85" s="5">
        <v>206.66645161290322</v>
      </c>
      <c r="AZ85" s="5">
        <v>204.36700000000002</v>
      </c>
      <c r="BA85" s="5">
        <v>201.42903225806452</v>
      </c>
      <c r="BB85" s="5">
        <v>198.89699999999999</v>
      </c>
      <c r="BC85" s="5">
        <v>191.16677419354838</v>
      </c>
      <c r="BD85" s="14">
        <f t="shared" si="11"/>
        <v>2599.7312657450079</v>
      </c>
      <c r="BE85" s="13">
        <f t="shared" si="12"/>
        <v>2599.73</v>
      </c>
      <c r="BF85" s="13"/>
    </row>
    <row r="86" spans="39:58">
      <c r="AM86" s="4" t="s">
        <v>178</v>
      </c>
      <c r="AN86" s="4" t="s">
        <v>234</v>
      </c>
      <c r="AO86" s="4" t="s">
        <v>245</v>
      </c>
      <c r="AP86" s="4" t="s">
        <v>246</v>
      </c>
      <c r="AQ86" s="4" t="s">
        <v>251</v>
      </c>
      <c r="AR86" s="5">
        <v>108.06451612903226</v>
      </c>
      <c r="AS86" s="5">
        <v>112.07142857142857</v>
      </c>
      <c r="AT86" s="5">
        <v>103.2258064516129</v>
      </c>
      <c r="AU86" s="5">
        <v>96.833333333333329</v>
      </c>
      <c r="AV86" s="5">
        <v>101.34193548387097</v>
      </c>
      <c r="AW86" s="5">
        <v>95.433333333333337</v>
      </c>
      <c r="AX86" s="5">
        <v>79.65451612903226</v>
      </c>
      <c r="AY86" s="5">
        <v>67.453225806451613</v>
      </c>
      <c r="AZ86" s="5">
        <v>74.965999999999994</v>
      </c>
      <c r="BA86" s="5">
        <v>80.77</v>
      </c>
      <c r="BB86" s="5">
        <v>77.137666666666675</v>
      </c>
      <c r="BC86" s="5">
        <v>76.137096774193552</v>
      </c>
      <c r="BD86" s="14">
        <f t="shared" si="11"/>
        <v>1073.0888586789554</v>
      </c>
      <c r="BE86" s="13">
        <f t="shared" si="12"/>
        <v>1073.0899999999999</v>
      </c>
      <c r="BF86" s="13"/>
    </row>
    <row r="87" spans="39:58">
      <c r="AM87" s="4" t="s">
        <v>178</v>
      </c>
      <c r="AN87" s="4" t="s">
        <v>234</v>
      </c>
      <c r="AO87" s="4" t="s">
        <v>245</v>
      </c>
      <c r="AP87" s="4" t="s">
        <v>246</v>
      </c>
      <c r="AQ87" s="4" t="s">
        <v>252</v>
      </c>
      <c r="AR87" s="5">
        <v>284.61290322580646</v>
      </c>
      <c r="AS87" s="5">
        <v>305.46428571428572</v>
      </c>
      <c r="AT87" s="5">
        <v>318.29032258064518</v>
      </c>
      <c r="AU87" s="5">
        <v>311.03333333333336</v>
      </c>
      <c r="AV87" s="5">
        <v>294.05612903225807</v>
      </c>
      <c r="AW87" s="5">
        <v>305.81299999999999</v>
      </c>
      <c r="AX87" s="5">
        <v>312.72967741935486</v>
      </c>
      <c r="AY87" s="5">
        <v>299.36741935483872</v>
      </c>
      <c r="AZ87" s="5">
        <v>296.84800000000001</v>
      </c>
      <c r="BA87" s="5">
        <v>299.07838709677418</v>
      </c>
      <c r="BB87" s="5">
        <v>285.59000000000003</v>
      </c>
      <c r="BC87" s="5">
        <v>271.56967741935483</v>
      </c>
      <c r="BD87" s="14">
        <f t="shared" si="11"/>
        <v>3584.4531351766509</v>
      </c>
      <c r="BE87" s="13">
        <f t="shared" si="12"/>
        <v>3584.45</v>
      </c>
      <c r="BF87" s="13"/>
    </row>
    <row r="88" spans="39:58">
      <c r="AM88" s="4" t="s">
        <v>178</v>
      </c>
      <c r="AN88" s="4" t="s">
        <v>234</v>
      </c>
      <c r="AO88" s="4" t="s">
        <v>245</v>
      </c>
      <c r="AP88" s="4" t="s">
        <v>253</v>
      </c>
      <c r="AQ88" s="4" t="s">
        <v>254</v>
      </c>
      <c r="AR88" s="5">
        <v>290.16129032258067</v>
      </c>
      <c r="AS88" s="5">
        <v>248.28571428571428</v>
      </c>
      <c r="AT88" s="5">
        <v>242.06451612903226</v>
      </c>
      <c r="AU88" s="5">
        <v>262.76666666666665</v>
      </c>
      <c r="AV88" s="5">
        <v>271.70419354838708</v>
      </c>
      <c r="AW88" s="5">
        <v>285.08633333333336</v>
      </c>
      <c r="AX88" s="5">
        <v>214.13258064516128</v>
      </c>
      <c r="AY88" s="5">
        <v>131.79322580645163</v>
      </c>
      <c r="AZ88" s="5">
        <v>141.9316666666667</v>
      </c>
      <c r="BA88" s="5">
        <v>95.196451612903232</v>
      </c>
      <c r="BB88" s="5">
        <v>40.848666666666666</v>
      </c>
      <c r="BC88" s="5">
        <v>43.278709677419357</v>
      </c>
      <c r="BD88" s="14">
        <f t="shared" si="11"/>
        <v>2267.2500153609835</v>
      </c>
      <c r="BE88" s="13">
        <f t="shared" si="12"/>
        <v>2267.25</v>
      </c>
      <c r="BF88" s="13"/>
    </row>
    <row r="89" spans="39:58">
      <c r="AM89" s="4" t="s">
        <v>178</v>
      </c>
      <c r="AN89" s="4" t="s">
        <v>234</v>
      </c>
      <c r="AO89" s="4" t="s">
        <v>245</v>
      </c>
      <c r="AP89" s="4" t="s">
        <v>253</v>
      </c>
      <c r="AQ89" s="4" t="s">
        <v>255</v>
      </c>
      <c r="AR89" s="5">
        <v>1002.258064516129</v>
      </c>
      <c r="AS89" s="5">
        <v>1029</v>
      </c>
      <c r="AT89" s="5">
        <v>961.29032258064512</v>
      </c>
      <c r="AU89" s="5">
        <v>932.73333333333335</v>
      </c>
      <c r="AV89" s="5">
        <v>955.4883870967742</v>
      </c>
      <c r="AW89" s="5">
        <v>898.6396666666667</v>
      </c>
      <c r="AX89" s="5">
        <v>819.26612903225805</v>
      </c>
      <c r="AY89" s="5">
        <v>790.5612903225807</v>
      </c>
      <c r="AZ89" s="5">
        <v>752.03533333333326</v>
      </c>
      <c r="BA89" s="5">
        <v>702.50483870967741</v>
      </c>
      <c r="BB89" s="5">
        <v>659.86833333333345</v>
      </c>
      <c r="BC89" s="5">
        <v>672.48870967741937</v>
      </c>
      <c r="BD89" s="14">
        <f t="shared" si="11"/>
        <v>10176.134408602153</v>
      </c>
      <c r="BE89" s="13">
        <f t="shared" si="12"/>
        <v>10176.129999999999</v>
      </c>
      <c r="BF89" s="13"/>
    </row>
    <row r="90" spans="39:58">
      <c r="AM90" s="4" t="s">
        <v>178</v>
      </c>
      <c r="AN90" s="4" t="s">
        <v>234</v>
      </c>
      <c r="AO90" s="4" t="s">
        <v>245</v>
      </c>
      <c r="AP90" s="4" t="s">
        <v>253</v>
      </c>
      <c r="AQ90" s="4" t="s">
        <v>256</v>
      </c>
      <c r="AR90" s="5">
        <v>193.35483870967741</v>
      </c>
      <c r="AS90" s="5">
        <v>201.07142857142858</v>
      </c>
      <c r="AT90" s="5">
        <v>195.03225806451613</v>
      </c>
      <c r="AU90" s="5">
        <v>189.1</v>
      </c>
      <c r="AV90" s="5">
        <v>178.72290322580645</v>
      </c>
      <c r="AW90" s="5">
        <v>168.43433333333331</v>
      </c>
      <c r="AX90" s="5">
        <v>170.11967741935484</v>
      </c>
      <c r="AY90" s="5">
        <v>171.71451612903223</v>
      </c>
      <c r="AZ90" s="5">
        <v>162.33533333333335</v>
      </c>
      <c r="BA90" s="5">
        <v>152.35290322580644</v>
      </c>
      <c r="BB90" s="5">
        <v>141.41033333333334</v>
      </c>
      <c r="BC90" s="5">
        <v>128.70419354838708</v>
      </c>
      <c r="BD90" s="14">
        <f t="shared" si="11"/>
        <v>2052.3527188940088</v>
      </c>
      <c r="BE90" s="13">
        <f t="shared" si="12"/>
        <v>2052.35</v>
      </c>
      <c r="BF90" s="13"/>
    </row>
    <row r="91" spans="39:58">
      <c r="AM91" s="4" t="s">
        <v>178</v>
      </c>
      <c r="AN91" s="4" t="s">
        <v>234</v>
      </c>
      <c r="AO91" s="4" t="s">
        <v>245</v>
      </c>
      <c r="AP91" s="4" t="s">
        <v>253</v>
      </c>
      <c r="AQ91" s="4" t="s">
        <v>257</v>
      </c>
      <c r="AR91" s="5">
        <v>351.96774193548384</v>
      </c>
      <c r="AS91" s="5">
        <v>338.67857142857144</v>
      </c>
      <c r="AT91" s="5">
        <v>320.41935483870969</v>
      </c>
      <c r="AU91" s="5">
        <v>306</v>
      </c>
      <c r="AV91" s="5">
        <v>325.85225806451615</v>
      </c>
      <c r="AW91" s="5">
        <v>339.09366666666665</v>
      </c>
      <c r="AX91" s="5">
        <v>182.09064516129033</v>
      </c>
      <c r="AY91" s="5">
        <v>181.56</v>
      </c>
      <c r="AZ91" s="5">
        <v>164.28333333333333</v>
      </c>
      <c r="BA91" s="5">
        <v>154.61354838709678</v>
      </c>
      <c r="BB91" s="5">
        <v>102.06700000000001</v>
      </c>
      <c r="BC91" s="5">
        <v>197.96580645161291</v>
      </c>
      <c r="BD91" s="14">
        <f t="shared" si="11"/>
        <v>2964.591926267281</v>
      </c>
      <c r="BE91" s="13">
        <f t="shared" si="12"/>
        <v>2964.59</v>
      </c>
      <c r="BF91" s="13"/>
    </row>
    <row r="92" spans="39:58">
      <c r="AM92" s="4" t="s">
        <v>178</v>
      </c>
      <c r="AN92" s="4" t="s">
        <v>234</v>
      </c>
      <c r="AO92" s="4" t="s">
        <v>245</v>
      </c>
      <c r="AP92" s="4" t="s">
        <v>253</v>
      </c>
      <c r="AQ92" s="4" t="s">
        <v>258</v>
      </c>
      <c r="AR92" s="5">
        <v>1699</v>
      </c>
      <c r="AS92" s="5">
        <v>1695.2857142857142</v>
      </c>
      <c r="AT92" s="5">
        <v>1653.9354838709678</v>
      </c>
      <c r="AU92" s="5">
        <v>1555.8333333333333</v>
      </c>
      <c r="AV92" s="5">
        <v>1488.5587096774193</v>
      </c>
      <c r="AW92" s="5">
        <v>1454.4019999999998</v>
      </c>
      <c r="AX92" s="5">
        <v>1467.4796774193549</v>
      </c>
      <c r="AY92" s="5">
        <v>1472.6848387096773</v>
      </c>
      <c r="AZ92" s="5">
        <v>1492.8316666666665</v>
      </c>
      <c r="BA92" s="5">
        <v>1480.8532258064517</v>
      </c>
      <c r="BB92" s="5">
        <v>1475.127</v>
      </c>
      <c r="BC92" s="5">
        <v>1444.3593548387096</v>
      </c>
      <c r="BD92" s="14">
        <f t="shared" si="11"/>
        <v>18380.351004608296</v>
      </c>
      <c r="BE92" s="13">
        <f t="shared" si="12"/>
        <v>18380.349999999999</v>
      </c>
      <c r="BF92" s="13"/>
    </row>
    <row r="93" spans="39:58">
      <c r="AM93" s="4" t="s">
        <v>178</v>
      </c>
      <c r="AN93" s="4" t="s">
        <v>234</v>
      </c>
      <c r="AO93" s="4" t="s">
        <v>259</v>
      </c>
      <c r="AP93" s="4" t="s">
        <v>260</v>
      </c>
      <c r="AQ93" s="4" t="s">
        <v>260</v>
      </c>
      <c r="AR93" s="5">
        <v>56.516129032258064</v>
      </c>
      <c r="AS93" s="5">
        <v>56.535714285714285</v>
      </c>
      <c r="AT93" s="5">
        <v>50.935483870967744</v>
      </c>
      <c r="AU93" s="5">
        <v>50.8</v>
      </c>
      <c r="AV93" s="5">
        <v>53.967741935483872</v>
      </c>
      <c r="AW93" s="5">
        <v>40.754666666666672</v>
      </c>
      <c r="AX93" s="5">
        <v>25.612580645161291</v>
      </c>
      <c r="AY93" s="5">
        <v>51.174838709677424</v>
      </c>
      <c r="AZ93" s="5">
        <v>49.454333333333338</v>
      </c>
      <c r="BA93" s="5">
        <v>51.804838709677419</v>
      </c>
      <c r="BB93" s="5">
        <v>29.672333333333331</v>
      </c>
      <c r="BC93" s="5">
        <v>54.957741935483874</v>
      </c>
      <c r="BD93" s="14">
        <f t="shared" si="11"/>
        <v>572.18640245775737</v>
      </c>
      <c r="BE93" s="13">
        <f t="shared" si="12"/>
        <v>572.19000000000005</v>
      </c>
      <c r="BF93" s="13"/>
    </row>
    <row r="94" spans="39:58">
      <c r="AM94" s="4" t="s">
        <v>178</v>
      </c>
      <c r="AN94" s="4" t="s">
        <v>234</v>
      </c>
      <c r="AO94" s="4" t="s">
        <v>259</v>
      </c>
      <c r="AP94" s="4" t="s">
        <v>260</v>
      </c>
      <c r="AQ94" s="4" t="s">
        <v>261</v>
      </c>
      <c r="AR94" s="5">
        <v>0</v>
      </c>
      <c r="AS94" s="5">
        <v>0</v>
      </c>
      <c r="AT94" s="5">
        <v>0</v>
      </c>
      <c r="AU94" s="5">
        <v>0.57366666666666666</v>
      </c>
      <c r="AV94" s="5">
        <v>1.032258064516129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14">
        <f t="shared" si="11"/>
        <v>1.6059247311827956</v>
      </c>
      <c r="BE94" s="13">
        <f t="shared" si="12"/>
        <v>1.61</v>
      </c>
      <c r="BF94" s="13"/>
    </row>
    <row r="95" spans="39:58">
      <c r="AM95" s="4" t="s">
        <v>178</v>
      </c>
      <c r="AN95" s="4" t="s">
        <v>234</v>
      </c>
      <c r="AO95" s="4" t="s">
        <v>259</v>
      </c>
      <c r="AP95" s="4" t="s">
        <v>262</v>
      </c>
      <c r="AQ95" s="4" t="s">
        <v>263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52.797419354838709</v>
      </c>
      <c r="AY95" s="5">
        <v>188.65677419354839</v>
      </c>
      <c r="AZ95" s="5">
        <v>413.33333333333331</v>
      </c>
      <c r="BA95" s="5">
        <v>511.95419354838708</v>
      </c>
      <c r="BB95" s="5">
        <v>515.14333333333332</v>
      </c>
      <c r="BC95" s="5">
        <v>550.49193548387098</v>
      </c>
      <c r="BD95" s="14">
        <f t="shared" si="11"/>
        <v>2232.3769892473119</v>
      </c>
      <c r="BE95" s="13">
        <f t="shared" si="12"/>
        <v>2232.38</v>
      </c>
      <c r="BF95" s="13"/>
    </row>
    <row r="96" spans="39:58">
      <c r="AM96" s="4" t="s">
        <v>178</v>
      </c>
      <c r="AN96" s="4" t="s">
        <v>234</v>
      </c>
      <c r="AO96" s="4" t="s">
        <v>264</v>
      </c>
      <c r="AP96" s="4" t="s">
        <v>265</v>
      </c>
      <c r="AQ96" s="4" t="s">
        <v>266</v>
      </c>
      <c r="AR96" s="5">
        <v>32.387096774193552</v>
      </c>
      <c r="AS96" s="5">
        <v>32.285714285714285</v>
      </c>
      <c r="AT96" s="5">
        <v>33.87096774193548</v>
      </c>
      <c r="AU96" s="5">
        <v>102.13333333333334</v>
      </c>
      <c r="AV96" s="5">
        <v>76.39967741935483</v>
      </c>
      <c r="AW96" s="5">
        <v>52.791666666666664</v>
      </c>
      <c r="AX96" s="5">
        <v>19.047419354838709</v>
      </c>
      <c r="AY96" s="5">
        <v>9.1154838709677417</v>
      </c>
      <c r="AZ96" s="5">
        <v>7.2516666666666669</v>
      </c>
      <c r="BA96" s="5">
        <v>12.905483870967741</v>
      </c>
      <c r="BB96" s="5">
        <v>0.44</v>
      </c>
      <c r="BC96" s="5">
        <v>0</v>
      </c>
      <c r="BD96" s="14">
        <f t="shared" si="11"/>
        <v>378.62850998463904</v>
      </c>
      <c r="BE96" s="13">
        <f t="shared" si="12"/>
        <v>378.63</v>
      </c>
      <c r="BF96" s="13"/>
    </row>
    <row r="97" spans="39:58">
      <c r="AM97" s="4" t="s">
        <v>178</v>
      </c>
      <c r="AN97" s="4" t="s">
        <v>234</v>
      </c>
      <c r="AO97" s="4" t="s">
        <v>264</v>
      </c>
      <c r="AP97" s="4" t="s">
        <v>265</v>
      </c>
      <c r="AQ97" s="4" t="s">
        <v>267</v>
      </c>
      <c r="AR97" s="5">
        <v>1458.9677419354839</v>
      </c>
      <c r="AS97" s="5">
        <v>1440</v>
      </c>
      <c r="AT97" s="5">
        <v>1392.5806451612902</v>
      </c>
      <c r="AU97" s="5">
        <v>1453.3</v>
      </c>
      <c r="AV97" s="5">
        <v>1659.3487096774193</v>
      </c>
      <c r="AW97" s="5">
        <v>1867.6536666666666</v>
      </c>
      <c r="AX97" s="5">
        <v>1572.5054838709677</v>
      </c>
      <c r="AY97" s="5">
        <v>1919.1767741935485</v>
      </c>
      <c r="AZ97" s="5">
        <v>1664.4766666666665</v>
      </c>
      <c r="BA97" s="5">
        <v>1920.523548387097</v>
      </c>
      <c r="BB97" s="5">
        <v>1561.1796666666667</v>
      </c>
      <c r="BC97" s="5">
        <v>1595.5312903225806</v>
      </c>
      <c r="BD97" s="14">
        <f t="shared" si="11"/>
        <v>19505.244193548391</v>
      </c>
      <c r="BE97" s="13">
        <f t="shared" si="12"/>
        <v>19505.240000000002</v>
      </c>
      <c r="BF97" s="13"/>
    </row>
    <row r="98" spans="39:58">
      <c r="AM98" s="4" t="s">
        <v>178</v>
      </c>
      <c r="AN98" s="4" t="s">
        <v>234</v>
      </c>
      <c r="AO98" s="4" t="s">
        <v>268</v>
      </c>
      <c r="AP98" s="4" t="s">
        <v>269</v>
      </c>
      <c r="AQ98" s="4" t="s">
        <v>270</v>
      </c>
      <c r="AR98" s="5">
        <v>167.96774193548387</v>
      </c>
      <c r="AS98" s="5">
        <v>167.75</v>
      </c>
      <c r="AT98" s="5">
        <v>167.19354838709677</v>
      </c>
      <c r="AU98" s="5">
        <v>166.6</v>
      </c>
      <c r="AV98" s="5">
        <v>165.74967741935484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14">
        <f t="shared" si="11"/>
        <v>835.26096774193547</v>
      </c>
      <c r="BE98" s="13">
        <f t="shared" si="12"/>
        <v>835.26</v>
      </c>
      <c r="BF98" s="13"/>
    </row>
    <row r="99" spans="39:58">
      <c r="AM99" s="4" t="s">
        <v>178</v>
      </c>
      <c r="AN99" s="4" t="s">
        <v>234</v>
      </c>
      <c r="AO99" s="4" t="s">
        <v>268</v>
      </c>
      <c r="AP99" s="4" t="s">
        <v>269</v>
      </c>
      <c r="AQ99" s="4" t="s">
        <v>271</v>
      </c>
      <c r="AR99" s="5">
        <v>0</v>
      </c>
      <c r="AS99" s="5">
        <v>0</v>
      </c>
      <c r="AT99" s="5">
        <v>28.806451612903224</v>
      </c>
      <c r="AU99" s="5">
        <v>64.233333333333334</v>
      </c>
      <c r="AV99" s="5">
        <v>79.340645161290325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14">
        <f t="shared" si="11"/>
        <v>172.38043010752688</v>
      </c>
      <c r="BE99" s="13">
        <f t="shared" si="12"/>
        <v>172.38</v>
      </c>
      <c r="BF99" s="13"/>
    </row>
    <row r="100" spans="39:58">
      <c r="AM100" s="4" t="s">
        <v>178</v>
      </c>
      <c r="AN100" s="4" t="s">
        <v>234</v>
      </c>
      <c r="AO100" s="4" t="s">
        <v>268</v>
      </c>
      <c r="AP100" s="4" t="s">
        <v>269</v>
      </c>
      <c r="AQ100" s="4" t="s">
        <v>272</v>
      </c>
      <c r="AR100" s="5">
        <v>912.87096774193549</v>
      </c>
      <c r="AS100" s="5">
        <v>882.42857142857144</v>
      </c>
      <c r="AT100" s="5">
        <v>925.06451612903231</v>
      </c>
      <c r="AU100" s="5">
        <v>741.83333333333337</v>
      </c>
      <c r="AV100" s="5">
        <v>827.85258064516131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14">
        <f t="shared" si="11"/>
        <v>4290.049969278034</v>
      </c>
      <c r="BE100" s="13">
        <f t="shared" si="12"/>
        <v>4290.05</v>
      </c>
      <c r="BF100" s="13"/>
    </row>
    <row r="101" spans="39:58">
      <c r="AM101" s="4" t="s">
        <v>178</v>
      </c>
      <c r="AN101" s="4" t="s">
        <v>234</v>
      </c>
      <c r="AO101" s="4" t="s">
        <v>192</v>
      </c>
      <c r="AP101" s="4" t="s">
        <v>199</v>
      </c>
      <c r="AQ101" s="4" t="s">
        <v>273</v>
      </c>
      <c r="AR101" s="5">
        <v>0</v>
      </c>
      <c r="AS101" s="5">
        <v>12.035714285714286</v>
      </c>
      <c r="AT101" s="5">
        <v>103.2258064516129</v>
      </c>
      <c r="AU101" s="5">
        <v>109.56666666666666</v>
      </c>
      <c r="AV101" s="5">
        <v>104.96774193548387</v>
      </c>
      <c r="AW101" s="5">
        <v>87.666666666666671</v>
      </c>
      <c r="AX101" s="5">
        <v>117.02645161290323</v>
      </c>
      <c r="AY101" s="5">
        <v>129.54580645161292</v>
      </c>
      <c r="AZ101" s="5">
        <v>124.36200000000001</v>
      </c>
      <c r="BA101" s="5">
        <v>123.57516129032258</v>
      </c>
      <c r="BB101" s="5">
        <v>130.26366666666667</v>
      </c>
      <c r="BC101" s="5">
        <v>124.78806451612903</v>
      </c>
      <c r="BD101" s="14">
        <f t="shared" si="11"/>
        <v>1167.023746543779</v>
      </c>
      <c r="BE101" s="13">
        <f t="shared" si="12"/>
        <v>1167.02</v>
      </c>
      <c r="BF101" s="13"/>
    </row>
    <row r="102" spans="39:58">
      <c r="AM102" s="4" t="s">
        <v>178</v>
      </c>
      <c r="AN102" s="4" t="s">
        <v>234</v>
      </c>
      <c r="AO102" s="4" t="s">
        <v>192</v>
      </c>
      <c r="AP102" s="4" t="s">
        <v>274</v>
      </c>
      <c r="AQ102" s="4" t="s">
        <v>275</v>
      </c>
      <c r="AR102" s="5">
        <v>0</v>
      </c>
      <c r="AS102" s="5">
        <v>0.5714285714285714</v>
      </c>
      <c r="AT102" s="5">
        <v>7.129032258064516</v>
      </c>
      <c r="AU102" s="5">
        <v>14.266666666666667</v>
      </c>
      <c r="AV102" s="5">
        <v>14.064516129032258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14">
        <f t="shared" si="11"/>
        <v>36.031643625192011</v>
      </c>
      <c r="BE102" s="13">
        <f t="shared" si="12"/>
        <v>36.03</v>
      </c>
      <c r="BF102" s="13"/>
    </row>
    <row r="103" spans="39:58">
      <c r="AM103" s="4" t="s">
        <v>178</v>
      </c>
      <c r="AN103" s="4" t="s">
        <v>234</v>
      </c>
      <c r="AO103" s="4" t="s">
        <v>192</v>
      </c>
      <c r="AP103" s="4" t="s">
        <v>274</v>
      </c>
      <c r="AQ103" s="4" t="s">
        <v>276</v>
      </c>
      <c r="AR103" s="5">
        <v>309.48387096774195</v>
      </c>
      <c r="AS103" s="5">
        <v>314.78571428571428</v>
      </c>
      <c r="AT103" s="5">
        <v>273.19354838709677</v>
      </c>
      <c r="AU103" s="5">
        <v>269.36666666666667</v>
      </c>
      <c r="AV103" s="5">
        <v>305.06451612903226</v>
      </c>
      <c r="AW103" s="5">
        <v>309.39999999999998</v>
      </c>
      <c r="AX103" s="5">
        <v>289.19709677419354</v>
      </c>
      <c r="AY103" s="5">
        <v>263.0877419354839</v>
      </c>
      <c r="AZ103" s="5">
        <v>286.77800000000002</v>
      </c>
      <c r="BA103" s="5">
        <v>297.8741935483871</v>
      </c>
      <c r="BB103" s="5">
        <v>279.55100000000004</v>
      </c>
      <c r="BC103" s="5">
        <v>262.91096774193545</v>
      </c>
      <c r="BD103" s="14">
        <f t="shared" si="11"/>
        <v>3460.6933164362517</v>
      </c>
      <c r="BE103" s="13">
        <f t="shared" si="12"/>
        <v>3460.69</v>
      </c>
      <c r="BF103" s="13"/>
    </row>
    <row r="104" spans="39:58">
      <c r="AM104" s="4" t="s">
        <v>178</v>
      </c>
      <c r="AN104" s="4" t="s">
        <v>234</v>
      </c>
      <c r="AO104" s="4" t="s">
        <v>192</v>
      </c>
      <c r="AP104" s="4" t="s">
        <v>274</v>
      </c>
      <c r="AQ104" s="4" t="s">
        <v>277</v>
      </c>
      <c r="AR104" s="5">
        <v>26.129032258064516</v>
      </c>
      <c r="AS104" s="5">
        <v>24.214285714285715</v>
      </c>
      <c r="AT104" s="5">
        <v>22.70967741935484</v>
      </c>
      <c r="AU104" s="5">
        <v>15.766666666666667</v>
      </c>
      <c r="AV104" s="5">
        <v>18.451612903225808</v>
      </c>
      <c r="AW104" s="5">
        <v>8.8000000000000007</v>
      </c>
      <c r="AX104" s="5">
        <v>17.238387096774193</v>
      </c>
      <c r="AY104" s="5">
        <v>18.368064516129031</v>
      </c>
      <c r="AZ104" s="5">
        <v>18.145666666666667</v>
      </c>
      <c r="BA104" s="5">
        <v>14.729677419354839</v>
      </c>
      <c r="BB104" s="5">
        <v>15.265666666666668</v>
      </c>
      <c r="BC104" s="5">
        <v>16.82</v>
      </c>
      <c r="BD104" s="14">
        <f t="shared" si="11"/>
        <v>216.63873732718895</v>
      </c>
      <c r="BE104" s="13">
        <f t="shared" si="12"/>
        <v>216.64</v>
      </c>
      <c r="BF104" s="13"/>
    </row>
    <row r="105" spans="39:58">
      <c r="AM105" s="4" t="s">
        <v>178</v>
      </c>
      <c r="AN105" s="4" t="s">
        <v>234</v>
      </c>
      <c r="AO105" s="4" t="s">
        <v>192</v>
      </c>
      <c r="AP105" s="4" t="s">
        <v>274</v>
      </c>
      <c r="AQ105" s="4" t="s">
        <v>278</v>
      </c>
      <c r="AR105" s="5">
        <v>815.09677419354841</v>
      </c>
      <c r="AS105" s="5">
        <v>751.96428571428567</v>
      </c>
      <c r="AT105" s="5">
        <v>712.16129032258061</v>
      </c>
      <c r="AU105" s="5">
        <v>703.83333333333337</v>
      </c>
      <c r="AV105" s="5">
        <v>730.90322580645159</v>
      </c>
      <c r="AW105" s="5">
        <v>627.0333333333333</v>
      </c>
      <c r="AX105" s="5">
        <v>638.88032258064516</v>
      </c>
      <c r="AY105" s="5">
        <v>592.9545161290323</v>
      </c>
      <c r="AZ105" s="5">
        <v>596.21999999999991</v>
      </c>
      <c r="BA105" s="5">
        <v>613.80451612903221</v>
      </c>
      <c r="BB105" s="5">
        <v>563.70833333333337</v>
      </c>
      <c r="BC105" s="5">
        <v>576.07290322580639</v>
      </c>
      <c r="BD105" s="14">
        <f t="shared" si="11"/>
        <v>7922.6328341013814</v>
      </c>
      <c r="BE105" s="13">
        <f t="shared" si="12"/>
        <v>7922.63</v>
      </c>
      <c r="BF105" s="13"/>
    </row>
    <row r="106" spans="39:58">
      <c r="AM106" s="4" t="s">
        <v>178</v>
      </c>
      <c r="AN106" s="4" t="s">
        <v>234</v>
      </c>
      <c r="AO106" s="4" t="s">
        <v>192</v>
      </c>
      <c r="AP106" s="4" t="s">
        <v>274</v>
      </c>
      <c r="AQ106" s="4" t="s">
        <v>279</v>
      </c>
      <c r="AR106" s="5">
        <v>162.93548387096774</v>
      </c>
      <c r="AS106" s="5">
        <v>168.85714285714286</v>
      </c>
      <c r="AT106" s="5">
        <v>181.48387096774192</v>
      </c>
      <c r="AU106" s="5">
        <v>174.36666666666667</v>
      </c>
      <c r="AV106" s="5">
        <v>160.06451612903226</v>
      </c>
      <c r="AW106" s="5">
        <v>180.93333333333334</v>
      </c>
      <c r="AX106" s="5">
        <v>189.82064516129032</v>
      </c>
      <c r="AY106" s="5">
        <v>187.73064516129031</v>
      </c>
      <c r="AZ106" s="5">
        <v>199.57000000000002</v>
      </c>
      <c r="BA106" s="5">
        <v>202.43709677419355</v>
      </c>
      <c r="BB106" s="5">
        <v>195.55966666666666</v>
      </c>
      <c r="BC106" s="5">
        <v>203.95580645161291</v>
      </c>
      <c r="BD106" s="14">
        <f t="shared" si="11"/>
        <v>2207.7148740399384</v>
      </c>
      <c r="BE106" s="13">
        <f t="shared" si="12"/>
        <v>2207.71</v>
      </c>
      <c r="BF106" s="13"/>
    </row>
    <row r="107" spans="39:58">
      <c r="AM107" s="4" t="s">
        <v>178</v>
      </c>
      <c r="AN107" s="4" t="s">
        <v>234</v>
      </c>
      <c r="AO107" s="4" t="s">
        <v>192</v>
      </c>
      <c r="AP107" s="4" t="s">
        <v>274</v>
      </c>
      <c r="AQ107" s="4" t="s">
        <v>280</v>
      </c>
      <c r="AR107" s="5">
        <v>63.41935483870968</v>
      </c>
      <c r="AS107" s="5">
        <v>58.75</v>
      </c>
      <c r="AT107" s="5">
        <v>47.29032258064516</v>
      </c>
      <c r="AU107" s="5">
        <v>48.06666666666667</v>
      </c>
      <c r="AV107" s="5">
        <v>32.29032258064516</v>
      </c>
      <c r="AW107" s="5">
        <v>52.2</v>
      </c>
      <c r="AX107" s="5">
        <v>47.560645161290324</v>
      </c>
      <c r="AY107" s="5">
        <v>49.920967741935485</v>
      </c>
      <c r="AZ107" s="5">
        <v>56.244</v>
      </c>
      <c r="BA107" s="5">
        <v>46.974838709677421</v>
      </c>
      <c r="BB107" s="5">
        <v>45.041666666666664</v>
      </c>
      <c r="BC107" s="5">
        <v>46.551290322580641</v>
      </c>
      <c r="BD107" s="14">
        <f t="shared" si="11"/>
        <v>594.31007526881717</v>
      </c>
      <c r="BE107" s="13">
        <f t="shared" si="12"/>
        <v>594.30999999999995</v>
      </c>
      <c r="BF107" s="13"/>
    </row>
    <row r="108" spans="39:58">
      <c r="AM108" s="4" t="s">
        <v>178</v>
      </c>
      <c r="AN108" s="4" t="s">
        <v>234</v>
      </c>
      <c r="AO108" s="4" t="s">
        <v>192</v>
      </c>
      <c r="AP108" s="4" t="s">
        <v>274</v>
      </c>
      <c r="AQ108" s="4" t="s">
        <v>281</v>
      </c>
      <c r="AR108" s="5">
        <v>804.83870967741939</v>
      </c>
      <c r="AS108" s="5">
        <v>742.14285714285711</v>
      </c>
      <c r="AT108" s="5">
        <v>697.38709677419354</v>
      </c>
      <c r="AU108" s="5">
        <v>693.63333333333333</v>
      </c>
      <c r="AV108" s="5">
        <v>769.09677419354841</v>
      </c>
      <c r="AW108" s="5">
        <v>876.06666666666672</v>
      </c>
      <c r="AX108" s="5">
        <v>832.98354838709679</v>
      </c>
      <c r="AY108" s="5">
        <v>939.52225806451611</v>
      </c>
      <c r="AZ108" s="5">
        <v>745.76566666666668</v>
      </c>
      <c r="BA108" s="5">
        <v>995.34</v>
      </c>
      <c r="BB108" s="5">
        <v>1043.2866666666666</v>
      </c>
      <c r="BC108" s="5">
        <v>1071.685806451613</v>
      </c>
      <c r="BD108" s="14">
        <f t="shared" si="11"/>
        <v>10211.749384024577</v>
      </c>
      <c r="BE108" s="13">
        <f t="shared" si="12"/>
        <v>10211.75</v>
      </c>
      <c r="BF108" s="13"/>
    </row>
    <row r="109" spans="39:58">
      <c r="AM109" s="4" t="s">
        <v>178</v>
      </c>
      <c r="AN109" s="4" t="s">
        <v>234</v>
      </c>
      <c r="AO109" s="4" t="s">
        <v>192</v>
      </c>
      <c r="AP109" s="4" t="s">
        <v>234</v>
      </c>
      <c r="AQ109" s="4" t="s">
        <v>282</v>
      </c>
      <c r="AR109" s="5">
        <v>1509.1290322580646</v>
      </c>
      <c r="AS109" s="5">
        <v>1405.3214285714287</v>
      </c>
      <c r="AT109" s="5">
        <v>1592.2258064516129</v>
      </c>
      <c r="AU109" s="5">
        <v>1393.7666666666667</v>
      </c>
      <c r="AV109" s="5">
        <v>1353.3225806451612</v>
      </c>
      <c r="AW109" s="5">
        <v>1435.8</v>
      </c>
      <c r="AX109" s="5">
        <v>1376.718387096774</v>
      </c>
      <c r="AY109" s="5">
        <v>1359.1629032258065</v>
      </c>
      <c r="AZ109" s="5">
        <v>1390.317</v>
      </c>
      <c r="BA109" s="5">
        <v>1377.7012903225807</v>
      </c>
      <c r="BB109" s="5">
        <v>1369.1</v>
      </c>
      <c r="BC109" s="5">
        <v>1359.3370967741935</v>
      </c>
      <c r="BD109" s="14">
        <f t="shared" si="11"/>
        <v>16921.902192012287</v>
      </c>
      <c r="BE109" s="13">
        <f t="shared" si="12"/>
        <v>16921.900000000001</v>
      </c>
      <c r="BF109" s="13"/>
    </row>
    <row r="110" spans="39:58">
      <c r="AM110" s="4" t="s">
        <v>178</v>
      </c>
      <c r="AN110" s="4" t="s">
        <v>234</v>
      </c>
      <c r="AO110" s="4" t="s">
        <v>192</v>
      </c>
      <c r="AP110" s="4" t="s">
        <v>283</v>
      </c>
      <c r="AQ110" s="4" t="s">
        <v>284</v>
      </c>
      <c r="AR110" s="5">
        <v>149.54838709677421</v>
      </c>
      <c r="AS110" s="5">
        <v>151.75</v>
      </c>
      <c r="AT110" s="5">
        <v>139.09677419354838</v>
      </c>
      <c r="AU110" s="5">
        <v>152.73333333333332</v>
      </c>
      <c r="AV110" s="5">
        <v>192.7741935483871</v>
      </c>
      <c r="AW110" s="5">
        <v>178.36666666666667</v>
      </c>
      <c r="AX110" s="5">
        <v>173.61096774193547</v>
      </c>
      <c r="AY110" s="5">
        <v>174.11967741935484</v>
      </c>
      <c r="AZ110" s="5">
        <v>176.39500000000001</v>
      </c>
      <c r="BA110" s="5">
        <v>153.2725806451613</v>
      </c>
      <c r="BB110" s="5">
        <v>144.07033333333331</v>
      </c>
      <c r="BC110" s="5">
        <v>134.26838709677418</v>
      </c>
      <c r="BD110" s="14">
        <f t="shared" si="11"/>
        <v>1920.0063010752688</v>
      </c>
      <c r="BE110" s="13">
        <f t="shared" si="12"/>
        <v>1920.01</v>
      </c>
      <c r="BF110" s="13"/>
    </row>
    <row r="111" spans="39:58">
      <c r="AM111" s="4" t="s">
        <v>178</v>
      </c>
      <c r="AN111" s="4" t="s">
        <v>234</v>
      </c>
      <c r="AO111" s="4" t="s">
        <v>192</v>
      </c>
      <c r="AP111" s="4" t="s">
        <v>283</v>
      </c>
      <c r="AQ111" s="4" t="s">
        <v>285</v>
      </c>
      <c r="AR111" s="5">
        <v>149.38709677419354</v>
      </c>
      <c r="AS111" s="5">
        <v>144.14285714285714</v>
      </c>
      <c r="AT111" s="5">
        <v>152</v>
      </c>
      <c r="AU111" s="5">
        <v>154.5</v>
      </c>
      <c r="AV111" s="5">
        <v>148.87096774193549</v>
      </c>
      <c r="AW111" s="5">
        <v>147.46666666666667</v>
      </c>
      <c r="AX111" s="5">
        <v>159.50451612903228</v>
      </c>
      <c r="AY111" s="5">
        <v>186.02806451612904</v>
      </c>
      <c r="AZ111" s="5">
        <v>175.51433333333335</v>
      </c>
      <c r="BA111" s="5">
        <v>176.26967741935482</v>
      </c>
      <c r="BB111" s="5">
        <v>159.53233333333336</v>
      </c>
      <c r="BC111" s="5">
        <v>162.21193548387095</v>
      </c>
      <c r="BD111" s="14">
        <f t="shared" si="11"/>
        <v>1915.4284485407065</v>
      </c>
      <c r="BE111" s="13">
        <f t="shared" si="12"/>
        <v>1915.43</v>
      </c>
      <c r="BF111" s="13"/>
    </row>
    <row r="112" spans="39:58">
      <c r="AM112" s="4" t="s">
        <v>178</v>
      </c>
      <c r="AN112" s="4" t="s">
        <v>234</v>
      </c>
      <c r="AO112" s="4" t="s">
        <v>214</v>
      </c>
      <c r="AP112" s="4" t="s">
        <v>286</v>
      </c>
      <c r="AQ112" s="4" t="s">
        <v>287</v>
      </c>
      <c r="AR112" s="5">
        <v>232.90322580645162</v>
      </c>
      <c r="AS112" s="5">
        <v>207.71428571428572</v>
      </c>
      <c r="AT112" s="5">
        <v>196.32258064516128</v>
      </c>
      <c r="AU112" s="5">
        <v>189.3</v>
      </c>
      <c r="AV112" s="5">
        <v>180.51612903225808</v>
      </c>
      <c r="AW112" s="5">
        <v>171.48033333333333</v>
      </c>
      <c r="AX112" s="5">
        <v>161.50096774193548</v>
      </c>
      <c r="AY112" s="5">
        <v>232.92806451612904</v>
      </c>
      <c r="AZ112" s="5">
        <v>236.31800000000001</v>
      </c>
      <c r="BA112" s="5">
        <v>282.22451612903222</v>
      </c>
      <c r="BB112" s="5">
        <v>297.988</v>
      </c>
      <c r="BC112" s="5">
        <v>283.2293548387097</v>
      </c>
      <c r="BD112" s="14">
        <f t="shared" si="11"/>
        <v>2672.4254577572965</v>
      </c>
      <c r="BE112" s="13">
        <f t="shared" si="12"/>
        <v>2672.43</v>
      </c>
      <c r="BF112" s="13"/>
    </row>
    <row r="113" spans="39:58">
      <c r="AM113" s="4" t="s">
        <v>178</v>
      </c>
      <c r="AN113" s="4" t="s">
        <v>234</v>
      </c>
      <c r="AO113" s="4" t="s">
        <v>214</v>
      </c>
      <c r="AP113" s="4" t="s">
        <v>288</v>
      </c>
      <c r="AQ113" s="4" t="s">
        <v>289</v>
      </c>
      <c r="AR113" s="5">
        <v>0</v>
      </c>
      <c r="AS113" s="5">
        <v>0</v>
      </c>
      <c r="AT113" s="5">
        <v>0</v>
      </c>
      <c r="AU113" s="5">
        <v>0</v>
      </c>
      <c r="AV113" s="5">
        <v>46.892258064516135</v>
      </c>
      <c r="AW113" s="5">
        <v>383.66500000000002</v>
      </c>
      <c r="AX113" s="5">
        <v>404.47709677419357</v>
      </c>
      <c r="AY113" s="5">
        <v>360.96129032258062</v>
      </c>
      <c r="AZ113" s="5">
        <v>177.23566666666665</v>
      </c>
      <c r="BA113" s="5">
        <v>146.61129032258063</v>
      </c>
      <c r="BB113" s="5">
        <v>110.13466666666666</v>
      </c>
      <c r="BC113" s="5">
        <v>151.6483870967742</v>
      </c>
      <c r="BD113" s="14">
        <f t="shared" si="11"/>
        <v>1781.6256559139786</v>
      </c>
      <c r="BE113" s="13">
        <f t="shared" si="12"/>
        <v>1781.63</v>
      </c>
      <c r="BF113" s="13"/>
    </row>
    <row r="114" spans="39:58">
      <c r="AM114" s="4" t="s">
        <v>178</v>
      </c>
      <c r="AN114" s="4" t="s">
        <v>234</v>
      </c>
      <c r="AO114" s="4" t="s">
        <v>268</v>
      </c>
      <c r="AP114" s="4" t="s">
        <v>269</v>
      </c>
      <c r="AQ114" s="4" t="s">
        <v>270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165.815</v>
      </c>
      <c r="AX114" s="5">
        <v>165.38451612903225</v>
      </c>
      <c r="AY114" s="5">
        <v>158.8816129032258</v>
      </c>
      <c r="AZ114" s="5">
        <v>162.88966666666664</v>
      </c>
      <c r="BA114" s="5">
        <v>176.30645161290323</v>
      </c>
      <c r="BB114" s="5">
        <v>162.221</v>
      </c>
      <c r="BC114" s="5">
        <v>160.19548387096776</v>
      </c>
      <c r="BD114" s="14">
        <f t="shared" si="11"/>
        <v>1151.6937311827958</v>
      </c>
      <c r="BE114" s="13">
        <f t="shared" si="12"/>
        <v>1151.69</v>
      </c>
      <c r="BF114" s="13"/>
    </row>
    <row r="115" spans="39:58">
      <c r="AM115" s="4" t="s">
        <v>178</v>
      </c>
      <c r="AN115" s="4" t="s">
        <v>234</v>
      </c>
      <c r="AO115" s="4" t="s">
        <v>268</v>
      </c>
      <c r="AP115" s="4" t="s">
        <v>269</v>
      </c>
      <c r="AQ115" s="4" t="s">
        <v>271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79.528333333333336</v>
      </c>
      <c r="AX115" s="5">
        <v>79.352580645161282</v>
      </c>
      <c r="AY115" s="5">
        <v>17.820322580645161</v>
      </c>
      <c r="AZ115" s="5">
        <v>0</v>
      </c>
      <c r="BA115" s="5">
        <v>0</v>
      </c>
      <c r="BB115" s="5">
        <v>0</v>
      </c>
      <c r="BC115" s="5">
        <v>0</v>
      </c>
      <c r="BD115" s="14">
        <f t="shared" si="11"/>
        <v>176.70123655913977</v>
      </c>
      <c r="BE115" s="13">
        <f t="shared" si="12"/>
        <v>176.7</v>
      </c>
      <c r="BF115" s="13"/>
    </row>
    <row r="116" spans="39:58">
      <c r="AM116" s="4" t="s">
        <v>178</v>
      </c>
      <c r="AN116" s="4" t="s">
        <v>234</v>
      </c>
      <c r="AO116" s="4" t="s">
        <v>268</v>
      </c>
      <c r="AP116" s="4" t="s">
        <v>269</v>
      </c>
      <c r="AQ116" s="4" t="s">
        <v>272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772.31033333333335</v>
      </c>
      <c r="AX116" s="5">
        <v>737.38612903225805</v>
      </c>
      <c r="AY116" s="5">
        <v>758.90129032258073</v>
      </c>
      <c r="AZ116" s="5">
        <v>866.89</v>
      </c>
      <c r="BA116" s="5">
        <v>985.27580645161299</v>
      </c>
      <c r="BB116" s="5">
        <v>842.4856666666667</v>
      </c>
      <c r="BC116" s="5">
        <v>868.39548387096772</v>
      </c>
      <c r="BD116" s="14">
        <f t="shared" si="11"/>
        <v>5831.6447096774191</v>
      </c>
      <c r="BE116" s="13">
        <f t="shared" si="12"/>
        <v>5831.64</v>
      </c>
      <c r="BF116" s="13"/>
    </row>
    <row r="117" spans="39:58">
      <c r="AM117" s="4" t="s">
        <v>178</v>
      </c>
      <c r="AN117" s="4" t="s">
        <v>234</v>
      </c>
      <c r="AO117" s="4" t="s">
        <v>290</v>
      </c>
      <c r="AP117" s="4" t="s">
        <v>291</v>
      </c>
      <c r="AQ117" s="4" t="s">
        <v>292</v>
      </c>
      <c r="AR117" s="5">
        <v>371.70967741935482</v>
      </c>
      <c r="AS117" s="5">
        <v>386.10714285714283</v>
      </c>
      <c r="AT117" s="5">
        <v>494.32258064516128</v>
      </c>
      <c r="AU117" s="5">
        <v>478.83333333333331</v>
      </c>
      <c r="AV117" s="5">
        <v>469.80645161290323</v>
      </c>
      <c r="AW117" s="5">
        <v>456.36666666666667</v>
      </c>
      <c r="AX117" s="5">
        <v>426.09677419354841</v>
      </c>
      <c r="AY117" s="5">
        <v>339.80645161290323</v>
      </c>
      <c r="AZ117" s="5">
        <v>316.63333333333333</v>
      </c>
      <c r="BA117" s="5">
        <v>293.54838709677421</v>
      </c>
      <c r="BB117" s="5">
        <v>263</v>
      </c>
      <c r="BC117" s="5">
        <v>223.7741935483871</v>
      </c>
      <c r="BD117" s="14">
        <f t="shared" si="11"/>
        <v>4520.0049923195083</v>
      </c>
      <c r="BE117" s="13">
        <f t="shared" si="12"/>
        <v>4520</v>
      </c>
      <c r="BF117" s="13"/>
    </row>
    <row r="118" spans="39:58">
      <c r="AM118" s="4" t="s">
        <v>178</v>
      </c>
      <c r="AN118" s="4" t="s">
        <v>234</v>
      </c>
      <c r="AO118" s="4" t="s">
        <v>290</v>
      </c>
      <c r="AP118" s="4" t="s">
        <v>291</v>
      </c>
      <c r="AQ118" s="4" t="s">
        <v>293</v>
      </c>
      <c r="AR118" s="5">
        <v>753.54838709677415</v>
      </c>
      <c r="AS118" s="5">
        <v>769.03571428571433</v>
      </c>
      <c r="AT118" s="5">
        <v>797.54838709677415</v>
      </c>
      <c r="AU118" s="5">
        <v>767.9666666666667</v>
      </c>
      <c r="AV118" s="5">
        <v>718.25806451612902</v>
      </c>
      <c r="AW118" s="5">
        <v>639.07100000000003</v>
      </c>
      <c r="AX118" s="5">
        <v>575.51064516129043</v>
      </c>
      <c r="AY118" s="5">
        <v>578.28419354838718</v>
      </c>
      <c r="AZ118" s="5">
        <v>549.83333333333337</v>
      </c>
      <c r="BA118" s="5">
        <v>511.12903225806451</v>
      </c>
      <c r="BB118" s="5">
        <v>466.98133333333334</v>
      </c>
      <c r="BC118" s="5">
        <v>466.06451612903226</v>
      </c>
      <c r="BD118" s="14">
        <f t="shared" si="11"/>
        <v>7593.2312734254983</v>
      </c>
      <c r="BE118" s="13">
        <f t="shared" si="12"/>
        <v>7593.23</v>
      </c>
      <c r="BF118" s="13"/>
    </row>
    <row r="119" spans="39:58">
      <c r="AM119" s="4" t="s">
        <v>178</v>
      </c>
      <c r="AN119" s="4" t="s">
        <v>234</v>
      </c>
      <c r="AO119" s="4" t="s">
        <v>290</v>
      </c>
      <c r="AP119" s="4" t="s">
        <v>291</v>
      </c>
      <c r="AQ119" s="4" t="s">
        <v>294</v>
      </c>
      <c r="AR119" s="5">
        <v>604.54838709677415</v>
      </c>
      <c r="AS119" s="5">
        <v>601.46428571428567</v>
      </c>
      <c r="AT119" s="5">
        <v>615.35483870967744</v>
      </c>
      <c r="AU119" s="5">
        <v>556.86666666666667</v>
      </c>
      <c r="AV119" s="5">
        <v>510.77419354838707</v>
      </c>
      <c r="AW119" s="5">
        <v>482.86666666666667</v>
      </c>
      <c r="AX119" s="5">
        <v>475.74193548387098</v>
      </c>
      <c r="AY119" s="5">
        <v>479.25806451612902</v>
      </c>
      <c r="AZ119" s="5">
        <v>457.9</v>
      </c>
      <c r="BA119" s="5">
        <v>439.41935483870969</v>
      </c>
      <c r="BB119" s="5">
        <v>460.601</v>
      </c>
      <c r="BC119" s="5">
        <v>547.16258064516137</v>
      </c>
      <c r="BD119" s="14">
        <f t="shared" si="11"/>
        <v>6231.9579738863276</v>
      </c>
      <c r="BE119" s="13">
        <f t="shared" si="12"/>
        <v>6231.96</v>
      </c>
      <c r="BF119" s="13"/>
    </row>
    <row r="120" spans="39:58">
      <c r="AM120" s="4" t="s">
        <v>178</v>
      </c>
      <c r="AN120" s="4" t="s">
        <v>295</v>
      </c>
      <c r="AO120" s="4" t="s">
        <v>296</v>
      </c>
      <c r="AP120" s="4" t="s">
        <v>297</v>
      </c>
      <c r="AQ120" s="4" t="s">
        <v>298</v>
      </c>
      <c r="AR120" s="5">
        <v>0</v>
      </c>
      <c r="AS120" s="5">
        <v>0</v>
      </c>
      <c r="AT120" s="5">
        <v>12.225806451612904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3.8530000000000002</v>
      </c>
      <c r="BA120" s="5">
        <v>0</v>
      </c>
      <c r="BB120" s="5">
        <v>0</v>
      </c>
      <c r="BC120" s="5">
        <v>0</v>
      </c>
      <c r="BD120" s="14">
        <f t="shared" si="11"/>
        <v>16.078806451612905</v>
      </c>
      <c r="BE120" s="13">
        <f t="shared" si="12"/>
        <v>16.079999999999998</v>
      </c>
      <c r="BF120" s="13"/>
    </row>
    <row r="121" spans="39:58">
      <c r="AM121" s="4" t="s">
        <v>178</v>
      </c>
      <c r="AN121" s="4" t="s">
        <v>295</v>
      </c>
      <c r="AO121" s="4" t="s">
        <v>296</v>
      </c>
      <c r="AP121" s="4" t="s">
        <v>299</v>
      </c>
      <c r="AQ121" s="4" t="s">
        <v>300</v>
      </c>
      <c r="AR121" s="5">
        <v>1.5483870967741935</v>
      </c>
      <c r="AS121" s="5">
        <v>0</v>
      </c>
      <c r="AT121" s="5">
        <v>0</v>
      </c>
      <c r="AU121" s="5">
        <v>0.33333333333333331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0.12903225806451613</v>
      </c>
      <c r="BD121" s="14">
        <f t="shared" si="11"/>
        <v>2.010752688172043</v>
      </c>
      <c r="BE121" s="13">
        <f t="shared" si="12"/>
        <v>2.0099999999999998</v>
      </c>
      <c r="BF121" s="13"/>
    </row>
    <row r="122" spans="39:58">
      <c r="AM122" s="4" t="s">
        <v>178</v>
      </c>
      <c r="AN122" s="4" t="s">
        <v>295</v>
      </c>
      <c r="AO122" s="4" t="s">
        <v>296</v>
      </c>
      <c r="AP122" s="4" t="s">
        <v>299</v>
      </c>
      <c r="AQ122" s="4" t="s">
        <v>301</v>
      </c>
      <c r="AR122" s="5">
        <v>48.806451612903224</v>
      </c>
      <c r="AS122" s="5">
        <v>71.25</v>
      </c>
      <c r="AT122" s="5">
        <v>67.806451612903231</v>
      </c>
      <c r="AU122" s="5">
        <v>62.766666666666666</v>
      </c>
      <c r="AV122" s="5">
        <v>66.193548387096769</v>
      </c>
      <c r="AW122" s="5">
        <v>61.56666666666667</v>
      </c>
      <c r="AX122" s="5">
        <v>57.967741935483872</v>
      </c>
      <c r="AY122" s="5">
        <v>58.270322580645164</v>
      </c>
      <c r="AZ122" s="5">
        <v>57</v>
      </c>
      <c r="BA122" s="5">
        <v>56.806451612903224</v>
      </c>
      <c r="BB122" s="5">
        <v>55.93333333333333</v>
      </c>
      <c r="BC122" s="5">
        <v>56.058709677419351</v>
      </c>
      <c r="BD122" s="14">
        <f t="shared" si="11"/>
        <v>720.42634408602134</v>
      </c>
      <c r="BE122" s="13">
        <f t="shared" si="12"/>
        <v>720.43</v>
      </c>
      <c r="BF122" s="13"/>
    </row>
    <row r="123" spans="39:58">
      <c r="AM123" s="4" t="s">
        <v>178</v>
      </c>
      <c r="AN123" s="4" t="s">
        <v>295</v>
      </c>
      <c r="AO123" s="4" t="s">
        <v>296</v>
      </c>
      <c r="AP123" s="4" t="s">
        <v>299</v>
      </c>
      <c r="AQ123" s="4" t="s">
        <v>302</v>
      </c>
      <c r="AR123" s="5">
        <v>520.16129032258061</v>
      </c>
      <c r="AS123" s="5">
        <v>512.85714285714289</v>
      </c>
      <c r="AT123" s="5">
        <v>521.41935483870964</v>
      </c>
      <c r="AU123" s="5">
        <v>498.8</v>
      </c>
      <c r="AV123" s="5">
        <v>493.77419354838707</v>
      </c>
      <c r="AW123" s="5">
        <v>471.66500000000002</v>
      </c>
      <c r="AX123" s="5">
        <v>459.37032258064517</v>
      </c>
      <c r="AY123" s="5">
        <v>449.72096774193551</v>
      </c>
      <c r="AZ123" s="5">
        <v>426.46299999999997</v>
      </c>
      <c r="BA123" s="5">
        <v>406.82193548387096</v>
      </c>
      <c r="BB123" s="5">
        <v>402.69366666666673</v>
      </c>
      <c r="BC123" s="5">
        <v>404.37322580645161</v>
      </c>
      <c r="BD123" s="14">
        <f t="shared" si="11"/>
        <v>5568.120099846391</v>
      </c>
      <c r="BE123" s="13">
        <f t="shared" si="12"/>
        <v>5568.12</v>
      </c>
      <c r="BF123" s="13"/>
    </row>
    <row r="124" spans="39:58">
      <c r="AM124" s="4" t="s">
        <v>178</v>
      </c>
      <c r="AN124" s="4" t="s">
        <v>295</v>
      </c>
      <c r="AO124" s="4" t="s">
        <v>296</v>
      </c>
      <c r="AP124" s="4" t="s">
        <v>299</v>
      </c>
      <c r="AQ124" s="4" t="s">
        <v>303</v>
      </c>
      <c r="AR124" s="5">
        <v>47.677419354838712</v>
      </c>
      <c r="AS124" s="5">
        <v>62.142857142857146</v>
      </c>
      <c r="AT124" s="5">
        <v>64.096774193548384</v>
      </c>
      <c r="AU124" s="5">
        <v>44.533333333333331</v>
      </c>
      <c r="AV124" s="5">
        <v>29.870967741935484</v>
      </c>
      <c r="AW124" s="5">
        <v>30.966666666666665</v>
      </c>
      <c r="AX124" s="5">
        <v>27.903225806451612</v>
      </c>
      <c r="AY124" s="5">
        <v>27.638709677419353</v>
      </c>
      <c r="AZ124" s="5">
        <v>48.230333333333334</v>
      </c>
      <c r="BA124" s="5">
        <v>110.54838709677419</v>
      </c>
      <c r="BB124" s="5">
        <v>119.23333333333333</v>
      </c>
      <c r="BC124" s="5">
        <v>118.04967741935484</v>
      </c>
      <c r="BD124" s="14">
        <f t="shared" si="11"/>
        <v>730.89168509984631</v>
      </c>
      <c r="BE124" s="13">
        <f t="shared" si="12"/>
        <v>730.89</v>
      </c>
      <c r="BF124" s="13"/>
    </row>
    <row r="125" spans="39:58">
      <c r="AM125" s="4" t="s">
        <v>178</v>
      </c>
      <c r="AN125" s="4" t="s">
        <v>295</v>
      </c>
      <c r="AO125" s="4" t="s">
        <v>229</v>
      </c>
      <c r="AP125" s="4" t="s">
        <v>230</v>
      </c>
      <c r="AQ125" s="4" t="s">
        <v>304</v>
      </c>
      <c r="AR125" s="5">
        <v>2528.6451612903224</v>
      </c>
      <c r="AS125" s="5">
        <v>2427.6071428571427</v>
      </c>
      <c r="AT125" s="5">
        <v>2299.9354838709678</v>
      </c>
      <c r="AU125" s="5">
        <v>2214</v>
      </c>
      <c r="AV125" s="5">
        <v>2092.8387096774195</v>
      </c>
      <c r="AW125" s="5">
        <v>2016.2196666666669</v>
      </c>
      <c r="AX125" s="5">
        <v>2194.7687096774193</v>
      </c>
      <c r="AY125" s="5">
        <v>2157.2929032258066</v>
      </c>
      <c r="AZ125" s="5">
        <v>2091.2083333333335</v>
      </c>
      <c r="BA125" s="5">
        <v>2049.9835483870966</v>
      </c>
      <c r="BB125" s="5">
        <v>1980.3246666666666</v>
      </c>
      <c r="BC125" s="5">
        <v>1943.2312903225807</v>
      </c>
      <c r="BD125" s="14">
        <f t="shared" si="11"/>
        <v>25996.05561597542</v>
      </c>
      <c r="BE125" s="13">
        <f t="shared" si="12"/>
        <v>25996.06</v>
      </c>
      <c r="BF125" s="13"/>
    </row>
    <row r="126" spans="39:58">
      <c r="AM126" s="4" t="s">
        <v>178</v>
      </c>
      <c r="AN126" s="4" t="s">
        <v>295</v>
      </c>
      <c r="AO126" s="4" t="s">
        <v>229</v>
      </c>
      <c r="AP126" s="4" t="s">
        <v>305</v>
      </c>
      <c r="AQ126" s="4" t="s">
        <v>306</v>
      </c>
      <c r="AR126" s="5">
        <v>226.51612903225808</v>
      </c>
      <c r="AS126" s="5">
        <v>270.92857142857144</v>
      </c>
      <c r="AT126" s="5">
        <v>284.19354838709677</v>
      </c>
      <c r="AU126" s="5">
        <v>160.9</v>
      </c>
      <c r="AV126" s="5">
        <v>64.096774193548384</v>
      </c>
      <c r="AW126" s="5">
        <v>62.573333333333338</v>
      </c>
      <c r="AX126" s="5">
        <v>60.641612903225813</v>
      </c>
      <c r="AY126" s="5">
        <v>60.471935483870972</v>
      </c>
      <c r="AZ126" s="5">
        <v>59.841666666666669</v>
      </c>
      <c r="BA126" s="5">
        <v>57.779354838709679</v>
      </c>
      <c r="BB126" s="5">
        <v>54.829666666666668</v>
      </c>
      <c r="BC126" s="5">
        <v>52.876129032258071</v>
      </c>
      <c r="BD126" s="14">
        <f t="shared" si="11"/>
        <v>1415.648721966206</v>
      </c>
      <c r="BE126" s="13">
        <f t="shared" si="12"/>
        <v>1415.65</v>
      </c>
      <c r="BF126" s="13"/>
    </row>
    <row r="127" spans="39:58">
      <c r="AM127" s="4" t="s">
        <v>178</v>
      </c>
      <c r="AN127" s="4" t="s">
        <v>295</v>
      </c>
      <c r="AO127" s="4" t="s">
        <v>229</v>
      </c>
      <c r="AP127" s="4" t="s">
        <v>305</v>
      </c>
      <c r="AQ127" s="4" t="s">
        <v>307</v>
      </c>
      <c r="AR127" s="5">
        <v>104.74193548387096</v>
      </c>
      <c r="AS127" s="5">
        <v>74.178571428571431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14">
        <f t="shared" si="11"/>
        <v>178.92050691244239</v>
      </c>
      <c r="BE127" s="13">
        <f t="shared" si="12"/>
        <v>178.92</v>
      </c>
      <c r="BF127" s="13"/>
    </row>
    <row r="128" spans="39:58">
      <c r="AM128" s="4" t="s">
        <v>178</v>
      </c>
      <c r="AN128" s="4" t="s">
        <v>295</v>
      </c>
      <c r="AO128" s="4" t="s">
        <v>229</v>
      </c>
      <c r="AP128" s="4" t="s">
        <v>305</v>
      </c>
      <c r="AQ128" s="4" t="s">
        <v>308</v>
      </c>
      <c r="AR128" s="5">
        <v>125.12903225806451</v>
      </c>
      <c r="AS128" s="5">
        <v>117.57142857142857</v>
      </c>
      <c r="AT128" s="5">
        <v>115.70967741935483</v>
      </c>
      <c r="AU128" s="5">
        <v>113.16666666666667</v>
      </c>
      <c r="AV128" s="5">
        <v>93.935483870967744</v>
      </c>
      <c r="AW128" s="5">
        <v>86.599666666666664</v>
      </c>
      <c r="AX128" s="5">
        <v>81.467419354838697</v>
      </c>
      <c r="AY128" s="5">
        <v>81.414516129032251</v>
      </c>
      <c r="AZ128" s="5">
        <v>81.695333333333338</v>
      </c>
      <c r="BA128" s="5">
        <v>81.317419354838719</v>
      </c>
      <c r="BB128" s="5">
        <v>79.962666666666664</v>
      </c>
      <c r="BC128" s="5">
        <v>80.128709677419351</v>
      </c>
      <c r="BD128" s="14">
        <f t="shared" si="11"/>
        <v>1138.0980199692781</v>
      </c>
      <c r="BE128" s="13">
        <f t="shared" si="12"/>
        <v>1138.0999999999999</v>
      </c>
      <c r="BF128" s="13"/>
    </row>
    <row r="129" spans="39:58">
      <c r="AM129" s="4" t="s">
        <v>178</v>
      </c>
      <c r="AN129" s="4" t="s">
        <v>295</v>
      </c>
      <c r="AO129" s="4" t="s">
        <v>229</v>
      </c>
      <c r="AP129" s="4" t="s">
        <v>305</v>
      </c>
      <c r="AQ129" s="4" t="s">
        <v>309</v>
      </c>
      <c r="AR129" s="5">
        <v>44.387096774193552</v>
      </c>
      <c r="AS129" s="5">
        <v>43.892857142857146</v>
      </c>
      <c r="AT129" s="5">
        <v>41.096774193548384</v>
      </c>
      <c r="AU129" s="5">
        <v>38.733333333333334</v>
      </c>
      <c r="AV129" s="5">
        <v>40.451612903225808</v>
      </c>
      <c r="AW129" s="5">
        <v>39.309999999999995</v>
      </c>
      <c r="AX129" s="5">
        <v>37.962580645161289</v>
      </c>
      <c r="AY129" s="5">
        <v>32.524516129032257</v>
      </c>
      <c r="AZ129" s="5">
        <v>32.69466666666667</v>
      </c>
      <c r="BA129" s="5">
        <v>32.207096774193545</v>
      </c>
      <c r="BB129" s="5">
        <v>31.827666666666669</v>
      </c>
      <c r="BC129" s="5">
        <v>30.714838709677419</v>
      </c>
      <c r="BD129" s="14">
        <f t="shared" si="11"/>
        <v>445.80303993855597</v>
      </c>
      <c r="BE129" s="13">
        <f t="shared" si="12"/>
        <v>445.8</v>
      </c>
      <c r="BF129" s="13"/>
    </row>
    <row r="130" spans="39:58">
      <c r="AM130" s="4" t="s">
        <v>178</v>
      </c>
      <c r="AN130" s="4" t="s">
        <v>295</v>
      </c>
      <c r="AO130" s="4" t="s">
        <v>310</v>
      </c>
      <c r="AP130" s="4" t="s">
        <v>311</v>
      </c>
      <c r="AQ130" s="4" t="s">
        <v>312</v>
      </c>
      <c r="AR130" s="5">
        <v>526.45161290322585</v>
      </c>
      <c r="AS130" s="5">
        <v>515.71428571428567</v>
      </c>
      <c r="AT130" s="5">
        <v>519.93548387096769</v>
      </c>
      <c r="AU130" s="5">
        <v>465.23333333333335</v>
      </c>
      <c r="AV130" s="5">
        <v>458.73129032258066</v>
      </c>
      <c r="AW130" s="5">
        <v>444.88199999999995</v>
      </c>
      <c r="AX130" s="5">
        <v>433.45516129032262</v>
      </c>
      <c r="AY130" s="5">
        <v>406.52322580645159</v>
      </c>
      <c r="AZ130" s="5">
        <v>387.27766666666668</v>
      </c>
      <c r="BA130" s="5">
        <v>370.50354838709677</v>
      </c>
      <c r="BB130" s="5">
        <v>357.26166666666666</v>
      </c>
      <c r="BC130" s="5">
        <v>355.57064516129032</v>
      </c>
      <c r="BD130" s="14">
        <f t="shared" si="11"/>
        <v>5241.5399201228884</v>
      </c>
      <c r="BE130" s="13">
        <f t="shared" si="12"/>
        <v>5241.54</v>
      </c>
      <c r="BF130" s="13"/>
    </row>
    <row r="131" spans="39:58">
      <c r="AM131" s="4" t="s">
        <v>178</v>
      </c>
      <c r="AN131" s="4" t="s">
        <v>295</v>
      </c>
      <c r="AO131" s="4" t="s">
        <v>310</v>
      </c>
      <c r="AP131" s="4" t="s">
        <v>311</v>
      </c>
      <c r="AQ131" s="4" t="s">
        <v>313</v>
      </c>
      <c r="AR131" s="5">
        <v>1645.1612903225807</v>
      </c>
      <c r="AS131" s="5">
        <v>1575.8214285714287</v>
      </c>
      <c r="AT131" s="5">
        <v>1535.7741935483871</v>
      </c>
      <c r="AU131" s="5">
        <v>1513.8333333333333</v>
      </c>
      <c r="AV131" s="5">
        <v>1499.337741935484</v>
      </c>
      <c r="AW131" s="5">
        <v>1507.6916666666666</v>
      </c>
      <c r="AX131" s="5">
        <v>1509.2138709677417</v>
      </c>
      <c r="AY131" s="5">
        <v>1461.1822580645162</v>
      </c>
      <c r="AZ131" s="5">
        <v>1404.4606666666666</v>
      </c>
      <c r="BA131" s="5">
        <v>1354.1538709677418</v>
      </c>
      <c r="BB131" s="5">
        <v>997.80166666666662</v>
      </c>
      <c r="BC131" s="5">
        <v>1083.1054838709676</v>
      </c>
      <c r="BD131" s="14">
        <f t="shared" ref="BD131:BD194" si="13">SUM(AR131:BC131)</f>
        <v>17087.537471582178</v>
      </c>
      <c r="BE131" s="13">
        <f t="shared" si="12"/>
        <v>17087.54</v>
      </c>
      <c r="BF131" s="13"/>
    </row>
    <row r="132" spans="39:58">
      <c r="AM132" s="4" t="s">
        <v>178</v>
      </c>
      <c r="AN132" s="4" t="s">
        <v>295</v>
      </c>
      <c r="AO132" s="4" t="s">
        <v>147</v>
      </c>
      <c r="AP132" s="4" t="s">
        <v>314</v>
      </c>
      <c r="AQ132" s="4" t="s">
        <v>315</v>
      </c>
      <c r="AR132" s="5">
        <v>767.51612903225805</v>
      </c>
      <c r="AS132" s="5">
        <v>759.60714285714289</v>
      </c>
      <c r="AT132" s="5">
        <v>718.45161290322585</v>
      </c>
      <c r="AU132" s="5">
        <v>687.7</v>
      </c>
      <c r="AV132" s="5">
        <v>662.16129032258061</v>
      </c>
      <c r="AW132" s="5">
        <v>639.23333333333335</v>
      </c>
      <c r="AX132" s="5">
        <v>632.51612903225805</v>
      </c>
      <c r="AY132" s="5">
        <v>593.09677419354841</v>
      </c>
      <c r="AZ132" s="5">
        <v>572.6</v>
      </c>
      <c r="BA132" s="5">
        <v>547.83870967741939</v>
      </c>
      <c r="BB132" s="5">
        <v>539.29999999999995</v>
      </c>
      <c r="BC132" s="5">
        <v>527.38709677419354</v>
      </c>
      <c r="BD132" s="14">
        <f t="shared" si="13"/>
        <v>7647.408218125961</v>
      </c>
      <c r="BE132" s="13">
        <f t="shared" ref="BE132:BE195" si="14">ROUND(BD132,2)</f>
        <v>7647.41</v>
      </c>
      <c r="BF132" s="13"/>
    </row>
    <row r="133" spans="39:58">
      <c r="AM133" s="4" t="s">
        <v>178</v>
      </c>
      <c r="AN133" s="4" t="s">
        <v>295</v>
      </c>
      <c r="AO133" s="4" t="s">
        <v>192</v>
      </c>
      <c r="AP133" s="4" t="s">
        <v>178</v>
      </c>
      <c r="AQ133" s="4" t="s">
        <v>316</v>
      </c>
      <c r="AR133" s="5">
        <v>0</v>
      </c>
      <c r="AS133" s="5">
        <v>30.857142857142858</v>
      </c>
      <c r="AT133" s="5">
        <v>114.25806451612904</v>
      </c>
      <c r="AU133" s="5">
        <v>116.2</v>
      </c>
      <c r="AV133" s="5">
        <v>67.161290322580641</v>
      </c>
      <c r="AW133" s="5">
        <v>215.26666666666668</v>
      </c>
      <c r="AX133" s="5">
        <v>243.26451612903224</v>
      </c>
      <c r="AY133" s="5">
        <v>236.59612903225806</v>
      </c>
      <c r="AZ133" s="5">
        <v>192.02766666666668</v>
      </c>
      <c r="BA133" s="5">
        <v>165.42612903225807</v>
      </c>
      <c r="BB133" s="5">
        <v>190.21133333333333</v>
      </c>
      <c r="BC133" s="5">
        <v>158.29935483870966</v>
      </c>
      <c r="BD133" s="14">
        <f t="shared" si="13"/>
        <v>1729.5682933947774</v>
      </c>
      <c r="BE133" s="13">
        <f t="shared" si="14"/>
        <v>1729.57</v>
      </c>
      <c r="BF133" s="13"/>
    </row>
    <row r="134" spans="39:58">
      <c r="AM134" s="4" t="s">
        <v>178</v>
      </c>
      <c r="AN134" s="4" t="s">
        <v>295</v>
      </c>
      <c r="AO134" s="4" t="s">
        <v>192</v>
      </c>
      <c r="AP134" s="4" t="s">
        <v>178</v>
      </c>
      <c r="AQ134" s="4" t="s">
        <v>317</v>
      </c>
      <c r="AR134" s="5">
        <v>160.41935483870967</v>
      </c>
      <c r="AS134" s="5">
        <v>271.10714285714283</v>
      </c>
      <c r="AT134" s="5">
        <v>284.16129032258067</v>
      </c>
      <c r="AU134" s="5">
        <v>263.93333333333334</v>
      </c>
      <c r="AV134" s="5">
        <v>302.54838709677421</v>
      </c>
      <c r="AW134" s="5">
        <v>296.33333333333331</v>
      </c>
      <c r="AX134" s="5">
        <v>279.30322580645162</v>
      </c>
      <c r="AY134" s="5">
        <v>275.56225806451613</v>
      </c>
      <c r="AZ134" s="5">
        <v>256.67500000000001</v>
      </c>
      <c r="BA134" s="5">
        <v>250.76838709677418</v>
      </c>
      <c r="BB134" s="5">
        <v>253.73766666666668</v>
      </c>
      <c r="BC134" s="5">
        <v>246.51580645161289</v>
      </c>
      <c r="BD134" s="14">
        <f t="shared" si="13"/>
        <v>3141.0651858678957</v>
      </c>
      <c r="BE134" s="13">
        <f t="shared" si="14"/>
        <v>3141.07</v>
      </c>
      <c r="BF134" s="13"/>
    </row>
    <row r="135" spans="39:58">
      <c r="AM135" s="4" t="s">
        <v>178</v>
      </c>
      <c r="AN135" s="4" t="s">
        <v>295</v>
      </c>
      <c r="AO135" s="4" t="s">
        <v>192</v>
      </c>
      <c r="AP135" s="4" t="s">
        <v>178</v>
      </c>
      <c r="AQ135" s="4" t="s">
        <v>318</v>
      </c>
      <c r="AR135" s="5">
        <v>72.258064516129039</v>
      </c>
      <c r="AS135" s="5">
        <v>222.21428571428572</v>
      </c>
      <c r="AT135" s="5">
        <v>199.67741935483872</v>
      </c>
      <c r="AU135" s="5">
        <v>215.1</v>
      </c>
      <c r="AV135" s="5">
        <v>213.35483870967741</v>
      </c>
      <c r="AW135" s="5">
        <v>225.4</v>
      </c>
      <c r="AX135" s="5">
        <v>223.67354838709679</v>
      </c>
      <c r="AY135" s="5">
        <v>204.54548387096773</v>
      </c>
      <c r="AZ135" s="5">
        <v>215.01400000000001</v>
      </c>
      <c r="BA135" s="5">
        <v>227.36903225806449</v>
      </c>
      <c r="BB135" s="5">
        <v>234.20233333333331</v>
      </c>
      <c r="BC135" s="5">
        <v>213.59064516129033</v>
      </c>
      <c r="BD135" s="14">
        <f t="shared" si="13"/>
        <v>2466.3996513056836</v>
      </c>
      <c r="BE135" s="13">
        <f t="shared" si="14"/>
        <v>2466.4</v>
      </c>
      <c r="BF135" s="13"/>
    </row>
    <row r="136" spans="39:58">
      <c r="AM136" s="4" t="s">
        <v>178</v>
      </c>
      <c r="AN136" s="4" t="s">
        <v>295</v>
      </c>
      <c r="AO136" s="4" t="s">
        <v>192</v>
      </c>
      <c r="AP136" s="4" t="s">
        <v>199</v>
      </c>
      <c r="AQ136" s="4" t="s">
        <v>319</v>
      </c>
      <c r="AR136" s="5">
        <v>150.7741935483871</v>
      </c>
      <c r="AS136" s="5">
        <v>146.17857142857142</v>
      </c>
      <c r="AT136" s="5">
        <v>152.58064516129033</v>
      </c>
      <c r="AU136" s="5">
        <v>153.53333333333333</v>
      </c>
      <c r="AV136" s="5">
        <v>162.16129032258064</v>
      </c>
      <c r="AW136" s="5">
        <v>118.83333333333333</v>
      </c>
      <c r="AX136" s="5">
        <v>166.47612903225806</v>
      </c>
      <c r="AY136" s="5">
        <v>160.3741935483871</v>
      </c>
      <c r="AZ136" s="5">
        <v>190.88833333333332</v>
      </c>
      <c r="BA136" s="5">
        <v>164.3741935483871</v>
      </c>
      <c r="BB136" s="5">
        <v>182.10066666666668</v>
      </c>
      <c r="BC136" s="5">
        <v>170.89129032258066</v>
      </c>
      <c r="BD136" s="14">
        <f t="shared" si="13"/>
        <v>1919.1661735791092</v>
      </c>
      <c r="BE136" s="13">
        <f t="shared" si="14"/>
        <v>1919.17</v>
      </c>
      <c r="BF136" s="13"/>
    </row>
    <row r="137" spans="39:58">
      <c r="AM137" s="4" t="s">
        <v>178</v>
      </c>
      <c r="AN137" s="4" t="s">
        <v>295</v>
      </c>
      <c r="AO137" s="4" t="s">
        <v>192</v>
      </c>
      <c r="AP137" s="4" t="s">
        <v>199</v>
      </c>
      <c r="AQ137" s="4" t="s">
        <v>320</v>
      </c>
      <c r="AR137" s="5">
        <v>121.93548387096774</v>
      </c>
      <c r="AS137" s="5">
        <v>132.53571428571428</v>
      </c>
      <c r="AT137" s="5">
        <v>128.45161290322579</v>
      </c>
      <c r="AU137" s="5">
        <v>129.26666666666668</v>
      </c>
      <c r="AV137" s="5">
        <v>91.677419354838705</v>
      </c>
      <c r="AW137" s="5">
        <v>0</v>
      </c>
      <c r="AX137" s="5">
        <v>116.63290322580644</v>
      </c>
      <c r="AY137" s="5">
        <v>282.92774193548388</v>
      </c>
      <c r="AZ137" s="5">
        <v>339.35499999999996</v>
      </c>
      <c r="BA137" s="5">
        <v>377.47548387096771</v>
      </c>
      <c r="BB137" s="5">
        <v>379.90366666666671</v>
      </c>
      <c r="BC137" s="5">
        <v>372.94741935483876</v>
      </c>
      <c r="BD137" s="14">
        <f t="shared" si="13"/>
        <v>2473.1091121351765</v>
      </c>
      <c r="BE137" s="13">
        <f t="shared" si="14"/>
        <v>2473.11</v>
      </c>
      <c r="BF137" s="13"/>
    </row>
    <row r="138" spans="39:58">
      <c r="AM138" s="4" t="s">
        <v>178</v>
      </c>
      <c r="AN138" s="4" t="s">
        <v>295</v>
      </c>
      <c r="AO138" s="4" t="s">
        <v>321</v>
      </c>
      <c r="AP138" s="4" t="s">
        <v>322</v>
      </c>
      <c r="AQ138" s="4" t="s">
        <v>323</v>
      </c>
      <c r="AR138" s="5">
        <v>0</v>
      </c>
      <c r="AS138" s="5">
        <v>0</v>
      </c>
      <c r="AT138" s="5">
        <v>0</v>
      </c>
      <c r="AU138" s="5">
        <v>0</v>
      </c>
      <c r="AV138" s="5">
        <v>28.387096774193548</v>
      </c>
      <c r="AW138" s="5">
        <v>57.2</v>
      </c>
      <c r="AX138" s="5">
        <v>129.16129032258064</v>
      </c>
      <c r="AY138" s="5">
        <v>334.51612903225805</v>
      </c>
      <c r="AZ138" s="5">
        <v>297.56666666666666</v>
      </c>
      <c r="BA138" s="5">
        <v>185.51612903225808</v>
      </c>
      <c r="BB138" s="5">
        <v>298.858</v>
      </c>
      <c r="BC138" s="5">
        <v>258.36064516129034</v>
      </c>
      <c r="BD138" s="14">
        <f t="shared" si="13"/>
        <v>1589.5659569892473</v>
      </c>
      <c r="BE138" s="13">
        <f t="shared" si="14"/>
        <v>1589.57</v>
      </c>
      <c r="BF138" s="13"/>
    </row>
    <row r="139" spans="39:58">
      <c r="AM139" s="4" t="s">
        <v>178</v>
      </c>
      <c r="AN139" s="4" t="s">
        <v>324</v>
      </c>
      <c r="AO139" s="4" t="s">
        <v>108</v>
      </c>
      <c r="AP139" s="4" t="s">
        <v>187</v>
      </c>
      <c r="AQ139" s="4" t="s">
        <v>325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868.33333333333337</v>
      </c>
      <c r="AX139" s="5">
        <v>725.51612903225805</v>
      </c>
      <c r="AY139" s="5">
        <v>679.77419354838707</v>
      </c>
      <c r="AZ139" s="5">
        <v>647.06666666666672</v>
      </c>
      <c r="BA139" s="5">
        <v>672.06451612903231</v>
      </c>
      <c r="BB139" s="5">
        <v>741.23333333333335</v>
      </c>
      <c r="BC139" s="5">
        <v>732.74193548387098</v>
      </c>
      <c r="BD139" s="14">
        <f t="shared" si="13"/>
        <v>5066.7301075268824</v>
      </c>
      <c r="BE139" s="13">
        <f t="shared" si="14"/>
        <v>5066.7299999999996</v>
      </c>
      <c r="BF139" s="13"/>
    </row>
    <row r="140" spans="39:58">
      <c r="AM140" s="4" t="s">
        <v>178</v>
      </c>
      <c r="AN140" s="4" t="s">
        <v>326</v>
      </c>
      <c r="AO140" s="4" t="s">
        <v>296</v>
      </c>
      <c r="AP140" s="4" t="s">
        <v>327</v>
      </c>
      <c r="AQ140" s="4" t="s">
        <v>328</v>
      </c>
      <c r="AR140" s="6">
        <v>0</v>
      </c>
      <c r="AS140" s="6">
        <v>0</v>
      </c>
      <c r="AT140" s="6">
        <v>0</v>
      </c>
      <c r="AU140" s="6">
        <v>0</v>
      </c>
      <c r="AV140" s="6">
        <v>0</v>
      </c>
      <c r="AW140" s="6">
        <v>0</v>
      </c>
      <c r="AX140" s="6">
        <v>0</v>
      </c>
      <c r="AY140" s="6">
        <v>0</v>
      </c>
      <c r="AZ140" s="6">
        <v>2.2666666666666668E-2</v>
      </c>
      <c r="BA140" s="6">
        <v>0</v>
      </c>
      <c r="BB140" s="6">
        <v>0</v>
      </c>
      <c r="BC140" s="6">
        <v>0</v>
      </c>
      <c r="BD140" s="14">
        <f t="shared" si="13"/>
        <v>2.2666666666666668E-2</v>
      </c>
      <c r="BE140" s="13">
        <f t="shared" si="14"/>
        <v>0.02</v>
      </c>
      <c r="BF140" s="13"/>
    </row>
    <row r="141" spans="39:58">
      <c r="AM141" s="4" t="s">
        <v>178</v>
      </c>
      <c r="AN141" s="4" t="s">
        <v>326</v>
      </c>
      <c r="AO141" s="4" t="s">
        <v>296</v>
      </c>
      <c r="AP141" s="4" t="s">
        <v>327</v>
      </c>
      <c r="AQ141" s="4" t="s">
        <v>329</v>
      </c>
      <c r="AR141" s="6">
        <v>38.451612903225808</v>
      </c>
      <c r="AS141" s="6">
        <v>722.28571428571433</v>
      </c>
      <c r="AT141" s="6">
        <v>944.87096774193549</v>
      </c>
      <c r="AU141" s="6">
        <v>954.33333333333337</v>
      </c>
      <c r="AV141" s="6">
        <v>960.64516129032256</v>
      </c>
      <c r="AW141" s="6">
        <v>962.07400000000007</v>
      </c>
      <c r="AX141" s="6">
        <v>962.48870967741937</v>
      </c>
      <c r="AY141" s="6">
        <v>963.54838709677415</v>
      </c>
      <c r="AZ141" s="6">
        <v>962.62966666666659</v>
      </c>
      <c r="BA141" s="6">
        <v>960.08161290322573</v>
      </c>
      <c r="BB141" s="6">
        <v>960.38400000000001</v>
      </c>
      <c r="BC141" s="6">
        <v>814.92838709677414</v>
      </c>
      <c r="BD141" s="14">
        <f t="shared" si="13"/>
        <v>10206.72155299539</v>
      </c>
      <c r="BE141" s="13">
        <f t="shared" si="14"/>
        <v>10206.719999999999</v>
      </c>
      <c r="BF141" s="13"/>
    </row>
    <row r="142" spans="39:58">
      <c r="AM142" s="4" t="s">
        <v>178</v>
      </c>
      <c r="AN142" s="4" t="s">
        <v>326</v>
      </c>
      <c r="AO142" s="4" t="s">
        <v>296</v>
      </c>
      <c r="AP142" s="4" t="s">
        <v>327</v>
      </c>
      <c r="AQ142" s="4" t="s">
        <v>330</v>
      </c>
      <c r="AR142" s="6">
        <v>0</v>
      </c>
      <c r="AS142" s="6">
        <v>0</v>
      </c>
      <c r="AT142" s="6">
        <v>0</v>
      </c>
      <c r="AU142" s="6">
        <v>0</v>
      </c>
      <c r="AV142" s="6">
        <v>17482.548387096773</v>
      </c>
      <c r="AW142" s="6">
        <v>17851.031000000003</v>
      </c>
      <c r="AX142" s="6">
        <v>18870.770967741937</v>
      </c>
      <c r="AY142" s="6">
        <v>19253.098709677422</v>
      </c>
      <c r="AZ142" s="6">
        <v>19846.594999999998</v>
      </c>
      <c r="BA142" s="6">
        <v>20349.778064516129</v>
      </c>
      <c r="BB142" s="6">
        <v>0</v>
      </c>
      <c r="BC142" s="6">
        <v>0</v>
      </c>
      <c r="BD142" s="14">
        <f t="shared" si="13"/>
        <v>113653.82212903225</v>
      </c>
      <c r="BE142" s="13">
        <f t="shared" si="14"/>
        <v>113653.82</v>
      </c>
      <c r="BF142" s="13"/>
    </row>
    <row r="143" spans="39:58">
      <c r="AM143" s="4" t="s">
        <v>178</v>
      </c>
      <c r="AN143" s="4" t="s">
        <v>326</v>
      </c>
      <c r="AO143" s="4" t="s">
        <v>296</v>
      </c>
      <c r="AP143" s="4" t="s">
        <v>327</v>
      </c>
      <c r="AQ143" s="4" t="s">
        <v>330</v>
      </c>
      <c r="AR143" s="6">
        <v>0</v>
      </c>
      <c r="AS143" s="6">
        <v>0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6">
        <v>0</v>
      </c>
      <c r="BA143" s="6">
        <v>0</v>
      </c>
      <c r="BB143" s="6">
        <v>21326.287333333334</v>
      </c>
      <c r="BC143" s="6">
        <v>20688.40741935484</v>
      </c>
      <c r="BD143" s="14">
        <f t="shared" si="13"/>
        <v>42014.69475268817</v>
      </c>
      <c r="BE143" s="13">
        <f t="shared" si="14"/>
        <v>42014.69</v>
      </c>
      <c r="BF143" s="13"/>
    </row>
    <row r="144" spans="39:58">
      <c r="AM144" s="4" t="s">
        <v>178</v>
      </c>
      <c r="AN144" s="4" t="s">
        <v>331</v>
      </c>
      <c r="AO144" s="4" t="s">
        <v>296</v>
      </c>
      <c r="AP144" s="4" t="s">
        <v>297</v>
      </c>
      <c r="AQ144" s="4" t="s">
        <v>332</v>
      </c>
      <c r="AR144" s="5">
        <v>0</v>
      </c>
      <c r="AS144" s="5">
        <v>0</v>
      </c>
      <c r="AT144" s="5">
        <v>271.06451612903226</v>
      </c>
      <c r="AU144" s="5">
        <v>255.7</v>
      </c>
      <c r="AV144" s="5">
        <v>258.46677419354836</v>
      </c>
      <c r="AW144" s="5">
        <v>262.40100000000001</v>
      </c>
      <c r="AX144" s="5">
        <v>260.10290322580641</v>
      </c>
      <c r="AY144" s="5">
        <v>330.00709677419354</v>
      </c>
      <c r="AZ144" s="5">
        <v>331.61966666666666</v>
      </c>
      <c r="BA144" s="5">
        <v>332.38129032258064</v>
      </c>
      <c r="BB144" s="5">
        <v>298.46666666666664</v>
      </c>
      <c r="BC144" s="5">
        <v>286.16612903225803</v>
      </c>
      <c r="BD144" s="14">
        <f t="shared" si="13"/>
        <v>2886.3760430107527</v>
      </c>
      <c r="BE144" s="13">
        <f t="shared" si="14"/>
        <v>2886.38</v>
      </c>
      <c r="BF144" s="13"/>
    </row>
    <row r="145" spans="39:58">
      <c r="AM145" s="4" t="s">
        <v>178</v>
      </c>
      <c r="AN145" s="4" t="s">
        <v>331</v>
      </c>
      <c r="AO145" s="4" t="s">
        <v>296</v>
      </c>
      <c r="AP145" s="4" t="s">
        <v>297</v>
      </c>
      <c r="AQ145" s="4" t="s">
        <v>333</v>
      </c>
      <c r="AR145" s="5">
        <v>0</v>
      </c>
      <c r="AS145" s="5">
        <v>0</v>
      </c>
      <c r="AT145" s="5">
        <v>26.838709677419356</v>
      </c>
      <c r="AU145" s="5">
        <v>47.93333333333333</v>
      </c>
      <c r="AV145" s="5">
        <v>51.226451612903226</v>
      </c>
      <c r="AW145" s="5">
        <v>57.793333333333329</v>
      </c>
      <c r="AX145" s="5">
        <v>61.888064516129035</v>
      </c>
      <c r="AY145" s="5">
        <v>67.553225806451621</v>
      </c>
      <c r="AZ145" s="5">
        <v>50.984000000000002</v>
      </c>
      <c r="BA145" s="5">
        <v>68.66096774193548</v>
      </c>
      <c r="BB145" s="5">
        <v>71.680666666666667</v>
      </c>
      <c r="BC145" s="5">
        <v>76.210000000000008</v>
      </c>
      <c r="BD145" s="14">
        <f t="shared" si="13"/>
        <v>580.76875268817207</v>
      </c>
      <c r="BE145" s="13">
        <f t="shared" si="14"/>
        <v>580.77</v>
      </c>
      <c r="BF145" s="13"/>
    </row>
    <row r="146" spans="39:58">
      <c r="AM146" s="4" t="s">
        <v>178</v>
      </c>
      <c r="AN146" s="4" t="s">
        <v>331</v>
      </c>
      <c r="AO146" s="4" t="s">
        <v>147</v>
      </c>
      <c r="AP146" s="4" t="s">
        <v>334</v>
      </c>
      <c r="AQ146" s="4" t="s">
        <v>335</v>
      </c>
      <c r="AR146" s="5">
        <v>392.70967741935482</v>
      </c>
      <c r="AS146" s="5">
        <v>336.21428571428572</v>
      </c>
      <c r="AT146" s="5">
        <v>268.32258064516128</v>
      </c>
      <c r="AU146" s="5">
        <v>30.066666666666666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24.032258064516128</v>
      </c>
      <c r="BB146" s="5">
        <v>0</v>
      </c>
      <c r="BC146" s="5">
        <v>0</v>
      </c>
      <c r="BD146" s="14">
        <f t="shared" si="13"/>
        <v>1051.3454685099846</v>
      </c>
      <c r="BE146" s="13">
        <f t="shared" si="14"/>
        <v>1051.3499999999999</v>
      </c>
      <c r="BF146" s="13"/>
    </row>
    <row r="147" spans="39:58">
      <c r="AM147" s="4" t="s">
        <v>178</v>
      </c>
      <c r="AN147" s="4" t="s">
        <v>336</v>
      </c>
      <c r="AO147" s="4" t="s">
        <v>240</v>
      </c>
      <c r="AP147" s="4" t="s">
        <v>241</v>
      </c>
      <c r="AQ147" s="4" t="s">
        <v>337</v>
      </c>
      <c r="AR147" s="5">
        <v>365.96774193548384</v>
      </c>
      <c r="AS147" s="5">
        <v>371.07142857142856</v>
      </c>
      <c r="AT147" s="5">
        <v>370.48387096774195</v>
      </c>
      <c r="AU147" s="5">
        <v>349.8</v>
      </c>
      <c r="AV147" s="5">
        <v>351.67741935483872</v>
      </c>
      <c r="AW147" s="5">
        <v>293.57333333333338</v>
      </c>
      <c r="AX147" s="5">
        <v>293.99645161290323</v>
      </c>
      <c r="AY147" s="5">
        <v>289.34806451612906</v>
      </c>
      <c r="AZ147" s="5">
        <v>167.43933333333334</v>
      </c>
      <c r="BA147" s="5">
        <v>163.17806451612904</v>
      </c>
      <c r="BB147" s="5">
        <v>159.49733333333333</v>
      </c>
      <c r="BC147" s="5">
        <v>262.11677419354839</v>
      </c>
      <c r="BD147" s="14">
        <f t="shared" si="13"/>
        <v>3438.1498156682023</v>
      </c>
      <c r="BE147" s="13">
        <f t="shared" si="14"/>
        <v>3438.15</v>
      </c>
      <c r="BF147" s="13"/>
    </row>
    <row r="148" spans="39:58">
      <c r="AM148" s="4" t="s">
        <v>178</v>
      </c>
      <c r="AN148" s="4" t="s">
        <v>336</v>
      </c>
      <c r="AO148" s="4" t="s">
        <v>240</v>
      </c>
      <c r="AP148" s="4" t="s">
        <v>241</v>
      </c>
      <c r="AQ148" s="4" t="s">
        <v>338</v>
      </c>
      <c r="AR148" s="5">
        <v>27.193548387096776</v>
      </c>
      <c r="AS148" s="5">
        <v>27.464285714285715</v>
      </c>
      <c r="AT148" s="5">
        <v>27.35483870967742</v>
      </c>
      <c r="AU148" s="5">
        <v>7.333333333333333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1.8961290322580646</v>
      </c>
      <c r="BD148" s="14">
        <f t="shared" si="13"/>
        <v>91.242135176651303</v>
      </c>
      <c r="BE148" s="13">
        <f t="shared" si="14"/>
        <v>91.24</v>
      </c>
      <c r="BF148" s="13"/>
    </row>
    <row r="149" spans="39:58">
      <c r="AM149" s="4" t="s">
        <v>178</v>
      </c>
      <c r="AN149" s="4" t="s">
        <v>336</v>
      </c>
      <c r="AO149" s="4" t="s">
        <v>240</v>
      </c>
      <c r="AP149" s="4" t="s">
        <v>241</v>
      </c>
      <c r="AQ149" s="4" t="s">
        <v>339</v>
      </c>
      <c r="AR149" s="5">
        <v>36.096774193548384</v>
      </c>
      <c r="AS149" s="5">
        <v>36.464285714285715</v>
      </c>
      <c r="AT149" s="5">
        <v>36.322580645161288</v>
      </c>
      <c r="AU149" s="5">
        <v>23.433333333333334</v>
      </c>
      <c r="AV149" s="5">
        <v>0</v>
      </c>
      <c r="AW149" s="5">
        <v>10.641333333333334</v>
      </c>
      <c r="AX149" s="5">
        <v>17.983225806451614</v>
      </c>
      <c r="AY149" s="5">
        <v>16.371290322580645</v>
      </c>
      <c r="AZ149" s="5">
        <v>13.802333333333333</v>
      </c>
      <c r="BA149" s="5">
        <v>14.933548387096774</v>
      </c>
      <c r="BB149" s="5">
        <v>15.034666666666668</v>
      </c>
      <c r="BC149" s="5">
        <v>15.160645161290324</v>
      </c>
      <c r="BD149" s="14">
        <f t="shared" si="13"/>
        <v>236.24401689708145</v>
      </c>
      <c r="BE149" s="13">
        <f t="shared" si="14"/>
        <v>236.24</v>
      </c>
      <c r="BF149" s="13"/>
    </row>
    <row r="150" spans="39:58">
      <c r="AM150" s="4" t="s">
        <v>178</v>
      </c>
      <c r="AN150" s="4" t="s">
        <v>336</v>
      </c>
      <c r="AO150" s="4" t="s">
        <v>310</v>
      </c>
      <c r="AP150" s="4" t="s">
        <v>340</v>
      </c>
      <c r="AQ150" s="4" t="s">
        <v>341</v>
      </c>
      <c r="AR150" s="5">
        <v>95.709677419354833</v>
      </c>
      <c r="AS150" s="5">
        <v>91.678571428571431</v>
      </c>
      <c r="AT150" s="5">
        <v>86.774193548387103</v>
      </c>
      <c r="AU150" s="5">
        <v>83.933333333333337</v>
      </c>
      <c r="AV150" s="5">
        <v>81.091290322580647</v>
      </c>
      <c r="AW150" s="5">
        <v>75.392333333333326</v>
      </c>
      <c r="AX150" s="5">
        <v>72.600645161290316</v>
      </c>
      <c r="AY150" s="5">
        <v>73.259032258064522</v>
      </c>
      <c r="AZ150" s="5">
        <v>73.995333333333335</v>
      </c>
      <c r="BA150" s="5">
        <v>74.274838709677425</v>
      </c>
      <c r="BB150" s="5">
        <v>70.62733333333334</v>
      </c>
      <c r="BC150" s="5">
        <v>70.281935483870967</v>
      </c>
      <c r="BD150" s="14">
        <f t="shared" si="13"/>
        <v>949.61851766513053</v>
      </c>
      <c r="BE150" s="13">
        <f t="shared" si="14"/>
        <v>949.62</v>
      </c>
      <c r="BF150" s="13"/>
    </row>
    <row r="151" spans="39:58">
      <c r="AM151" s="4" t="s">
        <v>178</v>
      </c>
      <c r="AN151" s="4" t="s">
        <v>336</v>
      </c>
      <c r="AO151" s="4" t="s">
        <v>310</v>
      </c>
      <c r="AP151" s="4" t="s">
        <v>340</v>
      </c>
      <c r="AQ151" s="4" t="s">
        <v>342</v>
      </c>
      <c r="AR151" s="5">
        <v>305.51612903225805</v>
      </c>
      <c r="AS151" s="5">
        <v>305.85714285714283</v>
      </c>
      <c r="AT151" s="5">
        <v>282.06451612903226</v>
      </c>
      <c r="AU151" s="5">
        <v>272.63333333333333</v>
      </c>
      <c r="AV151" s="5">
        <v>266.87258064516129</v>
      </c>
      <c r="AW151" s="5">
        <v>264.916</v>
      </c>
      <c r="AX151" s="5">
        <v>258.53580645161287</v>
      </c>
      <c r="AY151" s="5">
        <v>258.99193548387098</v>
      </c>
      <c r="AZ151" s="5">
        <v>265.084</v>
      </c>
      <c r="BA151" s="5">
        <v>255.49161290322579</v>
      </c>
      <c r="BB151" s="5">
        <v>231.29233333333335</v>
      </c>
      <c r="BC151" s="5">
        <v>217.97322580645161</v>
      </c>
      <c r="BD151" s="14">
        <f t="shared" si="13"/>
        <v>3185.2286159754221</v>
      </c>
      <c r="BE151" s="13">
        <f t="shared" si="14"/>
        <v>3185.23</v>
      </c>
      <c r="BF151" s="13"/>
    </row>
    <row r="152" spans="39:58">
      <c r="AM152" s="4" t="s">
        <v>178</v>
      </c>
      <c r="AN152" s="4" t="s">
        <v>336</v>
      </c>
      <c r="AO152" s="4" t="s">
        <v>310</v>
      </c>
      <c r="AP152" s="4" t="s">
        <v>340</v>
      </c>
      <c r="AQ152" s="4" t="s">
        <v>343</v>
      </c>
      <c r="AR152" s="5">
        <v>1830.3225806451612</v>
      </c>
      <c r="AS152" s="5">
        <v>2761.3214285714284</v>
      </c>
      <c r="AT152" s="5">
        <v>2512.7419354838707</v>
      </c>
      <c r="AU152" s="5">
        <v>2501.9</v>
      </c>
      <c r="AV152" s="5">
        <v>2614.6774193548385</v>
      </c>
      <c r="AW152" s="5">
        <v>2504.3569999999995</v>
      </c>
      <c r="AX152" s="5">
        <v>2346.8883870967743</v>
      </c>
      <c r="AY152" s="5">
        <v>2247.8761290322582</v>
      </c>
      <c r="AZ152" s="5">
        <v>2111.4610000000002</v>
      </c>
      <c r="BA152" s="5">
        <v>1874.6593548387098</v>
      </c>
      <c r="BB152" s="5">
        <v>2192.5316666666668</v>
      </c>
      <c r="BC152" s="5">
        <v>2171.1848387096775</v>
      </c>
      <c r="BD152" s="14">
        <f t="shared" si="13"/>
        <v>27669.921740399383</v>
      </c>
      <c r="BE152" s="13">
        <f t="shared" si="14"/>
        <v>27669.919999999998</v>
      </c>
      <c r="BF152" s="13"/>
    </row>
    <row r="153" spans="39:58">
      <c r="AM153" s="4" t="s">
        <v>178</v>
      </c>
      <c r="AN153" s="4" t="s">
        <v>336</v>
      </c>
      <c r="AO153" s="4" t="s">
        <v>310</v>
      </c>
      <c r="AP153" s="4" t="s">
        <v>340</v>
      </c>
      <c r="AQ153" s="4" t="s">
        <v>344</v>
      </c>
      <c r="AR153" s="5">
        <v>378.77419354838707</v>
      </c>
      <c r="AS153" s="5">
        <v>361.32142857142856</v>
      </c>
      <c r="AT153" s="5">
        <v>378.74193548387098</v>
      </c>
      <c r="AU153" s="5">
        <v>371.1</v>
      </c>
      <c r="AV153" s="5">
        <v>383.87096774193549</v>
      </c>
      <c r="AW153" s="5">
        <v>406.41833333333329</v>
      </c>
      <c r="AX153" s="5">
        <v>395.5396774193548</v>
      </c>
      <c r="AY153" s="5">
        <v>397.46225806451616</v>
      </c>
      <c r="AZ153" s="5">
        <v>399.52600000000001</v>
      </c>
      <c r="BA153" s="5">
        <v>393.17290322580641</v>
      </c>
      <c r="BB153" s="5">
        <v>422.05799999999999</v>
      </c>
      <c r="BC153" s="5">
        <v>412.51677419354843</v>
      </c>
      <c r="BD153" s="14">
        <f t="shared" si="13"/>
        <v>4700.502471582181</v>
      </c>
      <c r="BE153" s="13">
        <f t="shared" si="14"/>
        <v>4700.5</v>
      </c>
      <c r="BF153" s="13"/>
    </row>
    <row r="154" spans="39:58">
      <c r="AM154" s="4" t="s">
        <v>178</v>
      </c>
      <c r="AN154" s="4" t="s">
        <v>336</v>
      </c>
      <c r="AO154" s="4" t="s">
        <v>310</v>
      </c>
      <c r="AP154" s="4" t="s">
        <v>340</v>
      </c>
      <c r="AQ154" s="4" t="s">
        <v>345</v>
      </c>
      <c r="AR154" s="5">
        <v>227.12903225806451</v>
      </c>
      <c r="AS154" s="5">
        <v>209.89285714285714</v>
      </c>
      <c r="AT154" s="5">
        <v>185.90322580645162</v>
      </c>
      <c r="AU154" s="5">
        <v>192.96666666666667</v>
      </c>
      <c r="AV154" s="5">
        <v>183.09677419354838</v>
      </c>
      <c r="AW154" s="5">
        <v>175.61799999999999</v>
      </c>
      <c r="AX154" s="5">
        <v>156.7403225806452</v>
      </c>
      <c r="AY154" s="5">
        <v>141.67677419354837</v>
      </c>
      <c r="AZ154" s="5">
        <v>132.71866666666668</v>
      </c>
      <c r="BA154" s="5">
        <v>126.9625806451613</v>
      </c>
      <c r="BB154" s="5">
        <v>115.03166666666667</v>
      </c>
      <c r="BC154" s="5">
        <v>87.073548387096764</v>
      </c>
      <c r="BD154" s="14">
        <f t="shared" si="13"/>
        <v>1934.8101152073734</v>
      </c>
      <c r="BE154" s="13">
        <f t="shared" si="14"/>
        <v>1934.81</v>
      </c>
      <c r="BF154" s="13"/>
    </row>
    <row r="155" spans="39:58">
      <c r="AM155" s="4" t="s">
        <v>178</v>
      </c>
      <c r="AN155" s="4" t="s">
        <v>336</v>
      </c>
      <c r="AO155" s="4" t="s">
        <v>310</v>
      </c>
      <c r="AP155" s="4" t="s">
        <v>340</v>
      </c>
      <c r="AQ155" s="4" t="s">
        <v>346</v>
      </c>
      <c r="AR155" s="5">
        <v>379.35483870967744</v>
      </c>
      <c r="AS155" s="5">
        <v>353.28571428571428</v>
      </c>
      <c r="AT155" s="5">
        <v>342.77419354838707</v>
      </c>
      <c r="AU155" s="5">
        <v>273.66666666666669</v>
      </c>
      <c r="AV155" s="5">
        <v>261.16129032258067</v>
      </c>
      <c r="AW155" s="5">
        <v>260.83600000000001</v>
      </c>
      <c r="AX155" s="5">
        <v>251.31032258064519</v>
      </c>
      <c r="AY155" s="5">
        <v>247.86032258064517</v>
      </c>
      <c r="AZ155" s="5">
        <v>242.59800000000001</v>
      </c>
      <c r="BA155" s="5">
        <v>229.12645161290322</v>
      </c>
      <c r="BB155" s="5">
        <v>214.39399999999998</v>
      </c>
      <c r="BC155" s="5">
        <v>203.06193548387097</v>
      </c>
      <c r="BD155" s="14">
        <f t="shared" si="13"/>
        <v>3259.4297357910905</v>
      </c>
      <c r="BE155" s="13">
        <f t="shared" si="14"/>
        <v>3259.43</v>
      </c>
      <c r="BF155" s="13"/>
    </row>
    <row r="156" spans="39:58">
      <c r="AM156" s="4" t="s">
        <v>178</v>
      </c>
      <c r="AN156" s="4" t="s">
        <v>336</v>
      </c>
      <c r="AO156" s="4" t="s">
        <v>310</v>
      </c>
      <c r="AP156" s="4" t="s">
        <v>340</v>
      </c>
      <c r="AQ156" s="4" t="s">
        <v>347</v>
      </c>
      <c r="AR156" s="5">
        <v>277.61290322580646</v>
      </c>
      <c r="AS156" s="5">
        <v>270.71428571428572</v>
      </c>
      <c r="AT156" s="5">
        <v>283.67741935483872</v>
      </c>
      <c r="AU156" s="5">
        <v>284.76666666666665</v>
      </c>
      <c r="AV156" s="5">
        <v>292.22580645161293</v>
      </c>
      <c r="AW156" s="5">
        <v>268.75</v>
      </c>
      <c r="AX156" s="5">
        <v>265.75516129032258</v>
      </c>
      <c r="AY156" s="5">
        <v>264.54032258064518</v>
      </c>
      <c r="AZ156" s="5">
        <v>254.1</v>
      </c>
      <c r="BA156" s="5">
        <v>250.65677419354842</v>
      </c>
      <c r="BB156" s="5">
        <v>114.02633333333333</v>
      </c>
      <c r="BC156" s="5">
        <v>49.783225806451611</v>
      </c>
      <c r="BD156" s="14">
        <f t="shared" si="13"/>
        <v>2876.6088986175114</v>
      </c>
      <c r="BE156" s="13">
        <f t="shared" si="14"/>
        <v>2876.61</v>
      </c>
      <c r="BF156" s="13"/>
    </row>
    <row r="157" spans="39:58">
      <c r="AM157" s="4" t="s">
        <v>178</v>
      </c>
      <c r="AN157" s="4" t="s">
        <v>336</v>
      </c>
      <c r="AO157" s="4" t="s">
        <v>310</v>
      </c>
      <c r="AP157" s="4" t="s">
        <v>340</v>
      </c>
      <c r="AQ157" s="4" t="s">
        <v>348</v>
      </c>
      <c r="AR157" s="5">
        <v>748</v>
      </c>
      <c r="AS157" s="5">
        <v>759.07142857142856</v>
      </c>
      <c r="AT157" s="5">
        <v>735.29032258064512</v>
      </c>
      <c r="AU157" s="5">
        <v>688.63333333333333</v>
      </c>
      <c r="AV157" s="5">
        <v>740.74193548387098</v>
      </c>
      <c r="AW157" s="5">
        <v>715.23933333333332</v>
      </c>
      <c r="AX157" s="5">
        <v>653.56483870967736</v>
      </c>
      <c r="AY157" s="5">
        <v>659.14258064516127</v>
      </c>
      <c r="AZ157" s="5">
        <v>614.94266666666658</v>
      </c>
      <c r="BA157" s="5">
        <v>597.80580645161285</v>
      </c>
      <c r="BB157" s="5">
        <v>598.77299999999991</v>
      </c>
      <c r="BC157" s="5">
        <v>570.65419354838707</v>
      </c>
      <c r="BD157" s="14">
        <f t="shared" si="13"/>
        <v>8081.8594393241165</v>
      </c>
      <c r="BE157" s="13">
        <f t="shared" si="14"/>
        <v>8081.86</v>
      </c>
      <c r="BF157" s="13"/>
    </row>
    <row r="158" spans="39:58">
      <c r="AM158" s="4" t="s">
        <v>178</v>
      </c>
      <c r="AN158" s="4" t="s">
        <v>336</v>
      </c>
      <c r="AO158" s="4" t="s">
        <v>310</v>
      </c>
      <c r="AP158" s="4" t="s">
        <v>340</v>
      </c>
      <c r="AQ158" s="4" t="s">
        <v>349</v>
      </c>
      <c r="AR158" s="5">
        <v>0</v>
      </c>
      <c r="AS158" s="5">
        <v>0</v>
      </c>
      <c r="AT158" s="5">
        <v>0</v>
      </c>
      <c r="AU158" s="5">
        <v>0</v>
      </c>
      <c r="AV158" s="5">
        <v>244.28096774193548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14">
        <f t="shared" si="13"/>
        <v>244.28096774193548</v>
      </c>
      <c r="BE158" s="13">
        <f t="shared" si="14"/>
        <v>244.28</v>
      </c>
      <c r="BF158" s="13"/>
    </row>
    <row r="159" spans="39:58">
      <c r="AM159" s="4" t="s">
        <v>178</v>
      </c>
      <c r="AN159" s="4" t="s">
        <v>336</v>
      </c>
      <c r="AO159" s="4" t="s">
        <v>310</v>
      </c>
      <c r="AP159" s="4" t="s">
        <v>340</v>
      </c>
      <c r="AQ159" s="4" t="s">
        <v>350</v>
      </c>
      <c r="AR159" s="5">
        <v>31.35483870967742</v>
      </c>
      <c r="AS159" s="5">
        <v>44.964285714285715</v>
      </c>
      <c r="AT159" s="5">
        <v>36</v>
      </c>
      <c r="AU159" s="5">
        <v>29.766666666666666</v>
      </c>
      <c r="AV159" s="5">
        <v>25.984516129032258</v>
      </c>
      <c r="AW159" s="5">
        <v>23.944000000000003</v>
      </c>
      <c r="AX159" s="5">
        <v>24.88225806451613</v>
      </c>
      <c r="AY159" s="5">
        <v>27.584193548387098</v>
      </c>
      <c r="AZ159" s="5">
        <v>33.81733333333333</v>
      </c>
      <c r="BA159" s="5">
        <v>34.231290322580648</v>
      </c>
      <c r="BB159" s="5">
        <v>34.293999999999997</v>
      </c>
      <c r="BC159" s="5">
        <v>31.808709677419355</v>
      </c>
      <c r="BD159" s="14">
        <f t="shared" si="13"/>
        <v>378.63209216589865</v>
      </c>
      <c r="BE159" s="13">
        <f t="shared" si="14"/>
        <v>378.63</v>
      </c>
      <c r="BF159" s="13"/>
    </row>
    <row r="160" spans="39:58">
      <c r="AM160" s="4" t="s">
        <v>178</v>
      </c>
      <c r="AN160" s="4" t="s">
        <v>336</v>
      </c>
      <c r="AO160" s="4" t="s">
        <v>310</v>
      </c>
      <c r="AP160" s="4" t="s">
        <v>340</v>
      </c>
      <c r="AQ160" s="4" t="s">
        <v>351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29.989666666666668</v>
      </c>
      <c r="AX160" s="5">
        <v>100.69064516129032</v>
      </c>
      <c r="AY160" s="5">
        <v>85.627096774193546</v>
      </c>
      <c r="AZ160" s="5">
        <v>59.468333333333334</v>
      </c>
      <c r="BA160" s="5">
        <v>59.798709677419353</v>
      </c>
      <c r="BB160" s="5">
        <v>54.443999999999996</v>
      </c>
      <c r="BC160" s="5">
        <v>53.644838709677423</v>
      </c>
      <c r="BD160" s="14">
        <f t="shared" si="13"/>
        <v>443.66329032258068</v>
      </c>
      <c r="BE160" s="13">
        <f t="shared" si="14"/>
        <v>443.66</v>
      </c>
      <c r="BF160" s="13"/>
    </row>
    <row r="161" spans="39:58">
      <c r="AM161" s="4" t="s">
        <v>178</v>
      </c>
      <c r="AN161" s="4" t="s">
        <v>336</v>
      </c>
      <c r="AO161" s="4" t="s">
        <v>147</v>
      </c>
      <c r="AP161" s="4" t="s">
        <v>352</v>
      </c>
      <c r="AQ161" s="4" t="s">
        <v>353</v>
      </c>
      <c r="AR161" s="5">
        <v>667</v>
      </c>
      <c r="AS161" s="5">
        <v>678.89285714285711</v>
      </c>
      <c r="AT161" s="5">
        <v>658.41935483870964</v>
      </c>
      <c r="AU161" s="5">
        <v>628.5</v>
      </c>
      <c r="AV161" s="5">
        <v>612.32258064516134</v>
      </c>
      <c r="AW161" s="5">
        <v>598.0333333333333</v>
      </c>
      <c r="AX161" s="5">
        <v>608.41935483870964</v>
      </c>
      <c r="AY161" s="5">
        <v>571.25806451612902</v>
      </c>
      <c r="AZ161" s="5">
        <v>564.23333333333335</v>
      </c>
      <c r="BA161" s="5">
        <v>570.48387096774195</v>
      </c>
      <c r="BB161" s="5">
        <v>543.76666666666665</v>
      </c>
      <c r="BC161" s="5">
        <v>546.87096774193549</v>
      </c>
      <c r="BD161" s="14">
        <f t="shared" si="13"/>
        <v>7248.2003840245779</v>
      </c>
      <c r="BE161" s="13">
        <f t="shared" si="14"/>
        <v>7248.2</v>
      </c>
      <c r="BF161" s="13"/>
    </row>
    <row r="162" spans="39:58">
      <c r="AM162" s="4" t="s">
        <v>178</v>
      </c>
      <c r="AN162" s="4" t="s">
        <v>336</v>
      </c>
      <c r="AO162" s="4" t="s">
        <v>147</v>
      </c>
      <c r="AP162" s="4" t="s">
        <v>354</v>
      </c>
      <c r="AQ162" s="4" t="s">
        <v>355</v>
      </c>
      <c r="AR162" s="5">
        <v>1720.9677419354839</v>
      </c>
      <c r="AS162" s="5">
        <v>1298.7142857142858</v>
      </c>
      <c r="AT162" s="5">
        <v>922.45161290322585</v>
      </c>
      <c r="AU162" s="5">
        <v>936.0333333333333</v>
      </c>
      <c r="AV162" s="5">
        <v>726.32258064516134</v>
      </c>
      <c r="AW162" s="5">
        <v>594.13333333333333</v>
      </c>
      <c r="AX162" s="5">
        <v>900.09677419354841</v>
      </c>
      <c r="AY162" s="5">
        <v>769.09677419354841</v>
      </c>
      <c r="AZ162" s="5">
        <v>733.7</v>
      </c>
      <c r="BA162" s="5">
        <v>646.80645161290317</v>
      </c>
      <c r="BB162" s="5">
        <v>591.63333333333333</v>
      </c>
      <c r="BC162" s="5">
        <v>458.70967741935482</v>
      </c>
      <c r="BD162" s="14">
        <f t="shared" si="13"/>
        <v>10298.665898617512</v>
      </c>
      <c r="BE162" s="13">
        <f t="shared" si="14"/>
        <v>10298.67</v>
      </c>
      <c r="BF162" s="13"/>
    </row>
    <row r="163" spans="39:58">
      <c r="AM163" s="4" t="s">
        <v>178</v>
      </c>
      <c r="AN163" s="4" t="s">
        <v>336</v>
      </c>
      <c r="AO163" s="4" t="s">
        <v>192</v>
      </c>
      <c r="AP163" s="4" t="s">
        <v>178</v>
      </c>
      <c r="AQ163" s="4" t="s">
        <v>356</v>
      </c>
      <c r="AR163" s="5">
        <v>281.29032258064518</v>
      </c>
      <c r="AS163" s="5">
        <v>279.14285714285717</v>
      </c>
      <c r="AT163" s="5">
        <v>246.87096774193549</v>
      </c>
      <c r="AU163" s="5">
        <v>236.3</v>
      </c>
      <c r="AV163" s="5">
        <v>260.90322580645159</v>
      </c>
      <c r="AW163" s="5">
        <v>206.43333333333334</v>
      </c>
      <c r="AX163" s="5">
        <v>63.770645161290325</v>
      </c>
      <c r="AY163" s="5">
        <v>195.59483870967742</v>
      </c>
      <c r="AZ163" s="5">
        <v>223.404</v>
      </c>
      <c r="BA163" s="5">
        <v>233.65709677419355</v>
      </c>
      <c r="BB163" s="5">
        <v>232.071</v>
      </c>
      <c r="BC163" s="5">
        <v>223.0151612903226</v>
      </c>
      <c r="BD163" s="14">
        <f t="shared" si="13"/>
        <v>2682.4534485407066</v>
      </c>
      <c r="BE163" s="13">
        <f t="shared" si="14"/>
        <v>2682.45</v>
      </c>
      <c r="BF163" s="13"/>
    </row>
    <row r="164" spans="39:58">
      <c r="AM164" s="4" t="s">
        <v>178</v>
      </c>
      <c r="AN164" s="4" t="s">
        <v>336</v>
      </c>
      <c r="AO164" s="4" t="s">
        <v>192</v>
      </c>
      <c r="AP164" s="4" t="s">
        <v>178</v>
      </c>
      <c r="AQ164" s="4" t="s">
        <v>357</v>
      </c>
      <c r="AR164" s="5">
        <v>430.77419354838707</v>
      </c>
      <c r="AS164" s="5">
        <v>394.89285714285717</v>
      </c>
      <c r="AT164" s="5">
        <v>377.41935483870969</v>
      </c>
      <c r="AU164" s="5">
        <v>358.06666666666666</v>
      </c>
      <c r="AV164" s="5">
        <v>361.19354838709677</v>
      </c>
      <c r="AW164" s="5">
        <v>365.33333333333331</v>
      </c>
      <c r="AX164" s="5">
        <v>348.76677419354843</v>
      </c>
      <c r="AY164" s="5">
        <v>328.37258064516129</v>
      </c>
      <c r="AZ164" s="5">
        <v>327.22933333333333</v>
      </c>
      <c r="BA164" s="5">
        <v>177.27903225806452</v>
      </c>
      <c r="BB164" s="5">
        <v>388.74499999999995</v>
      </c>
      <c r="BC164" s="5">
        <v>245.07999999999998</v>
      </c>
      <c r="BD164" s="14">
        <f t="shared" si="13"/>
        <v>4103.1526743471577</v>
      </c>
      <c r="BE164" s="13">
        <f t="shared" si="14"/>
        <v>4103.1499999999996</v>
      </c>
      <c r="BF164" s="13"/>
    </row>
    <row r="165" spans="39:58">
      <c r="AM165" s="4" t="s">
        <v>178</v>
      </c>
      <c r="AN165" s="4" t="s">
        <v>336</v>
      </c>
      <c r="AO165" s="4" t="s">
        <v>192</v>
      </c>
      <c r="AP165" s="4" t="s">
        <v>178</v>
      </c>
      <c r="AQ165" s="4" t="s">
        <v>358</v>
      </c>
      <c r="AR165" s="5">
        <v>435.12903225806451</v>
      </c>
      <c r="AS165" s="5">
        <v>438.57142857142856</v>
      </c>
      <c r="AT165" s="5">
        <v>409.51612903225805</v>
      </c>
      <c r="AU165" s="5">
        <v>363.7</v>
      </c>
      <c r="AV165" s="5">
        <v>393.25806451612902</v>
      </c>
      <c r="AW165" s="5">
        <v>380.36666666666667</v>
      </c>
      <c r="AX165" s="5">
        <v>415.57967741935482</v>
      </c>
      <c r="AY165" s="5">
        <v>418.97741935483867</v>
      </c>
      <c r="AZ165" s="5">
        <v>421.30699999999996</v>
      </c>
      <c r="BA165" s="5">
        <v>385.88870967741934</v>
      </c>
      <c r="BB165" s="5">
        <v>393.64433333333335</v>
      </c>
      <c r="BC165" s="5">
        <v>395.03032258064519</v>
      </c>
      <c r="BD165" s="14">
        <f t="shared" si="13"/>
        <v>4850.9687834101387</v>
      </c>
      <c r="BE165" s="13">
        <f t="shared" si="14"/>
        <v>4850.97</v>
      </c>
      <c r="BF165" s="13"/>
    </row>
    <row r="166" spans="39:58">
      <c r="AM166" s="4" t="s">
        <v>178</v>
      </c>
      <c r="AN166" s="4" t="s">
        <v>336</v>
      </c>
      <c r="AO166" s="4" t="s">
        <v>192</v>
      </c>
      <c r="AP166" s="4" t="s">
        <v>359</v>
      </c>
      <c r="AQ166" s="4" t="s">
        <v>360</v>
      </c>
      <c r="AR166" s="5">
        <v>216.83870967741936</v>
      </c>
      <c r="AS166" s="5">
        <v>224.03571428571428</v>
      </c>
      <c r="AT166" s="5">
        <v>191.09677419354838</v>
      </c>
      <c r="AU166" s="5">
        <v>214.9</v>
      </c>
      <c r="AV166" s="5">
        <v>492.54838709677421</v>
      </c>
      <c r="AW166" s="5">
        <v>546.36666666666667</v>
      </c>
      <c r="AX166" s="5">
        <v>314.44225806451612</v>
      </c>
      <c r="AY166" s="5">
        <v>195.20580645161289</v>
      </c>
      <c r="AZ166" s="5">
        <v>263.3193333333333</v>
      </c>
      <c r="BA166" s="5">
        <v>247.12096774193549</v>
      </c>
      <c r="BB166" s="5">
        <v>212.83266666666665</v>
      </c>
      <c r="BC166" s="5">
        <v>225.16419354838709</v>
      </c>
      <c r="BD166" s="14">
        <f t="shared" si="13"/>
        <v>3343.8714777265745</v>
      </c>
      <c r="BE166" s="13">
        <f t="shared" si="14"/>
        <v>3343.87</v>
      </c>
      <c r="BF166" s="13"/>
    </row>
    <row r="167" spans="39:58">
      <c r="AM167" s="4" t="s">
        <v>178</v>
      </c>
      <c r="AN167" s="4" t="s">
        <v>336</v>
      </c>
      <c r="AO167" s="4" t="s">
        <v>192</v>
      </c>
      <c r="AP167" s="4" t="s">
        <v>359</v>
      </c>
      <c r="AQ167" s="4" t="s">
        <v>361</v>
      </c>
      <c r="AR167" s="5">
        <v>521.45161290322585</v>
      </c>
      <c r="AS167" s="5">
        <v>538.57142857142856</v>
      </c>
      <c r="AT167" s="5">
        <v>532.64516129032256</v>
      </c>
      <c r="AU167" s="5">
        <v>535.13333333333333</v>
      </c>
      <c r="AV167" s="5">
        <v>498.12903225806451</v>
      </c>
      <c r="AW167" s="5">
        <v>540.9</v>
      </c>
      <c r="AX167" s="5">
        <v>551.31322580645156</v>
      </c>
      <c r="AY167" s="5">
        <v>528.92967741935479</v>
      </c>
      <c r="AZ167" s="5">
        <v>496.76666666666665</v>
      </c>
      <c r="BA167" s="5">
        <v>507.19741935483876</v>
      </c>
      <c r="BB167" s="5">
        <v>481.91200000000003</v>
      </c>
      <c r="BC167" s="5">
        <v>450.39709677419353</v>
      </c>
      <c r="BD167" s="14">
        <f t="shared" si="13"/>
        <v>6183.3466543778795</v>
      </c>
      <c r="BE167" s="13">
        <f t="shared" si="14"/>
        <v>6183.35</v>
      </c>
      <c r="BF167" s="13"/>
    </row>
    <row r="168" spans="39:58">
      <c r="AM168" s="4" t="s">
        <v>178</v>
      </c>
      <c r="AN168" s="4" t="s">
        <v>336</v>
      </c>
      <c r="AO168" s="4" t="s">
        <v>192</v>
      </c>
      <c r="AP168" s="4" t="s">
        <v>359</v>
      </c>
      <c r="AQ168" s="4" t="s">
        <v>362</v>
      </c>
      <c r="AR168" s="5">
        <v>276.83870967741933</v>
      </c>
      <c r="AS168" s="5">
        <v>268.67857142857144</v>
      </c>
      <c r="AT168" s="5">
        <v>238.96774193548387</v>
      </c>
      <c r="AU168" s="5">
        <v>253.26666666666668</v>
      </c>
      <c r="AV168" s="5">
        <v>243.74193548387098</v>
      </c>
      <c r="AW168" s="5">
        <v>208.3</v>
      </c>
      <c r="AX168" s="5">
        <v>236.09774193548387</v>
      </c>
      <c r="AY168" s="5">
        <v>237.62516129032258</v>
      </c>
      <c r="AZ168" s="5">
        <v>234.40233333333333</v>
      </c>
      <c r="BA168" s="5">
        <v>235.3948387096774</v>
      </c>
      <c r="BB168" s="5">
        <v>135.33733333333333</v>
      </c>
      <c r="BC168" s="5">
        <v>148.8325806451613</v>
      </c>
      <c r="BD168" s="14">
        <f t="shared" si="13"/>
        <v>2717.4836144393244</v>
      </c>
      <c r="BE168" s="13">
        <f t="shared" si="14"/>
        <v>2717.48</v>
      </c>
      <c r="BF168" s="13"/>
    </row>
    <row r="169" spans="39:58">
      <c r="AM169" s="4" t="s">
        <v>178</v>
      </c>
      <c r="AN169" s="4" t="s">
        <v>336</v>
      </c>
      <c r="AO169" s="4" t="s">
        <v>214</v>
      </c>
      <c r="AP169" s="4" t="s">
        <v>286</v>
      </c>
      <c r="AQ169" s="4" t="s">
        <v>287</v>
      </c>
      <c r="AR169" s="5">
        <v>183</v>
      </c>
      <c r="AS169" s="5">
        <v>163.21428571428572</v>
      </c>
      <c r="AT169" s="5">
        <v>154.25806451612902</v>
      </c>
      <c r="AU169" s="5">
        <v>148.73333333333332</v>
      </c>
      <c r="AV169" s="5">
        <v>141.80645161290323</v>
      </c>
      <c r="AW169" s="5">
        <v>134.73433333333335</v>
      </c>
      <c r="AX169" s="5">
        <v>128.50193548387097</v>
      </c>
      <c r="AY169" s="5">
        <v>183.24322580645162</v>
      </c>
      <c r="AZ169" s="5">
        <v>185.67833333333334</v>
      </c>
      <c r="BA169" s="5">
        <v>221.74774193548387</v>
      </c>
      <c r="BB169" s="5">
        <v>234.13366666666667</v>
      </c>
      <c r="BC169" s="5">
        <v>222.53709677419354</v>
      </c>
      <c r="BD169" s="14">
        <f t="shared" si="13"/>
        <v>2101.5884685099845</v>
      </c>
      <c r="BE169" s="13">
        <f t="shared" si="14"/>
        <v>2101.59</v>
      </c>
      <c r="BF169" s="13"/>
    </row>
    <row r="170" spans="39:58">
      <c r="AM170" s="4" t="s">
        <v>178</v>
      </c>
      <c r="AN170" s="4" t="s">
        <v>326</v>
      </c>
      <c r="AO170" s="4" t="s">
        <v>180</v>
      </c>
      <c r="AP170" s="4" t="s">
        <v>363</v>
      </c>
      <c r="AQ170" s="4" t="s">
        <v>364</v>
      </c>
      <c r="AR170" s="5">
        <v>653.35483870967744</v>
      </c>
      <c r="AS170" s="5">
        <v>626.57142857142856</v>
      </c>
      <c r="AT170" s="5">
        <v>607.54838709677415</v>
      </c>
      <c r="AU170" s="5">
        <v>683.93333333333328</v>
      </c>
      <c r="AV170" s="5">
        <v>540.09677419354841</v>
      </c>
      <c r="AW170" s="5">
        <v>489.89533333333333</v>
      </c>
      <c r="AX170" s="5">
        <v>447.51645161290321</v>
      </c>
      <c r="AY170" s="5">
        <v>388.88096774193548</v>
      </c>
      <c r="AZ170" s="5">
        <v>301.17766666666665</v>
      </c>
      <c r="BA170" s="5">
        <v>282.15774193548384</v>
      </c>
      <c r="BB170" s="5">
        <v>407.17500000000001</v>
      </c>
      <c r="BC170" s="5">
        <v>414.00806451612902</v>
      </c>
      <c r="BD170" s="14">
        <f t="shared" si="13"/>
        <v>5842.315987711213</v>
      </c>
      <c r="BE170" s="13">
        <f t="shared" si="14"/>
        <v>5842.32</v>
      </c>
      <c r="BF170" s="13"/>
    </row>
    <row r="171" spans="39:58">
      <c r="AM171" s="4" t="s">
        <v>178</v>
      </c>
      <c r="AN171" s="4" t="s">
        <v>326</v>
      </c>
      <c r="AO171" s="4" t="s">
        <v>180</v>
      </c>
      <c r="AP171" s="4" t="s">
        <v>363</v>
      </c>
      <c r="AQ171" s="4" t="s">
        <v>365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140.13533333333334</v>
      </c>
      <c r="BC171" s="5">
        <v>159.7632258064516</v>
      </c>
      <c r="BD171" s="14">
        <f t="shared" si="13"/>
        <v>299.89855913978494</v>
      </c>
      <c r="BE171" s="13">
        <f t="shared" si="14"/>
        <v>299.89999999999998</v>
      </c>
      <c r="BF171" s="13"/>
    </row>
    <row r="172" spans="39:58">
      <c r="AM172" s="4" t="s">
        <v>178</v>
      </c>
      <c r="AN172" s="4" t="s">
        <v>326</v>
      </c>
      <c r="AO172" s="4" t="s">
        <v>180</v>
      </c>
      <c r="AP172" s="4" t="s">
        <v>366</v>
      </c>
      <c r="AQ172" s="4" t="s">
        <v>367</v>
      </c>
      <c r="AR172" s="5">
        <v>576.64516129032256</v>
      </c>
      <c r="AS172" s="5">
        <v>560.5</v>
      </c>
      <c r="AT172" s="5">
        <v>516.25806451612902</v>
      </c>
      <c r="AU172" s="5">
        <v>492.83333333333331</v>
      </c>
      <c r="AV172" s="5">
        <v>494.45161290322579</v>
      </c>
      <c r="AW172" s="5">
        <v>467.952</v>
      </c>
      <c r="AX172" s="5">
        <v>447.21387096774191</v>
      </c>
      <c r="AY172" s="5">
        <v>430.65709677419358</v>
      </c>
      <c r="AZ172" s="5">
        <v>410.07033333333334</v>
      </c>
      <c r="BA172" s="5">
        <v>424.34258064516132</v>
      </c>
      <c r="BB172" s="5">
        <v>442.86633333333333</v>
      </c>
      <c r="BC172" s="5">
        <v>440.26129032258063</v>
      </c>
      <c r="BD172" s="14">
        <f t="shared" si="13"/>
        <v>5704.0516774193547</v>
      </c>
      <c r="BE172" s="13">
        <f t="shared" si="14"/>
        <v>5704.05</v>
      </c>
      <c r="BF172" s="13"/>
    </row>
    <row r="173" spans="39:58">
      <c r="AM173" s="4" t="s">
        <v>178</v>
      </c>
      <c r="AN173" s="4" t="s">
        <v>326</v>
      </c>
      <c r="AO173" s="4" t="s">
        <v>108</v>
      </c>
      <c r="AP173" s="4" t="s">
        <v>368</v>
      </c>
      <c r="AQ173" s="4" t="s">
        <v>369</v>
      </c>
      <c r="AR173" s="5">
        <v>3051.483870967742</v>
      </c>
      <c r="AS173" s="5">
        <v>2680.4285714285716</v>
      </c>
      <c r="AT173" s="5">
        <v>2602.9354838709678</v>
      </c>
      <c r="AU173" s="5">
        <v>2342.9</v>
      </c>
      <c r="AV173" s="5">
        <v>2203.2580645161293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14">
        <f t="shared" si="13"/>
        <v>12881.005990783409</v>
      </c>
      <c r="BE173" s="13">
        <f t="shared" si="14"/>
        <v>12881.01</v>
      </c>
      <c r="BF173" s="13"/>
    </row>
    <row r="174" spans="39:58">
      <c r="AM174" s="4" t="s">
        <v>178</v>
      </c>
      <c r="AN174" s="4" t="s">
        <v>326</v>
      </c>
      <c r="AO174" s="4" t="s">
        <v>108</v>
      </c>
      <c r="AP174" s="4" t="s">
        <v>370</v>
      </c>
      <c r="AQ174" s="4" t="s">
        <v>369</v>
      </c>
      <c r="AR174" s="5">
        <v>2144.9032258064517</v>
      </c>
      <c r="AS174" s="5">
        <v>2226.9285714285716</v>
      </c>
      <c r="AT174" s="5">
        <v>1991.2258064516129</v>
      </c>
      <c r="AU174" s="5">
        <v>1940.9333333333334</v>
      </c>
      <c r="AV174" s="5">
        <v>1922.3225806451612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14">
        <f t="shared" si="13"/>
        <v>10226.31351766513</v>
      </c>
      <c r="BE174" s="13">
        <f t="shared" si="14"/>
        <v>10226.31</v>
      </c>
      <c r="BF174" s="13"/>
    </row>
    <row r="175" spans="39:58">
      <c r="AM175" s="4" t="s">
        <v>178</v>
      </c>
      <c r="AN175" s="4" t="s">
        <v>326</v>
      </c>
      <c r="AO175" s="4" t="s">
        <v>108</v>
      </c>
      <c r="AP175" s="4" t="s">
        <v>368</v>
      </c>
      <c r="AQ175" s="4" t="s">
        <v>369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2098.4666666666667</v>
      </c>
      <c r="AX175" s="5">
        <v>2125.2903225806454</v>
      </c>
      <c r="AY175" s="5">
        <v>2846.1612903225805</v>
      </c>
      <c r="AZ175" s="5">
        <v>1822.7</v>
      </c>
      <c r="BA175" s="5">
        <v>1460.6774193548388</v>
      </c>
      <c r="BB175" s="5">
        <v>1248.6333333333334</v>
      </c>
      <c r="BC175" s="5">
        <v>1413.6774193548388</v>
      </c>
      <c r="BD175" s="14">
        <f t="shared" si="13"/>
        <v>13015.606451612904</v>
      </c>
      <c r="BE175" s="13">
        <f t="shared" si="14"/>
        <v>13015.61</v>
      </c>
      <c r="BF175" s="13"/>
    </row>
    <row r="176" spans="39:58">
      <c r="AM176" s="4" t="s">
        <v>178</v>
      </c>
      <c r="AN176" s="4" t="s">
        <v>326</v>
      </c>
      <c r="AO176" s="4" t="s">
        <v>108</v>
      </c>
      <c r="AP176" s="4" t="s">
        <v>370</v>
      </c>
      <c r="AQ176" s="4" t="s">
        <v>369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1998.2</v>
      </c>
      <c r="AX176" s="5">
        <v>2315.6451612903224</v>
      </c>
      <c r="AY176" s="5">
        <v>1853.1612903225807</v>
      </c>
      <c r="AZ176" s="5">
        <v>2489.9666666666667</v>
      </c>
      <c r="BA176" s="5">
        <v>2251.5483870967741</v>
      </c>
      <c r="BB176" s="5">
        <v>2044.5</v>
      </c>
      <c r="BC176" s="5">
        <v>1990.516129032258</v>
      </c>
      <c r="BD176" s="14">
        <f t="shared" si="13"/>
        <v>14943.537634408602</v>
      </c>
      <c r="BE176" s="13">
        <f t="shared" si="14"/>
        <v>14943.54</v>
      </c>
      <c r="BF176" s="13"/>
    </row>
    <row r="177" spans="39:58">
      <c r="AM177" s="4" t="s">
        <v>178</v>
      </c>
      <c r="AN177" s="4" t="s">
        <v>326</v>
      </c>
      <c r="AO177" s="4" t="s">
        <v>296</v>
      </c>
      <c r="AP177" s="4" t="s">
        <v>327</v>
      </c>
      <c r="AQ177" s="4" t="s">
        <v>371</v>
      </c>
      <c r="AR177" s="5">
        <v>0</v>
      </c>
      <c r="AS177" s="5">
        <v>0</v>
      </c>
      <c r="AT177" s="5">
        <v>0</v>
      </c>
      <c r="AU177" s="5">
        <v>0</v>
      </c>
      <c r="AV177" s="5">
        <v>32</v>
      </c>
      <c r="AW177" s="5">
        <v>234.95833333333334</v>
      </c>
      <c r="AX177" s="5">
        <v>205.71</v>
      </c>
      <c r="AY177" s="5">
        <v>0</v>
      </c>
      <c r="AZ177" s="5">
        <v>0</v>
      </c>
      <c r="BA177" s="5">
        <v>0</v>
      </c>
      <c r="BB177" s="5">
        <v>0</v>
      </c>
      <c r="BC177" s="5"/>
      <c r="BD177" s="14">
        <f t="shared" si="13"/>
        <v>472.66833333333341</v>
      </c>
      <c r="BE177" s="13">
        <f t="shared" si="14"/>
        <v>472.67</v>
      </c>
      <c r="BF177" s="13"/>
    </row>
    <row r="178" spans="39:58">
      <c r="AM178" s="4" t="s">
        <v>178</v>
      </c>
      <c r="AN178" s="4" t="s">
        <v>326</v>
      </c>
      <c r="AO178" s="4" t="s">
        <v>296</v>
      </c>
      <c r="AP178" s="4" t="s">
        <v>327</v>
      </c>
      <c r="AQ178" s="4" t="s">
        <v>328</v>
      </c>
      <c r="AR178" s="5">
        <v>120.90322580645162</v>
      </c>
      <c r="AS178" s="5">
        <v>41.642857142857146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14">
        <f t="shared" si="13"/>
        <v>162.54608294930875</v>
      </c>
      <c r="BE178" s="13">
        <f t="shared" si="14"/>
        <v>162.55000000000001</v>
      </c>
      <c r="BF178" s="13"/>
    </row>
    <row r="179" spans="39:58">
      <c r="AM179" s="4" t="s">
        <v>178</v>
      </c>
      <c r="AN179" s="4" t="s">
        <v>326</v>
      </c>
      <c r="AO179" s="4" t="s">
        <v>296</v>
      </c>
      <c r="AP179" s="4" t="s">
        <v>327</v>
      </c>
      <c r="AQ179" s="4" t="s">
        <v>372</v>
      </c>
      <c r="AR179" s="5">
        <v>576.48387096774195</v>
      </c>
      <c r="AS179" s="5">
        <v>582.35714285714289</v>
      </c>
      <c r="AT179" s="5">
        <v>585.16129032258061</v>
      </c>
      <c r="AU179" s="5">
        <v>574.16666666666663</v>
      </c>
      <c r="AV179" s="5">
        <v>549.93548387096769</v>
      </c>
      <c r="AW179" s="5">
        <v>555.52066666666667</v>
      </c>
      <c r="AX179" s="5">
        <v>551.41548387096782</v>
      </c>
      <c r="AY179" s="5">
        <v>515.97225806451615</v>
      </c>
      <c r="AZ179" s="5">
        <v>531.23799999999994</v>
      </c>
      <c r="BA179" s="5">
        <v>528.31903225806445</v>
      </c>
      <c r="BB179" s="5">
        <v>515.27133333333336</v>
      </c>
      <c r="BC179" s="5">
        <v>492.67774193548388</v>
      </c>
      <c r="BD179" s="14">
        <f t="shared" si="13"/>
        <v>6558.5189708141324</v>
      </c>
      <c r="BE179" s="13">
        <f t="shared" si="14"/>
        <v>6558.52</v>
      </c>
      <c r="BF179" s="13"/>
    </row>
    <row r="180" spans="39:58">
      <c r="AM180" s="4" t="s">
        <v>178</v>
      </c>
      <c r="AN180" s="4" t="s">
        <v>326</v>
      </c>
      <c r="AO180" s="4" t="s">
        <v>296</v>
      </c>
      <c r="AP180" s="4" t="s">
        <v>327</v>
      </c>
      <c r="AQ180" s="4" t="s">
        <v>373</v>
      </c>
      <c r="AR180" s="5">
        <v>1065.1935483870968</v>
      </c>
      <c r="AS180" s="5">
        <v>1012.3928571428571</v>
      </c>
      <c r="AT180" s="5">
        <v>995.74193548387098</v>
      </c>
      <c r="AU180" s="5">
        <v>829.0333333333333</v>
      </c>
      <c r="AV180" s="5">
        <v>276.51612903225805</v>
      </c>
      <c r="AW180" s="5">
        <v>515.00666666666666</v>
      </c>
      <c r="AX180" s="5">
        <v>833.47258064516132</v>
      </c>
      <c r="AY180" s="5">
        <v>782.1970967741936</v>
      </c>
      <c r="AZ180" s="5">
        <v>754.71933333333334</v>
      </c>
      <c r="BA180" s="5">
        <v>685.9974193548386</v>
      </c>
      <c r="BB180" s="5">
        <v>655.59633333333329</v>
      </c>
      <c r="BC180" s="5">
        <v>640.62</v>
      </c>
      <c r="BD180" s="14">
        <f t="shared" si="13"/>
        <v>9046.4872334869451</v>
      </c>
      <c r="BE180" s="13">
        <f t="shared" si="14"/>
        <v>9046.49</v>
      </c>
      <c r="BF180" s="13"/>
    </row>
    <row r="181" spans="39:58">
      <c r="AM181" s="4" t="s">
        <v>178</v>
      </c>
      <c r="AN181" s="4" t="s">
        <v>326</v>
      </c>
      <c r="AO181" s="4" t="s">
        <v>296</v>
      </c>
      <c r="AP181" s="4" t="s">
        <v>327</v>
      </c>
      <c r="AQ181" s="4" t="s">
        <v>374</v>
      </c>
      <c r="AR181" s="5">
        <v>7467.0967741935483</v>
      </c>
      <c r="AS181" s="5">
        <v>6843.1071428571431</v>
      </c>
      <c r="AT181" s="5">
        <v>8499.032258064517</v>
      </c>
      <c r="AU181" s="5">
        <v>8442.2333333333336</v>
      </c>
      <c r="AV181" s="5">
        <v>7951.5483870967746</v>
      </c>
      <c r="AW181" s="5">
        <v>7367.2823333333345</v>
      </c>
      <c r="AX181" s="5">
        <v>7327.0412903225797</v>
      </c>
      <c r="AY181" s="5">
        <v>7419.3645161290315</v>
      </c>
      <c r="AZ181" s="5">
        <v>7041.9710000000005</v>
      </c>
      <c r="BA181" s="5">
        <v>7254.6567741935478</v>
      </c>
      <c r="BB181" s="5">
        <v>5136.711666666667</v>
      </c>
      <c r="BC181" s="5">
        <v>7006.1416129032259</v>
      </c>
      <c r="BD181" s="14">
        <f t="shared" si="13"/>
        <v>87756.187089093713</v>
      </c>
      <c r="BE181" s="13">
        <f t="shared" si="14"/>
        <v>87756.19</v>
      </c>
      <c r="BF181" s="13"/>
    </row>
    <row r="182" spans="39:58">
      <c r="AM182" s="4" t="s">
        <v>178</v>
      </c>
      <c r="AN182" s="4" t="s">
        <v>326</v>
      </c>
      <c r="AO182" s="4" t="s">
        <v>296</v>
      </c>
      <c r="AP182" s="4" t="s">
        <v>327</v>
      </c>
      <c r="AQ182" s="4" t="s">
        <v>375</v>
      </c>
      <c r="AR182" s="5">
        <v>2914.1290322580644</v>
      </c>
      <c r="AS182" s="5">
        <v>2876.5714285714284</v>
      </c>
      <c r="AT182" s="5">
        <v>2828.1612903225805</v>
      </c>
      <c r="AU182" s="5">
        <v>2790.9333333333334</v>
      </c>
      <c r="AV182" s="5">
        <v>2745.516129032258</v>
      </c>
      <c r="AW182" s="5">
        <v>2679.3919999999998</v>
      </c>
      <c r="AX182" s="5">
        <v>2678.2874193548387</v>
      </c>
      <c r="AY182" s="5">
        <v>2701.5335483870967</v>
      </c>
      <c r="AZ182" s="5">
        <v>2988.5590000000002</v>
      </c>
      <c r="BA182" s="5">
        <v>4712.0025806451613</v>
      </c>
      <c r="BB182" s="5">
        <v>6533.8086666666668</v>
      </c>
      <c r="BC182" s="5">
        <v>8617.217741935483</v>
      </c>
      <c r="BD182" s="14">
        <f t="shared" si="13"/>
        <v>45066.112170506909</v>
      </c>
      <c r="BE182" s="13">
        <f t="shared" si="14"/>
        <v>45066.11</v>
      </c>
      <c r="BF182" s="13"/>
    </row>
    <row r="183" spans="39:58">
      <c r="AM183" s="4" t="s">
        <v>178</v>
      </c>
      <c r="AN183" s="4" t="s">
        <v>326</v>
      </c>
      <c r="AO183" s="4" t="s">
        <v>296</v>
      </c>
      <c r="AP183" s="4" t="s">
        <v>327</v>
      </c>
      <c r="AQ183" s="4" t="s">
        <v>376</v>
      </c>
      <c r="AR183" s="5">
        <v>5319.7096774193551</v>
      </c>
      <c r="AS183" s="5">
        <v>7454.4285714285716</v>
      </c>
      <c r="AT183" s="5">
        <v>7456.677419354839</v>
      </c>
      <c r="AU183" s="5">
        <v>7349.333333333333</v>
      </c>
      <c r="AV183" s="5">
        <v>7497.6451612903229</v>
      </c>
      <c r="AW183" s="5">
        <v>7830.8346666666666</v>
      </c>
      <c r="AX183" s="5">
        <v>7445.4767741935484</v>
      </c>
      <c r="AY183" s="5">
        <v>7082.1619354838704</v>
      </c>
      <c r="AZ183" s="5">
        <v>6878.2313333333332</v>
      </c>
      <c r="BA183" s="5">
        <v>6670.2016129032254</v>
      </c>
      <c r="BB183" s="5">
        <v>6628.6799999999994</v>
      </c>
      <c r="BC183" s="5">
        <v>6670.3932258064515</v>
      </c>
      <c r="BD183" s="14">
        <f t="shared" si="13"/>
        <v>84283.773711213507</v>
      </c>
      <c r="BE183" s="13">
        <f t="shared" si="14"/>
        <v>84283.77</v>
      </c>
      <c r="BF183" s="13"/>
    </row>
    <row r="184" spans="39:58">
      <c r="AM184" s="4" t="s">
        <v>178</v>
      </c>
      <c r="AN184" s="4" t="s">
        <v>326</v>
      </c>
      <c r="AO184" s="4" t="s">
        <v>296</v>
      </c>
      <c r="AP184" s="4" t="s">
        <v>327</v>
      </c>
      <c r="AQ184" s="4" t="s">
        <v>377</v>
      </c>
      <c r="AR184" s="5">
        <v>548.0322580645161</v>
      </c>
      <c r="AS184" s="5">
        <v>548.21428571428567</v>
      </c>
      <c r="AT184" s="5">
        <v>498</v>
      </c>
      <c r="AU184" s="5">
        <v>471.56666666666666</v>
      </c>
      <c r="AV184" s="5">
        <v>451.29032258064518</v>
      </c>
      <c r="AW184" s="5">
        <v>429.30966666666671</v>
      </c>
      <c r="AX184" s="5">
        <v>421.26935483870972</v>
      </c>
      <c r="AY184" s="5">
        <v>424.13322580645161</v>
      </c>
      <c r="AZ184" s="5">
        <v>560.81399999999996</v>
      </c>
      <c r="BA184" s="5">
        <v>590.34967741935486</v>
      </c>
      <c r="BB184" s="5">
        <v>555.84933333333333</v>
      </c>
      <c r="BC184" s="5">
        <v>536.8112903225807</v>
      </c>
      <c r="BD184" s="14">
        <f t="shared" si="13"/>
        <v>6035.6400814132112</v>
      </c>
      <c r="BE184" s="13">
        <f t="shared" si="14"/>
        <v>6035.64</v>
      </c>
      <c r="BF184" s="13"/>
    </row>
    <row r="185" spans="39:58">
      <c r="AM185" s="4" t="s">
        <v>178</v>
      </c>
      <c r="AN185" s="4" t="s">
        <v>326</v>
      </c>
      <c r="AO185" s="4" t="s">
        <v>296</v>
      </c>
      <c r="AP185" s="4" t="s">
        <v>327</v>
      </c>
      <c r="AQ185" s="4" t="s">
        <v>378</v>
      </c>
      <c r="AR185" s="5">
        <v>7969.5483870967746</v>
      </c>
      <c r="AS185" s="5">
        <v>7707.5714285714284</v>
      </c>
      <c r="AT185" s="5">
        <v>7964.3548387096771</v>
      </c>
      <c r="AU185" s="5">
        <v>8023.7333333333336</v>
      </c>
      <c r="AV185" s="5">
        <v>5293.1935483870966</v>
      </c>
      <c r="AW185" s="5">
        <v>6781.5436666666665</v>
      </c>
      <c r="AX185" s="5">
        <v>7396.228387096774</v>
      </c>
      <c r="AY185" s="5">
        <v>7026</v>
      </c>
      <c r="AZ185" s="5">
        <v>7025</v>
      </c>
      <c r="BA185" s="5">
        <v>6631</v>
      </c>
      <c r="BB185" s="5">
        <v>6283</v>
      </c>
      <c r="BC185" s="5">
        <v>5714</v>
      </c>
      <c r="BD185" s="14">
        <f t="shared" si="13"/>
        <v>83815.173589861748</v>
      </c>
      <c r="BE185" s="13">
        <f t="shared" si="14"/>
        <v>83815.17</v>
      </c>
      <c r="BF185" s="13"/>
    </row>
    <row r="186" spans="39:58">
      <c r="AM186" s="4" t="s">
        <v>178</v>
      </c>
      <c r="AN186" s="4" t="s">
        <v>326</v>
      </c>
      <c r="AO186" s="4" t="s">
        <v>214</v>
      </c>
      <c r="AP186" s="4" t="s">
        <v>224</v>
      </c>
      <c r="AQ186" s="4" t="s">
        <v>225</v>
      </c>
      <c r="AR186" s="5">
        <v>340.51612903225805</v>
      </c>
      <c r="AS186" s="5">
        <v>208.89285714285714</v>
      </c>
      <c r="AT186" s="5">
        <v>387.87096774193549</v>
      </c>
      <c r="AU186" s="5">
        <v>365.46666666666664</v>
      </c>
      <c r="AV186" s="5">
        <v>209.41935483870967</v>
      </c>
      <c r="AW186" s="5">
        <v>159.62633333333332</v>
      </c>
      <c r="AX186" s="5">
        <v>374.26</v>
      </c>
      <c r="AY186" s="5">
        <v>272.03709677419351</v>
      </c>
      <c r="AZ186" s="5">
        <v>0</v>
      </c>
      <c r="BA186" s="5">
        <v>134.30645161290323</v>
      </c>
      <c r="BB186" s="5">
        <v>458.97900000000004</v>
      </c>
      <c r="BC186" s="5">
        <v>314.18032258064517</v>
      </c>
      <c r="BD186" s="14">
        <f t="shared" si="13"/>
        <v>3225.555179723503</v>
      </c>
      <c r="BE186" s="13">
        <f t="shared" si="14"/>
        <v>3225.56</v>
      </c>
      <c r="BF186" s="13"/>
    </row>
    <row r="187" spans="39:58">
      <c r="AM187" s="4" t="s">
        <v>178</v>
      </c>
      <c r="AN187" s="4" t="s">
        <v>326</v>
      </c>
      <c r="AO187" s="4" t="s">
        <v>219</v>
      </c>
      <c r="AP187" s="4" t="s">
        <v>220</v>
      </c>
      <c r="AQ187" s="4" t="s">
        <v>379</v>
      </c>
      <c r="AR187" s="5">
        <v>779.83870967741939</v>
      </c>
      <c r="AS187" s="5">
        <v>752.46428571428567</v>
      </c>
      <c r="AT187" s="5">
        <v>813.74193548387098</v>
      </c>
      <c r="AU187" s="5">
        <v>803.3</v>
      </c>
      <c r="AV187" s="5">
        <v>793.06451612903231</v>
      </c>
      <c r="AW187" s="5">
        <v>777.8</v>
      </c>
      <c r="AX187" s="5">
        <v>816.45161290322585</v>
      </c>
      <c r="AY187" s="5">
        <v>841.77419354838707</v>
      </c>
      <c r="AZ187" s="5">
        <v>812.5</v>
      </c>
      <c r="BA187" s="5">
        <v>897.93548387096769</v>
      </c>
      <c r="BB187" s="5">
        <v>927.26666666666665</v>
      </c>
      <c r="BC187" s="5">
        <v>965.41935483870964</v>
      </c>
      <c r="BD187" s="14">
        <f t="shared" si="13"/>
        <v>9981.5567588325666</v>
      </c>
      <c r="BE187" s="13">
        <f t="shared" si="14"/>
        <v>9981.56</v>
      </c>
      <c r="BF187" s="13"/>
    </row>
    <row r="188" spans="39:58">
      <c r="AM188" s="4" t="s">
        <v>178</v>
      </c>
      <c r="AN188" s="4" t="s">
        <v>326</v>
      </c>
      <c r="AO188" s="4" t="s">
        <v>219</v>
      </c>
      <c r="AP188" s="4" t="s">
        <v>220</v>
      </c>
      <c r="AQ188" s="4" t="s">
        <v>380</v>
      </c>
      <c r="AR188" s="5">
        <v>448.45161290322579</v>
      </c>
      <c r="AS188" s="5">
        <v>423.67857142857144</v>
      </c>
      <c r="AT188" s="5">
        <v>391.41935483870969</v>
      </c>
      <c r="AU188" s="5">
        <v>379.63333333333333</v>
      </c>
      <c r="AV188" s="5">
        <v>365.51612903225805</v>
      </c>
      <c r="AW188" s="5">
        <v>353.83333333333331</v>
      </c>
      <c r="AX188" s="5">
        <v>343</v>
      </c>
      <c r="AY188" s="5">
        <v>329.25806451612902</v>
      </c>
      <c r="AZ188" s="5">
        <v>315.89999999999998</v>
      </c>
      <c r="BA188" s="5">
        <v>304.25806451612902</v>
      </c>
      <c r="BB188" s="5">
        <v>293.43333333333334</v>
      </c>
      <c r="BC188" s="5">
        <v>283.19354838709677</v>
      </c>
      <c r="BD188" s="14">
        <f t="shared" si="13"/>
        <v>4231.57534562212</v>
      </c>
      <c r="BE188" s="13">
        <f t="shared" si="14"/>
        <v>4231.58</v>
      </c>
      <c r="BF188" s="13"/>
    </row>
    <row r="189" spans="39:58">
      <c r="AM189" s="4" t="s">
        <v>178</v>
      </c>
      <c r="AN189" s="4" t="s">
        <v>326</v>
      </c>
      <c r="AO189" s="4" t="s">
        <v>219</v>
      </c>
      <c r="AP189" s="4" t="s">
        <v>220</v>
      </c>
      <c r="AQ189" s="4" t="s">
        <v>381</v>
      </c>
      <c r="AR189" s="5">
        <v>240.74193548387098</v>
      </c>
      <c r="AS189" s="5">
        <v>234.57142857142858</v>
      </c>
      <c r="AT189" s="5">
        <v>225.38709677419354</v>
      </c>
      <c r="AU189" s="5">
        <v>214.76666666666668</v>
      </c>
      <c r="AV189" s="5">
        <v>209.29032258064515</v>
      </c>
      <c r="AW189" s="5">
        <v>219.8</v>
      </c>
      <c r="AX189" s="5">
        <v>213.70967741935485</v>
      </c>
      <c r="AY189" s="5">
        <v>113.41935483870968</v>
      </c>
      <c r="AZ189" s="5">
        <v>88.36666666666666</v>
      </c>
      <c r="BA189" s="5">
        <v>87.258064516129039</v>
      </c>
      <c r="BB189" s="5">
        <v>85.63333333333334</v>
      </c>
      <c r="BC189" s="5">
        <v>83.129032258064512</v>
      </c>
      <c r="BD189" s="14">
        <f t="shared" si="13"/>
        <v>2016.0735791090628</v>
      </c>
      <c r="BE189" s="13">
        <f t="shared" si="14"/>
        <v>2016.07</v>
      </c>
      <c r="BF189" s="13"/>
    </row>
    <row r="190" spans="39:58">
      <c r="AM190" s="4" t="s">
        <v>178</v>
      </c>
      <c r="AN190" s="4" t="s">
        <v>382</v>
      </c>
      <c r="AO190" s="4" t="s">
        <v>151</v>
      </c>
      <c r="AP190" s="4" t="s">
        <v>383</v>
      </c>
      <c r="AQ190" s="4" t="s">
        <v>384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40.009354838709676</v>
      </c>
      <c r="AZ190" s="5">
        <v>116.22666666666667</v>
      </c>
      <c r="BA190" s="5">
        <v>135.29967741935485</v>
      </c>
      <c r="BB190" s="5">
        <v>161.23566666666665</v>
      </c>
      <c r="BC190" s="5">
        <v>169.60258064516131</v>
      </c>
      <c r="BD190" s="14">
        <f t="shared" si="13"/>
        <v>622.37394623655916</v>
      </c>
      <c r="BE190" s="13">
        <f t="shared" si="14"/>
        <v>622.37</v>
      </c>
      <c r="BF190" s="13"/>
    </row>
    <row r="191" spans="39:58">
      <c r="AM191" s="4" t="s">
        <v>178</v>
      </c>
      <c r="AN191" s="4" t="s">
        <v>382</v>
      </c>
      <c r="AO191" s="4" t="s">
        <v>151</v>
      </c>
      <c r="AP191" s="4" t="s">
        <v>385</v>
      </c>
      <c r="AQ191" s="4" t="s">
        <v>386</v>
      </c>
      <c r="AR191" s="5">
        <v>0</v>
      </c>
      <c r="AS191" s="5">
        <v>0</v>
      </c>
      <c r="AT191" s="5">
        <v>0</v>
      </c>
      <c r="AU191" s="5">
        <v>4.7949999999999999</v>
      </c>
      <c r="AV191" s="5">
        <v>1.9196774193548387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14">
        <f t="shared" si="13"/>
        <v>6.7146774193548389</v>
      </c>
      <c r="BE191" s="13">
        <f t="shared" si="14"/>
        <v>6.71</v>
      </c>
      <c r="BF191" s="13"/>
    </row>
    <row r="192" spans="39:58">
      <c r="AM192" s="4" t="s">
        <v>178</v>
      </c>
      <c r="AN192" s="4" t="s">
        <v>382</v>
      </c>
      <c r="AO192" s="4" t="s">
        <v>151</v>
      </c>
      <c r="AP192" s="4" t="s">
        <v>385</v>
      </c>
      <c r="AQ192" s="4" t="s">
        <v>387</v>
      </c>
      <c r="AR192" s="5">
        <v>0</v>
      </c>
      <c r="AS192" s="5">
        <v>0</v>
      </c>
      <c r="AT192" s="5">
        <v>0</v>
      </c>
      <c r="AU192" s="5">
        <v>685.06999999999994</v>
      </c>
      <c r="AV192" s="5">
        <v>570.69032258064522</v>
      </c>
      <c r="AW192" s="5">
        <v>0</v>
      </c>
      <c r="AX192" s="5">
        <v>0</v>
      </c>
      <c r="AY192" s="5">
        <v>0</v>
      </c>
      <c r="AZ192" s="5">
        <v>820.07833333333326</v>
      </c>
      <c r="BA192" s="5">
        <v>707.53451612903223</v>
      </c>
      <c r="BB192" s="5">
        <v>585.48033333333331</v>
      </c>
      <c r="BC192" s="5">
        <v>534.92129032258072</v>
      </c>
      <c r="BD192" s="14">
        <f t="shared" si="13"/>
        <v>3903.7747956989247</v>
      </c>
      <c r="BE192" s="13">
        <f t="shared" si="14"/>
        <v>3903.77</v>
      </c>
      <c r="BF192" s="13"/>
    </row>
    <row r="193" spans="39:58">
      <c r="AM193" s="4" t="s">
        <v>178</v>
      </c>
      <c r="AN193" s="4" t="s">
        <v>382</v>
      </c>
      <c r="AO193" s="4" t="s">
        <v>151</v>
      </c>
      <c r="AP193" s="4" t="s">
        <v>385</v>
      </c>
      <c r="AQ193" s="4" t="s">
        <v>388</v>
      </c>
      <c r="AR193" s="5">
        <v>586.22580645161293</v>
      </c>
      <c r="AS193" s="5">
        <v>532.82142857142856</v>
      </c>
      <c r="AT193" s="5">
        <v>483.29032258064518</v>
      </c>
      <c r="AU193" s="5">
        <v>460.36666666666667</v>
      </c>
      <c r="AV193" s="5">
        <v>407.13838709677424</v>
      </c>
      <c r="AW193" s="5">
        <v>389.07866666666666</v>
      </c>
      <c r="AX193" s="5">
        <v>379.84322580645158</v>
      </c>
      <c r="AY193" s="5">
        <v>373.39677419354837</v>
      </c>
      <c r="AZ193" s="5">
        <v>360.52866666666671</v>
      </c>
      <c r="BA193" s="5">
        <v>333.93322580645162</v>
      </c>
      <c r="BB193" s="5">
        <v>314.58700000000005</v>
      </c>
      <c r="BC193" s="5">
        <v>298.01064516129031</v>
      </c>
      <c r="BD193" s="14">
        <f t="shared" si="13"/>
        <v>4919.2208156682036</v>
      </c>
      <c r="BE193" s="13">
        <f t="shared" si="14"/>
        <v>4919.22</v>
      </c>
      <c r="BF193" s="13"/>
    </row>
    <row r="194" spans="39:58">
      <c r="AM194" s="4" t="s">
        <v>178</v>
      </c>
      <c r="AN194" s="4" t="s">
        <v>382</v>
      </c>
      <c r="AO194" s="4" t="s">
        <v>310</v>
      </c>
      <c r="AP194" s="4" t="s">
        <v>340</v>
      </c>
      <c r="AQ194" s="4" t="s">
        <v>349</v>
      </c>
      <c r="AR194" s="5">
        <v>255.61290322580646</v>
      </c>
      <c r="AS194" s="5">
        <v>254.75</v>
      </c>
      <c r="AT194" s="5">
        <v>235.19354838709677</v>
      </c>
      <c r="AU194" s="5">
        <v>223.03333333333333</v>
      </c>
      <c r="AV194" s="5">
        <v>0</v>
      </c>
      <c r="AW194" s="5">
        <v>241.60433333333333</v>
      </c>
      <c r="AX194" s="5">
        <v>222.37354838709678</v>
      </c>
      <c r="AY194" s="5">
        <v>206.01967741935482</v>
      </c>
      <c r="AZ194" s="5">
        <v>213.66</v>
      </c>
      <c r="BA194" s="5">
        <v>221.02225806451611</v>
      </c>
      <c r="BB194" s="5">
        <v>212.60833333333332</v>
      </c>
      <c r="BC194" s="5">
        <v>192.80967741935484</v>
      </c>
      <c r="BD194" s="14">
        <f t="shared" si="13"/>
        <v>2478.6876129032262</v>
      </c>
      <c r="BE194" s="13">
        <f t="shared" si="14"/>
        <v>2478.69</v>
      </c>
      <c r="BF194" s="13"/>
    </row>
    <row r="195" spans="39:58">
      <c r="AM195" s="4" t="s">
        <v>178</v>
      </c>
      <c r="AN195" s="4" t="s">
        <v>382</v>
      </c>
      <c r="AO195" s="4" t="s">
        <v>310</v>
      </c>
      <c r="AP195" s="4" t="s">
        <v>340</v>
      </c>
      <c r="AQ195" s="4" t="s">
        <v>389</v>
      </c>
      <c r="AR195" s="5">
        <v>60.29032258064516</v>
      </c>
      <c r="AS195" s="5">
        <v>56.035714285714285</v>
      </c>
      <c r="AT195" s="5">
        <v>55.548387096774192</v>
      </c>
      <c r="AU195" s="5">
        <v>51.266666666666666</v>
      </c>
      <c r="AV195" s="5">
        <v>49.829677419354837</v>
      </c>
      <c r="AW195" s="5">
        <v>49.63966666666667</v>
      </c>
      <c r="AX195" s="5">
        <v>47.111290322580643</v>
      </c>
      <c r="AY195" s="5">
        <v>39.677419354838712</v>
      </c>
      <c r="AZ195" s="5">
        <v>34.927999999999997</v>
      </c>
      <c r="BA195" s="5">
        <v>36.400000000000006</v>
      </c>
      <c r="BB195" s="5">
        <v>39.092999999999996</v>
      </c>
      <c r="BC195" s="5">
        <v>27.453870967741938</v>
      </c>
      <c r="BD195" s="14">
        <f t="shared" ref="BD195:BD258" si="15">SUM(AR195:BC195)</f>
        <v>547.27401536098319</v>
      </c>
      <c r="BE195" s="13">
        <f t="shared" si="14"/>
        <v>547.27</v>
      </c>
      <c r="BF195" s="13"/>
    </row>
    <row r="196" spans="39:58">
      <c r="AM196" s="4" t="s">
        <v>178</v>
      </c>
      <c r="AN196" s="4" t="s">
        <v>382</v>
      </c>
      <c r="AO196" s="4" t="s">
        <v>192</v>
      </c>
      <c r="AP196" s="4" t="s">
        <v>359</v>
      </c>
      <c r="AQ196" s="4" t="s">
        <v>390</v>
      </c>
      <c r="AR196" s="5">
        <v>2047.5806451612902</v>
      </c>
      <c r="AS196" s="5">
        <v>2025</v>
      </c>
      <c r="AT196" s="5">
        <v>1928.1935483870968</v>
      </c>
      <c r="AU196" s="5">
        <v>1716.3</v>
      </c>
      <c r="AV196" s="5">
        <v>1844.6774193548388</v>
      </c>
      <c r="AW196" s="5">
        <v>1796.4</v>
      </c>
      <c r="AX196" s="5">
        <v>1703.4203225806452</v>
      </c>
      <c r="AY196" s="5">
        <v>1626.2216129032258</v>
      </c>
      <c r="AZ196" s="5">
        <v>1548.1483333333333</v>
      </c>
      <c r="BA196" s="5">
        <v>1464.1200000000001</v>
      </c>
      <c r="BB196" s="5">
        <v>1431.45</v>
      </c>
      <c r="BC196" s="5">
        <v>1336.8038709677419</v>
      </c>
      <c r="BD196" s="14">
        <f t="shared" si="15"/>
        <v>20468.315752688173</v>
      </c>
      <c r="BE196" s="13">
        <f t="shared" ref="BE196:BE259" si="16">ROUND(BD196,2)</f>
        <v>20468.32</v>
      </c>
      <c r="BF196" s="13"/>
    </row>
    <row r="197" spans="39:58">
      <c r="AM197" s="4" t="s">
        <v>178</v>
      </c>
      <c r="AN197" s="4" t="s">
        <v>382</v>
      </c>
      <c r="AO197" s="4" t="s">
        <v>192</v>
      </c>
      <c r="AP197" s="4" t="s">
        <v>359</v>
      </c>
      <c r="AQ197" s="4" t="s">
        <v>359</v>
      </c>
      <c r="AR197" s="5">
        <v>454.35483870967744</v>
      </c>
      <c r="AS197" s="5">
        <v>478.85714285714283</v>
      </c>
      <c r="AT197" s="5">
        <v>472.64516129032256</v>
      </c>
      <c r="AU197" s="5">
        <v>485.53333333333336</v>
      </c>
      <c r="AV197" s="5">
        <v>481.64516129032256</v>
      </c>
      <c r="AW197" s="5">
        <v>482.03333333333336</v>
      </c>
      <c r="AX197" s="5">
        <v>472.92451612903227</v>
      </c>
      <c r="AY197" s="5">
        <v>447.51580645161289</v>
      </c>
      <c r="AZ197" s="5">
        <v>447.17600000000004</v>
      </c>
      <c r="BA197" s="5">
        <v>462.77032258064514</v>
      </c>
      <c r="BB197" s="5">
        <v>223.46266666666668</v>
      </c>
      <c r="BC197" s="5">
        <v>352.23161290322582</v>
      </c>
      <c r="BD197" s="14">
        <f t="shared" si="15"/>
        <v>5261.1498955453153</v>
      </c>
      <c r="BE197" s="13">
        <f t="shared" si="16"/>
        <v>5261.15</v>
      </c>
      <c r="BF197" s="13"/>
    </row>
    <row r="198" spans="39:58">
      <c r="AM198" s="4" t="s">
        <v>178</v>
      </c>
      <c r="AN198" s="4" t="s">
        <v>382</v>
      </c>
      <c r="AO198" s="4" t="s">
        <v>192</v>
      </c>
      <c r="AP198" s="4" t="s">
        <v>359</v>
      </c>
      <c r="AQ198" s="4" t="s">
        <v>391</v>
      </c>
      <c r="AR198" s="5">
        <v>210.35483870967741</v>
      </c>
      <c r="AS198" s="5">
        <v>192.85714285714286</v>
      </c>
      <c r="AT198" s="5">
        <v>165.41935483870967</v>
      </c>
      <c r="AU198" s="5">
        <v>145.03333333333333</v>
      </c>
      <c r="AV198" s="5">
        <v>129.93548387096774</v>
      </c>
      <c r="AW198" s="5">
        <v>132.73333333333332</v>
      </c>
      <c r="AX198" s="5">
        <v>122.67612903225806</v>
      </c>
      <c r="AY198" s="5">
        <v>116.95870967741935</v>
      </c>
      <c r="AZ198" s="5">
        <v>118.181</v>
      </c>
      <c r="BA198" s="5">
        <v>117.15193548387097</v>
      </c>
      <c r="BB198" s="5">
        <v>109.33233333333332</v>
      </c>
      <c r="BC198" s="5">
        <v>102.86064516129032</v>
      </c>
      <c r="BD198" s="14">
        <f t="shared" si="15"/>
        <v>1663.4942396313365</v>
      </c>
      <c r="BE198" s="13">
        <f t="shared" si="16"/>
        <v>1663.49</v>
      </c>
      <c r="BF198" s="13"/>
    </row>
    <row r="199" spans="39:58">
      <c r="AM199" s="4" t="s">
        <v>178</v>
      </c>
      <c r="AN199" s="4" t="s">
        <v>382</v>
      </c>
      <c r="AO199" s="4" t="s">
        <v>192</v>
      </c>
      <c r="AP199" s="4" t="s">
        <v>199</v>
      </c>
      <c r="AQ199" s="4" t="s">
        <v>392</v>
      </c>
      <c r="AR199" s="5">
        <v>77.903225806451616</v>
      </c>
      <c r="AS199" s="5">
        <v>77.642857142857139</v>
      </c>
      <c r="AT199" s="5">
        <v>70.225806451612897</v>
      </c>
      <c r="AU199" s="5">
        <v>47.6</v>
      </c>
      <c r="AV199" s="5">
        <v>60.806451612903224</v>
      </c>
      <c r="AW199" s="5">
        <v>54.666666666666664</v>
      </c>
      <c r="AX199" s="5">
        <v>40.771290322580647</v>
      </c>
      <c r="AY199" s="5">
        <v>39.738709677419358</v>
      </c>
      <c r="AZ199" s="5">
        <v>40.343333333333334</v>
      </c>
      <c r="BA199" s="5">
        <v>41.351612903225806</v>
      </c>
      <c r="BB199" s="5">
        <v>41.587333333333326</v>
      </c>
      <c r="BC199" s="5">
        <v>41.637096774193552</v>
      </c>
      <c r="BD199" s="14">
        <f t="shared" si="15"/>
        <v>634.27438402457756</v>
      </c>
      <c r="BE199" s="13">
        <f t="shared" si="16"/>
        <v>634.27</v>
      </c>
      <c r="BF199" s="13"/>
    </row>
    <row r="200" spans="39:58">
      <c r="AM200" s="4" t="s">
        <v>178</v>
      </c>
      <c r="AN200" s="4" t="s">
        <v>382</v>
      </c>
      <c r="AO200" s="4" t="s">
        <v>192</v>
      </c>
      <c r="AP200" s="4" t="s">
        <v>274</v>
      </c>
      <c r="AQ200" s="4" t="s">
        <v>393</v>
      </c>
      <c r="AR200" s="5">
        <v>236.2258064516129</v>
      </c>
      <c r="AS200" s="5">
        <v>242.14285714285714</v>
      </c>
      <c r="AT200" s="5">
        <v>227.51612903225808</v>
      </c>
      <c r="AU200" s="5">
        <v>239.03333333333333</v>
      </c>
      <c r="AV200" s="5">
        <v>225.90322580645162</v>
      </c>
      <c r="AW200" s="5">
        <v>164.2</v>
      </c>
      <c r="AX200" s="5">
        <v>196.46290322580646</v>
      </c>
      <c r="AY200" s="5">
        <v>244.00580645161293</v>
      </c>
      <c r="AZ200" s="5">
        <v>232.88766666666666</v>
      </c>
      <c r="BA200" s="5">
        <v>246.7083870967742</v>
      </c>
      <c r="BB200" s="5">
        <v>232.60633333333331</v>
      </c>
      <c r="BC200" s="5">
        <v>227.26483870967743</v>
      </c>
      <c r="BD200" s="14">
        <f t="shared" si="15"/>
        <v>2714.9572872503841</v>
      </c>
      <c r="BE200" s="13">
        <f t="shared" si="16"/>
        <v>2714.96</v>
      </c>
      <c r="BF200" s="13"/>
    </row>
    <row r="201" spans="39:58">
      <c r="AM201" s="4" t="s">
        <v>178</v>
      </c>
      <c r="AN201" s="4" t="s">
        <v>382</v>
      </c>
      <c r="AO201" s="4" t="s">
        <v>192</v>
      </c>
      <c r="AP201" s="4" t="s">
        <v>274</v>
      </c>
      <c r="AQ201" s="4" t="s">
        <v>394</v>
      </c>
      <c r="AR201" s="5">
        <v>56.58064516129032</v>
      </c>
      <c r="AS201" s="5">
        <v>44.535714285714285</v>
      </c>
      <c r="AT201" s="5">
        <v>46.903225806451616</v>
      </c>
      <c r="AU201" s="5">
        <v>30.9</v>
      </c>
      <c r="AV201" s="5">
        <v>29.096774193548388</v>
      </c>
      <c r="AW201" s="5">
        <v>22.8</v>
      </c>
      <c r="AX201" s="5">
        <v>38.082903225806447</v>
      </c>
      <c r="AY201" s="5">
        <v>36.967741935483872</v>
      </c>
      <c r="AZ201" s="5">
        <v>34.977666666666664</v>
      </c>
      <c r="BA201" s="5">
        <v>35.33483870967742</v>
      </c>
      <c r="BB201" s="5">
        <v>39.222333333333339</v>
      </c>
      <c r="BC201" s="5">
        <v>36.828064516129032</v>
      </c>
      <c r="BD201" s="14">
        <f t="shared" si="15"/>
        <v>452.22990783410131</v>
      </c>
      <c r="BE201" s="13">
        <f t="shared" si="16"/>
        <v>452.23</v>
      </c>
      <c r="BF201" s="13"/>
    </row>
    <row r="202" spans="39:58">
      <c r="AM202" s="4" t="s">
        <v>178</v>
      </c>
      <c r="AN202" s="4" t="s">
        <v>382</v>
      </c>
      <c r="AO202" s="4" t="s">
        <v>192</v>
      </c>
      <c r="AP202" s="4" t="s">
        <v>395</v>
      </c>
      <c r="AQ202" s="4" t="s">
        <v>382</v>
      </c>
      <c r="AR202" s="5">
        <v>797.12903225806451</v>
      </c>
      <c r="AS202" s="5">
        <v>769.67857142857144</v>
      </c>
      <c r="AT202" s="5">
        <v>729.12903225806451</v>
      </c>
      <c r="AU202" s="5">
        <v>724.6</v>
      </c>
      <c r="AV202" s="5">
        <v>780.54838709677415</v>
      </c>
      <c r="AW202" s="5">
        <v>766.8</v>
      </c>
      <c r="AX202" s="5">
        <v>759.78741935483868</v>
      </c>
      <c r="AY202" s="5">
        <v>765.11129032258066</v>
      </c>
      <c r="AZ202" s="5">
        <v>730.24933333333331</v>
      </c>
      <c r="BA202" s="5">
        <v>763.21709677419358</v>
      </c>
      <c r="BB202" s="5">
        <v>731.4856666666667</v>
      </c>
      <c r="BC202" s="5">
        <v>624.7151612903225</v>
      </c>
      <c r="BD202" s="14">
        <f t="shared" si="15"/>
        <v>8942.450990783409</v>
      </c>
      <c r="BE202" s="13">
        <f t="shared" si="16"/>
        <v>8942.4500000000007</v>
      </c>
      <c r="BF202" s="13"/>
    </row>
    <row r="203" spans="39:58">
      <c r="AM203" s="4" t="s">
        <v>178</v>
      </c>
      <c r="AN203" s="4" t="s">
        <v>396</v>
      </c>
      <c r="AO203" s="4" t="s">
        <v>296</v>
      </c>
      <c r="AP203" s="4" t="s">
        <v>327</v>
      </c>
      <c r="AQ203" s="4" t="s">
        <v>330</v>
      </c>
      <c r="AR203" s="5">
        <v>12473.967741935483</v>
      </c>
      <c r="AS203" s="5">
        <v>12302.178571428571</v>
      </c>
      <c r="AT203" s="5">
        <v>13796.225806451614</v>
      </c>
      <c r="AU203" s="5">
        <v>14186.366666666667</v>
      </c>
      <c r="AV203" s="5">
        <v>0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14">
        <f t="shared" si="15"/>
        <v>52758.738786482339</v>
      </c>
      <c r="BE203" s="13">
        <f t="shared" si="16"/>
        <v>52758.74</v>
      </c>
      <c r="BF203" s="13"/>
    </row>
    <row r="204" spans="39:58">
      <c r="AM204" s="4" t="s">
        <v>178</v>
      </c>
      <c r="AN204" s="4" t="s">
        <v>396</v>
      </c>
      <c r="AO204" s="4" t="s">
        <v>296</v>
      </c>
      <c r="AP204" s="4" t="s">
        <v>327</v>
      </c>
      <c r="AQ204" s="4" t="s">
        <v>397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53.380645161290325</v>
      </c>
      <c r="AZ204" s="5">
        <v>1363.845</v>
      </c>
      <c r="BA204" s="5">
        <v>1417.3896774193549</v>
      </c>
      <c r="BB204" s="5">
        <v>958.12166666666667</v>
      </c>
      <c r="BC204" s="5">
        <v>719.06322580645156</v>
      </c>
      <c r="BD204" s="14">
        <f t="shared" si="15"/>
        <v>4511.8002150537641</v>
      </c>
      <c r="BE204" s="13">
        <f t="shared" si="16"/>
        <v>4511.8</v>
      </c>
      <c r="BF204" s="13"/>
    </row>
    <row r="205" spans="39:58">
      <c r="AM205" s="4" t="s">
        <v>178</v>
      </c>
      <c r="AN205" s="4" t="s">
        <v>396</v>
      </c>
      <c r="AO205" s="4" t="s">
        <v>296</v>
      </c>
      <c r="AP205" s="4" t="s">
        <v>327</v>
      </c>
      <c r="AQ205" s="4" t="s">
        <v>398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586.79333333333329</v>
      </c>
      <c r="AX205" s="5">
        <v>477.34677419354841</v>
      </c>
      <c r="AY205" s="5">
        <v>274.71258064516127</v>
      </c>
      <c r="AZ205" s="5">
        <v>77.928666666666672</v>
      </c>
      <c r="BA205" s="5">
        <v>365.38870967741934</v>
      </c>
      <c r="BB205" s="5">
        <v>285.50033333333334</v>
      </c>
      <c r="BC205" s="5">
        <v>146.3158064516129</v>
      </c>
      <c r="BD205" s="14">
        <f t="shared" si="15"/>
        <v>2213.9862043010753</v>
      </c>
      <c r="BE205" s="13">
        <f t="shared" si="16"/>
        <v>2213.9899999999998</v>
      </c>
      <c r="BF205" s="13"/>
    </row>
    <row r="206" spans="39:58">
      <c r="AM206" s="4" t="s">
        <v>178</v>
      </c>
      <c r="AN206" s="4" t="s">
        <v>396</v>
      </c>
      <c r="AO206" s="4" t="s">
        <v>296</v>
      </c>
      <c r="AP206" s="4" t="s">
        <v>327</v>
      </c>
      <c r="AQ206" s="4" t="s">
        <v>376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498.72766666666666</v>
      </c>
      <c r="BC206" s="5">
        <v>1880.4870967741936</v>
      </c>
      <c r="BD206" s="14">
        <f t="shared" si="15"/>
        <v>2379.2147634408602</v>
      </c>
      <c r="BE206" s="13">
        <f t="shared" si="16"/>
        <v>2379.21</v>
      </c>
      <c r="BF206" s="13"/>
    </row>
    <row r="207" spans="39:58">
      <c r="AM207" s="4" t="s">
        <v>178</v>
      </c>
      <c r="AN207" s="4" t="s">
        <v>396</v>
      </c>
      <c r="AO207" s="4" t="s">
        <v>147</v>
      </c>
      <c r="AP207" s="4" t="s">
        <v>399</v>
      </c>
      <c r="AQ207" s="4" t="s">
        <v>400</v>
      </c>
      <c r="AR207" s="5">
        <v>2397.1935483870966</v>
      </c>
      <c r="AS207" s="5">
        <v>2095.7857142857142</v>
      </c>
      <c r="AT207" s="5">
        <v>1756.1290322580646</v>
      </c>
      <c r="AU207" s="5">
        <v>1998.2</v>
      </c>
      <c r="AV207" s="5">
        <v>1670.483870967742</v>
      </c>
      <c r="AW207" s="5">
        <v>1511.9</v>
      </c>
      <c r="AX207" s="5">
        <v>1492.1612903225807</v>
      </c>
      <c r="AY207" s="5">
        <v>1452.4516129032259</v>
      </c>
      <c r="AZ207" s="5">
        <v>1828.1333333333334</v>
      </c>
      <c r="BA207" s="5">
        <v>1810.258064516129</v>
      </c>
      <c r="BB207" s="5">
        <v>1737.4333333333334</v>
      </c>
      <c r="BC207" s="5">
        <v>1579.1612903225807</v>
      </c>
      <c r="BD207" s="14">
        <f t="shared" si="15"/>
        <v>21329.291090629802</v>
      </c>
      <c r="BE207" s="13">
        <f t="shared" si="16"/>
        <v>21329.29</v>
      </c>
      <c r="BF207" s="13"/>
    </row>
    <row r="208" spans="39:58">
      <c r="AM208" s="4" t="s">
        <v>178</v>
      </c>
      <c r="AN208" s="4" t="s">
        <v>396</v>
      </c>
      <c r="AO208" s="4" t="s">
        <v>147</v>
      </c>
      <c r="AP208" s="4" t="s">
        <v>399</v>
      </c>
      <c r="AQ208" s="4" t="s">
        <v>401</v>
      </c>
      <c r="AR208" s="5">
        <v>326.09677419354841</v>
      </c>
      <c r="AS208" s="5">
        <v>544.46428571428567</v>
      </c>
      <c r="AT208" s="5">
        <v>177.74193548387098</v>
      </c>
      <c r="AU208" s="5">
        <v>1869.2666666666667</v>
      </c>
      <c r="AV208" s="5">
        <v>2686.6451612903224</v>
      </c>
      <c r="AW208" s="5">
        <v>815.86666666666667</v>
      </c>
      <c r="AX208" s="5">
        <v>4074.1612903225805</v>
      </c>
      <c r="AY208" s="5">
        <v>3146.6774193548385</v>
      </c>
      <c r="AZ208" s="5">
        <v>1510.6666666666667</v>
      </c>
      <c r="BA208" s="5">
        <v>4340.1935483870966</v>
      </c>
      <c r="BB208" s="5">
        <v>3947.4666666666667</v>
      </c>
      <c r="BC208" s="5">
        <v>1816.9677419354839</v>
      </c>
      <c r="BD208" s="14">
        <f t="shared" si="15"/>
        <v>25256.214823348695</v>
      </c>
      <c r="BE208" s="13">
        <f t="shared" si="16"/>
        <v>25256.21</v>
      </c>
      <c r="BF208" s="13"/>
    </row>
    <row r="209" spans="39:58">
      <c r="AM209" s="4" t="s">
        <v>178</v>
      </c>
      <c r="AN209" s="4" t="s">
        <v>396</v>
      </c>
      <c r="AO209" s="4" t="s">
        <v>147</v>
      </c>
      <c r="AP209" s="4" t="s">
        <v>399</v>
      </c>
      <c r="AQ209" s="4" t="s">
        <v>402</v>
      </c>
      <c r="AR209" s="5">
        <v>119.87096774193549</v>
      </c>
      <c r="AS209" s="5">
        <v>90.321428571428569</v>
      </c>
      <c r="AT209" s="5">
        <v>58.612903225806448</v>
      </c>
      <c r="AU209" s="5">
        <v>53.8</v>
      </c>
      <c r="AV209" s="5">
        <v>30.387096774193548</v>
      </c>
      <c r="AW209" s="5">
        <v>7.5</v>
      </c>
      <c r="AX209" s="5">
        <v>8.3548387096774199</v>
      </c>
      <c r="AY209" s="5">
        <v>0.58064516129032262</v>
      </c>
      <c r="AZ209" s="5">
        <v>0</v>
      </c>
      <c r="BA209" s="5">
        <v>0</v>
      </c>
      <c r="BB209" s="5">
        <v>0</v>
      </c>
      <c r="BC209" s="5">
        <v>0</v>
      </c>
      <c r="BD209" s="14">
        <f t="shared" si="15"/>
        <v>369.4278801843318</v>
      </c>
      <c r="BE209" s="13">
        <f t="shared" si="16"/>
        <v>369.43</v>
      </c>
      <c r="BF209" s="13"/>
    </row>
    <row r="210" spans="39:58">
      <c r="AM210" s="4" t="s">
        <v>178</v>
      </c>
      <c r="AN210" s="4" t="s">
        <v>396</v>
      </c>
      <c r="AO210" s="4" t="s">
        <v>214</v>
      </c>
      <c r="AP210" s="4" t="s">
        <v>403</v>
      </c>
      <c r="AQ210" s="4" t="s">
        <v>404</v>
      </c>
      <c r="AR210" s="5">
        <v>425.93548387096774</v>
      </c>
      <c r="AS210" s="5">
        <v>411.07142857142856</v>
      </c>
      <c r="AT210" s="5">
        <v>398</v>
      </c>
      <c r="AU210" s="5">
        <v>392.96666666666664</v>
      </c>
      <c r="AV210" s="5">
        <v>377.25806451612902</v>
      </c>
      <c r="AW210" s="5">
        <v>377.05100000000004</v>
      </c>
      <c r="AX210" s="5">
        <v>368.31451612903226</v>
      </c>
      <c r="AY210" s="5">
        <v>365.73193548387098</v>
      </c>
      <c r="AZ210" s="5">
        <v>354.11233333333337</v>
      </c>
      <c r="BA210" s="5">
        <v>357.05451612903227</v>
      </c>
      <c r="BB210" s="5">
        <v>350.11200000000002</v>
      </c>
      <c r="BC210" s="5">
        <v>338.67096774193544</v>
      </c>
      <c r="BD210" s="14">
        <f t="shared" si="15"/>
        <v>4516.2789124423971</v>
      </c>
      <c r="BE210" s="13">
        <f t="shared" si="16"/>
        <v>4516.28</v>
      </c>
      <c r="BF210" s="13"/>
    </row>
    <row r="211" spans="39:58">
      <c r="AM211" s="4" t="s">
        <v>178</v>
      </c>
      <c r="AN211" s="4" t="s">
        <v>324</v>
      </c>
      <c r="AO211" s="4" t="s">
        <v>235</v>
      </c>
      <c r="AP211" s="4" t="s">
        <v>236</v>
      </c>
      <c r="AQ211" s="4" t="s">
        <v>237</v>
      </c>
      <c r="AR211" s="5">
        <v>0</v>
      </c>
      <c r="AS211" s="5">
        <v>0</v>
      </c>
      <c r="AT211" s="5">
        <v>0</v>
      </c>
      <c r="AU211" s="5">
        <v>0</v>
      </c>
      <c r="AV211" s="5">
        <v>647.08322580645154</v>
      </c>
      <c r="AW211" s="5">
        <v>599.00300000000004</v>
      </c>
      <c r="AX211" s="5">
        <v>706.64967741935482</v>
      </c>
      <c r="AY211" s="5">
        <v>669.97677419354829</v>
      </c>
      <c r="AZ211" s="5">
        <v>641.79399999999998</v>
      </c>
      <c r="BA211" s="5">
        <v>522.39387096774192</v>
      </c>
      <c r="BB211" s="5">
        <v>448.02499999999998</v>
      </c>
      <c r="BC211" s="5">
        <v>447.94838709677418</v>
      </c>
      <c r="BD211" s="14">
        <f t="shared" si="15"/>
        <v>4682.8739354838708</v>
      </c>
      <c r="BE211" s="13">
        <f t="shared" si="16"/>
        <v>4682.87</v>
      </c>
      <c r="BF211" s="13"/>
    </row>
    <row r="212" spans="39:58">
      <c r="AM212" s="4" t="s">
        <v>178</v>
      </c>
      <c r="AN212" s="4" t="s">
        <v>324</v>
      </c>
      <c r="AO212" s="4" t="s">
        <v>235</v>
      </c>
      <c r="AP212" s="4" t="s">
        <v>238</v>
      </c>
      <c r="AQ212" s="4" t="s">
        <v>239</v>
      </c>
      <c r="AR212" s="5">
        <v>673.87096774193549</v>
      </c>
      <c r="AS212" s="5">
        <v>662.14285714285711</v>
      </c>
      <c r="AT212" s="5">
        <v>644.22580645161293</v>
      </c>
      <c r="AU212" s="5">
        <v>650.26666666666665</v>
      </c>
      <c r="AV212" s="5">
        <v>0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14">
        <f t="shared" si="15"/>
        <v>2630.5062980030721</v>
      </c>
      <c r="BE212" s="13">
        <f t="shared" si="16"/>
        <v>2630.51</v>
      </c>
      <c r="BF212" s="13"/>
    </row>
    <row r="213" spans="39:58">
      <c r="AM213" s="4" t="s">
        <v>178</v>
      </c>
      <c r="AN213" s="4" t="s">
        <v>324</v>
      </c>
      <c r="AO213" s="4" t="s">
        <v>197</v>
      </c>
      <c r="AP213" s="4" t="s">
        <v>405</v>
      </c>
      <c r="AQ213" s="4" t="s">
        <v>406</v>
      </c>
      <c r="AR213" s="5">
        <v>0</v>
      </c>
      <c r="AS213" s="5">
        <v>0</v>
      </c>
      <c r="AT213" s="5">
        <v>0</v>
      </c>
      <c r="AU213" s="5">
        <v>0</v>
      </c>
      <c r="AV213" s="5">
        <v>76.556774193548392</v>
      </c>
      <c r="AW213" s="5">
        <v>141.92033333333333</v>
      </c>
      <c r="AX213" s="5">
        <v>133.58935483870968</v>
      </c>
      <c r="AY213" s="5">
        <v>233.4493548387097</v>
      </c>
      <c r="AZ213" s="5">
        <v>264.61099999999999</v>
      </c>
      <c r="BA213" s="5">
        <v>269.69096774193548</v>
      </c>
      <c r="BB213" s="5">
        <v>266.75366666666667</v>
      </c>
      <c r="BC213" s="5">
        <v>274.73774193548388</v>
      </c>
      <c r="BD213" s="14">
        <f t="shared" si="15"/>
        <v>1661.3091935483872</v>
      </c>
      <c r="BE213" s="13">
        <f t="shared" si="16"/>
        <v>1661.31</v>
      </c>
      <c r="BF213" s="13"/>
    </row>
    <row r="214" spans="39:58">
      <c r="AM214" s="4" t="s">
        <v>178</v>
      </c>
      <c r="AN214" s="4" t="s">
        <v>324</v>
      </c>
      <c r="AO214" s="4" t="s">
        <v>197</v>
      </c>
      <c r="AP214" s="4" t="s">
        <v>405</v>
      </c>
      <c r="AQ214" s="4" t="s">
        <v>407</v>
      </c>
      <c r="AR214" s="5">
        <v>0</v>
      </c>
      <c r="AS214" s="5">
        <v>0</v>
      </c>
      <c r="AT214" s="5">
        <v>264.9941935483871</v>
      </c>
      <c r="AU214" s="5">
        <v>268.17766666666665</v>
      </c>
      <c r="AV214" s="5">
        <v>114.73129032258065</v>
      </c>
      <c r="AW214" s="5">
        <v>284.11766666666671</v>
      </c>
      <c r="AX214" s="5">
        <v>257.98935483870969</v>
      </c>
      <c r="AY214" s="5">
        <v>207.46483870967742</v>
      </c>
      <c r="AZ214" s="5">
        <v>142.84533333333331</v>
      </c>
      <c r="BA214" s="5">
        <v>130.71548387096774</v>
      </c>
      <c r="BB214" s="5">
        <v>109.74133333333333</v>
      </c>
      <c r="BC214" s="5">
        <v>73.502903225806463</v>
      </c>
      <c r="BD214" s="14">
        <f t="shared" si="15"/>
        <v>1854.2800645161292</v>
      </c>
      <c r="BE214" s="13">
        <f t="shared" si="16"/>
        <v>1854.28</v>
      </c>
      <c r="BF214" s="13"/>
    </row>
    <row r="215" spans="39:58">
      <c r="AM215" s="4" t="s">
        <v>178</v>
      </c>
      <c r="AN215" s="4" t="s">
        <v>324</v>
      </c>
      <c r="AO215" s="4" t="s">
        <v>197</v>
      </c>
      <c r="AP215" s="4" t="s">
        <v>405</v>
      </c>
      <c r="AQ215" s="4" t="s">
        <v>408</v>
      </c>
      <c r="AR215" s="5">
        <v>1871.1290322580646</v>
      </c>
      <c r="AS215" s="5">
        <v>2403.9285714285716</v>
      </c>
      <c r="AT215" s="5">
        <v>1604.1290322580646</v>
      </c>
      <c r="AU215" s="5">
        <v>1898.9666666666667</v>
      </c>
      <c r="AV215" s="5">
        <v>2446.6893548387097</v>
      </c>
      <c r="AW215" s="5">
        <v>2236.9180000000001</v>
      </c>
      <c r="AX215" s="5">
        <v>2394.5703225806456</v>
      </c>
      <c r="AY215" s="5">
        <v>2324.1309677419354</v>
      </c>
      <c r="AZ215" s="5">
        <v>2178.8066666666668</v>
      </c>
      <c r="BA215" s="5">
        <v>1797.2835483870967</v>
      </c>
      <c r="BB215" s="5">
        <v>1574.9589999999998</v>
      </c>
      <c r="BC215" s="5">
        <v>1558.5635483870967</v>
      </c>
      <c r="BD215" s="14">
        <f t="shared" si="15"/>
        <v>24290.074711213514</v>
      </c>
      <c r="BE215" s="13">
        <f t="shared" si="16"/>
        <v>24290.07</v>
      </c>
      <c r="BF215" s="13"/>
    </row>
    <row r="216" spans="39:58">
      <c r="AM216" s="4" t="s">
        <v>178</v>
      </c>
      <c r="AN216" s="4" t="s">
        <v>324</v>
      </c>
      <c r="AO216" s="4" t="s">
        <v>108</v>
      </c>
      <c r="AP216" s="4" t="s">
        <v>187</v>
      </c>
      <c r="AQ216" s="4" t="s">
        <v>409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91.333333333333329</v>
      </c>
      <c r="AX216" s="5">
        <v>82.612903225806448</v>
      </c>
      <c r="AY216" s="5">
        <v>88.58064516129032</v>
      </c>
      <c r="AZ216" s="5">
        <v>88.63333333333334</v>
      </c>
      <c r="BA216" s="5">
        <v>94.483870967741936</v>
      </c>
      <c r="BB216" s="5">
        <v>94.5</v>
      </c>
      <c r="BC216" s="5">
        <v>96.516129032258064</v>
      </c>
      <c r="BD216" s="14">
        <f t="shared" si="15"/>
        <v>636.66021505376341</v>
      </c>
      <c r="BE216" s="13">
        <f t="shared" si="16"/>
        <v>636.66</v>
      </c>
      <c r="BF216" s="13"/>
    </row>
    <row r="217" spans="39:58">
      <c r="AM217" s="4" t="s">
        <v>178</v>
      </c>
      <c r="AN217" s="4" t="s">
        <v>324</v>
      </c>
      <c r="AO217" s="4" t="s">
        <v>208</v>
      </c>
      <c r="AP217" s="4" t="s">
        <v>209</v>
      </c>
      <c r="AQ217" s="4" t="s">
        <v>410</v>
      </c>
      <c r="AR217" s="5">
        <v>0</v>
      </c>
      <c r="AS217" s="5">
        <v>0</v>
      </c>
      <c r="AT217" s="5">
        <v>0</v>
      </c>
      <c r="AU217" s="5">
        <v>0.46666666666666667</v>
      </c>
      <c r="AV217" s="5">
        <v>0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0.48580645161290326</v>
      </c>
      <c r="BD217" s="14">
        <f t="shared" si="15"/>
        <v>0.95247311827956993</v>
      </c>
      <c r="BE217" s="13">
        <f t="shared" si="16"/>
        <v>0.95</v>
      </c>
      <c r="BF217" s="13"/>
    </row>
    <row r="218" spans="39:58">
      <c r="AM218" s="4" t="s">
        <v>178</v>
      </c>
      <c r="AN218" s="4" t="s">
        <v>324</v>
      </c>
      <c r="AO218" s="4" t="s">
        <v>208</v>
      </c>
      <c r="AP218" s="4" t="s">
        <v>209</v>
      </c>
      <c r="AQ218" s="4" t="s">
        <v>411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0</v>
      </c>
      <c r="BA218" s="5">
        <v>11.549354838709677</v>
      </c>
      <c r="BB218" s="5">
        <v>0</v>
      </c>
      <c r="BC218" s="5">
        <v>0</v>
      </c>
      <c r="BD218" s="14">
        <f t="shared" si="15"/>
        <v>11.549354838709677</v>
      </c>
      <c r="BE218" s="13">
        <f t="shared" si="16"/>
        <v>11.55</v>
      </c>
      <c r="BF218" s="13"/>
    </row>
    <row r="219" spans="39:58">
      <c r="AM219" s="4" t="s">
        <v>178</v>
      </c>
      <c r="AN219" s="4" t="s">
        <v>324</v>
      </c>
      <c r="AO219" s="4" t="s">
        <v>208</v>
      </c>
      <c r="AP219" s="4" t="s">
        <v>209</v>
      </c>
      <c r="AQ219" s="4" t="s">
        <v>412</v>
      </c>
      <c r="AR219" s="5">
        <v>221.61290322580646</v>
      </c>
      <c r="AS219" s="5">
        <v>210.21428571428572</v>
      </c>
      <c r="AT219" s="5">
        <v>224.16129032258064</v>
      </c>
      <c r="AU219" s="5">
        <v>266.06666666666666</v>
      </c>
      <c r="AV219" s="5">
        <v>249.4174193548387</v>
      </c>
      <c r="AW219" s="5">
        <v>272.23466666666667</v>
      </c>
      <c r="AX219" s="5">
        <v>344.92096774193544</v>
      </c>
      <c r="AY219" s="5">
        <v>354.75838709677419</v>
      </c>
      <c r="AZ219" s="5">
        <v>390.12700000000007</v>
      </c>
      <c r="BA219" s="5">
        <v>384.55193548387098</v>
      </c>
      <c r="BB219" s="5">
        <v>382.24099999999999</v>
      </c>
      <c r="BC219" s="5">
        <v>381.43709677419355</v>
      </c>
      <c r="BD219" s="14">
        <f t="shared" si="15"/>
        <v>3681.7436190476192</v>
      </c>
      <c r="BE219" s="13">
        <f t="shared" si="16"/>
        <v>3681.74</v>
      </c>
      <c r="BF219" s="13"/>
    </row>
    <row r="220" spans="39:58">
      <c r="AM220" s="4" t="s">
        <v>178</v>
      </c>
      <c r="AN220" s="4" t="s">
        <v>324</v>
      </c>
      <c r="AO220" s="4" t="s">
        <v>189</v>
      </c>
      <c r="AP220" s="4" t="s">
        <v>413</v>
      </c>
      <c r="AQ220" s="4" t="s">
        <v>414</v>
      </c>
      <c r="AR220" s="5">
        <v>7976.1290322580644</v>
      </c>
      <c r="AS220" s="5">
        <v>7994.3214285714284</v>
      </c>
      <c r="AT220" s="5">
        <v>7908.1612903225805</v>
      </c>
      <c r="AU220" s="5">
        <v>7003.666666666667</v>
      </c>
      <c r="AV220" s="5">
        <v>7509.9354838709678</v>
      </c>
      <c r="AW220" s="5">
        <v>7393.9666666666662</v>
      </c>
      <c r="AX220" s="5">
        <v>6566.322580645161</v>
      </c>
      <c r="AY220" s="5">
        <v>5563.0967741935483</v>
      </c>
      <c r="AZ220" s="5">
        <v>6825.833333333333</v>
      </c>
      <c r="BA220" s="5">
        <v>7806.4838709677415</v>
      </c>
      <c r="BB220" s="5">
        <v>6934</v>
      </c>
      <c r="BC220" s="5">
        <v>6497.9677419354839</v>
      </c>
      <c r="BD220" s="14">
        <f t="shared" si="15"/>
        <v>85979.88486943164</v>
      </c>
      <c r="BE220" s="13">
        <f t="shared" si="16"/>
        <v>85979.88</v>
      </c>
      <c r="BF220" s="13"/>
    </row>
    <row r="221" spans="39:58">
      <c r="AM221" s="4" t="s">
        <v>178</v>
      </c>
      <c r="AN221" s="4" t="s">
        <v>324</v>
      </c>
      <c r="AO221" s="4" t="s">
        <v>189</v>
      </c>
      <c r="AP221" s="4" t="s">
        <v>413</v>
      </c>
      <c r="AQ221" s="4" t="s">
        <v>415</v>
      </c>
      <c r="AR221" s="5">
        <v>2897.6129032258063</v>
      </c>
      <c r="AS221" s="5">
        <v>3355.5714285714284</v>
      </c>
      <c r="AT221" s="5">
        <v>3338.2258064516127</v>
      </c>
      <c r="AU221" s="5">
        <v>3144.4</v>
      </c>
      <c r="AV221" s="5">
        <v>2985.9677419354839</v>
      </c>
      <c r="AW221" s="5">
        <v>2831.6</v>
      </c>
      <c r="AX221" s="5">
        <v>3236.3225806451615</v>
      </c>
      <c r="AY221" s="5">
        <v>3073.1935483870966</v>
      </c>
      <c r="AZ221" s="5">
        <v>3015.2666666666669</v>
      </c>
      <c r="BA221" s="5">
        <v>3095.9032258064517</v>
      </c>
      <c r="BB221" s="5">
        <v>3011.8666666666668</v>
      </c>
      <c r="BC221" s="5">
        <v>2555.5483870967741</v>
      </c>
      <c r="BD221" s="14">
        <f t="shared" si="15"/>
        <v>36541.478955453145</v>
      </c>
      <c r="BE221" s="13">
        <f t="shared" si="16"/>
        <v>36541.480000000003</v>
      </c>
      <c r="BF221" s="13"/>
    </row>
    <row r="222" spans="39:58">
      <c r="AM222" s="4" t="s">
        <v>178</v>
      </c>
      <c r="AN222" s="4" t="s">
        <v>324</v>
      </c>
      <c r="AO222" s="4" t="s">
        <v>189</v>
      </c>
      <c r="AP222" s="4" t="s">
        <v>413</v>
      </c>
      <c r="AQ222" s="4" t="s">
        <v>416</v>
      </c>
      <c r="AR222" s="5">
        <v>28665.129032258064</v>
      </c>
      <c r="AS222" s="5">
        <v>29372.821428571428</v>
      </c>
      <c r="AT222" s="5">
        <v>29206.774193548386</v>
      </c>
      <c r="AU222" s="5">
        <v>28377.666666666668</v>
      </c>
      <c r="AV222" s="5">
        <v>33077.354838709674</v>
      </c>
      <c r="AW222" s="5">
        <v>29802.9</v>
      </c>
      <c r="AX222" s="5">
        <v>31082.645161290322</v>
      </c>
      <c r="AY222" s="5">
        <v>31401.741935483871</v>
      </c>
      <c r="AZ222" s="5">
        <v>28459.4</v>
      </c>
      <c r="BA222" s="5">
        <v>29286.741935483871</v>
      </c>
      <c r="BB222" s="5">
        <v>29143.566666666666</v>
      </c>
      <c r="BC222" s="5">
        <v>30446.322580645163</v>
      </c>
      <c r="BD222" s="14">
        <f t="shared" si="15"/>
        <v>358323.06443932414</v>
      </c>
      <c r="BE222" s="13">
        <f t="shared" si="16"/>
        <v>358323.06</v>
      </c>
      <c r="BF222" s="13"/>
    </row>
    <row r="223" spans="39:58">
      <c r="AM223" s="4" t="s">
        <v>178</v>
      </c>
      <c r="AN223" s="4" t="s">
        <v>324</v>
      </c>
      <c r="AO223" s="4" t="s">
        <v>189</v>
      </c>
      <c r="AP223" s="4" t="s">
        <v>187</v>
      </c>
      <c r="AQ223" s="4" t="s">
        <v>325</v>
      </c>
      <c r="AR223" s="5">
        <v>928.29032258064512</v>
      </c>
      <c r="AS223" s="5">
        <v>915.25</v>
      </c>
      <c r="AT223" s="5">
        <v>899.29032258064512</v>
      </c>
      <c r="AU223" s="5">
        <v>816.86666666666667</v>
      </c>
      <c r="AV223" s="5">
        <v>726.41935483870964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14">
        <f t="shared" si="15"/>
        <v>4286.1166666666668</v>
      </c>
      <c r="BE223" s="13">
        <f t="shared" si="16"/>
        <v>4286.12</v>
      </c>
      <c r="BF223" s="13"/>
    </row>
    <row r="224" spans="39:58">
      <c r="AM224" s="4" t="s">
        <v>178</v>
      </c>
      <c r="AN224" s="4" t="s">
        <v>324</v>
      </c>
      <c r="AO224" s="4" t="s">
        <v>189</v>
      </c>
      <c r="AP224" s="4" t="s">
        <v>187</v>
      </c>
      <c r="AQ224" s="4" t="s">
        <v>409</v>
      </c>
      <c r="AR224" s="5">
        <v>92.709677419354833</v>
      </c>
      <c r="AS224" s="5">
        <v>93.678571428571431</v>
      </c>
      <c r="AT224" s="5">
        <v>92.58064516129032</v>
      </c>
      <c r="AU224" s="5">
        <v>88.666666666666671</v>
      </c>
      <c r="AV224" s="5">
        <v>74.58064516129032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14">
        <f t="shared" si="15"/>
        <v>442.21620583717356</v>
      </c>
      <c r="BE224" s="13">
        <f t="shared" si="16"/>
        <v>442.22</v>
      </c>
      <c r="BF224" s="13"/>
    </row>
    <row r="225" spans="39:58">
      <c r="AM225" s="4" t="s">
        <v>178</v>
      </c>
      <c r="AN225" s="4" t="s">
        <v>324</v>
      </c>
      <c r="AO225" s="4" t="s">
        <v>192</v>
      </c>
      <c r="AP225" s="4" t="s">
        <v>178</v>
      </c>
      <c r="AQ225" s="4" t="s">
        <v>417</v>
      </c>
      <c r="AR225" s="5">
        <v>813.41935483870964</v>
      </c>
      <c r="AS225" s="5">
        <v>783.60714285714289</v>
      </c>
      <c r="AT225" s="5">
        <v>749.51612903225805</v>
      </c>
      <c r="AU225" s="5">
        <v>729.9666666666667</v>
      </c>
      <c r="AV225" s="5">
        <v>688.09677419354841</v>
      </c>
      <c r="AW225" s="5">
        <v>661.8</v>
      </c>
      <c r="AX225" s="5">
        <v>636.01064516129043</v>
      </c>
      <c r="AY225" s="5">
        <v>633.51645161290332</v>
      </c>
      <c r="AZ225" s="5">
        <v>591.66000000000008</v>
      </c>
      <c r="BA225" s="5">
        <v>566.0074193548387</v>
      </c>
      <c r="BB225" s="5">
        <v>551.06133333333332</v>
      </c>
      <c r="BC225" s="5">
        <v>558.66677419354835</v>
      </c>
      <c r="BD225" s="14">
        <f t="shared" si="15"/>
        <v>7963.3286912442391</v>
      </c>
      <c r="BE225" s="13">
        <f t="shared" si="16"/>
        <v>7963.33</v>
      </c>
      <c r="BF225" s="13"/>
    </row>
    <row r="226" spans="39:58">
      <c r="AM226" s="4" t="s">
        <v>178</v>
      </c>
      <c r="AN226" s="4" t="s">
        <v>324</v>
      </c>
      <c r="AO226" s="4" t="s">
        <v>192</v>
      </c>
      <c r="AP226" s="4" t="s">
        <v>178</v>
      </c>
      <c r="AQ226" s="4" t="s">
        <v>418</v>
      </c>
      <c r="AR226" s="5">
        <v>60.225806451612904</v>
      </c>
      <c r="AS226" s="5">
        <v>344.89285714285717</v>
      </c>
      <c r="AT226" s="5">
        <v>361.38709677419354</v>
      </c>
      <c r="AU226" s="5">
        <v>352.6</v>
      </c>
      <c r="AV226" s="5">
        <v>275.67741935483872</v>
      </c>
      <c r="AW226" s="5">
        <v>331.83333333333331</v>
      </c>
      <c r="AX226" s="5">
        <v>331.3829032258065</v>
      </c>
      <c r="AY226" s="5">
        <v>313.61419354838711</v>
      </c>
      <c r="AZ226" s="5">
        <v>306.61566666666664</v>
      </c>
      <c r="BA226" s="5">
        <v>304.60774193548389</v>
      </c>
      <c r="BB226" s="5">
        <v>300.08199999999999</v>
      </c>
      <c r="BC226" s="5">
        <v>294.87</v>
      </c>
      <c r="BD226" s="14">
        <f t="shared" si="15"/>
        <v>3577.7890184331791</v>
      </c>
      <c r="BE226" s="13">
        <f t="shared" si="16"/>
        <v>3577.79</v>
      </c>
      <c r="BF226" s="13"/>
    </row>
    <row r="227" spans="39:58">
      <c r="AM227" s="4" t="s">
        <v>178</v>
      </c>
      <c r="AN227" s="4" t="s">
        <v>324</v>
      </c>
      <c r="AO227" s="4" t="s">
        <v>192</v>
      </c>
      <c r="AP227" s="4" t="s">
        <v>178</v>
      </c>
      <c r="AQ227" s="4" t="s">
        <v>419</v>
      </c>
      <c r="AR227" s="5">
        <v>284.54838709677421</v>
      </c>
      <c r="AS227" s="5">
        <v>341.96428571428572</v>
      </c>
      <c r="AT227" s="5">
        <v>265.25806451612902</v>
      </c>
      <c r="AU227" s="5">
        <v>279.89999999999998</v>
      </c>
      <c r="AV227" s="5">
        <v>385.06451612903226</v>
      </c>
      <c r="AW227" s="5">
        <v>430.96666666666664</v>
      </c>
      <c r="AX227" s="5">
        <v>373.77677419354836</v>
      </c>
      <c r="AY227" s="5">
        <v>370.20967741935482</v>
      </c>
      <c r="AZ227" s="5">
        <v>355.03399999999999</v>
      </c>
      <c r="BA227" s="5">
        <v>345.04806451612905</v>
      </c>
      <c r="BB227" s="5">
        <v>363.27900000000005</v>
      </c>
      <c r="BC227" s="5">
        <v>384.18032258064517</v>
      </c>
      <c r="BD227" s="14">
        <f t="shared" si="15"/>
        <v>4179.2297588325655</v>
      </c>
      <c r="BE227" s="13">
        <f t="shared" si="16"/>
        <v>4179.2299999999996</v>
      </c>
      <c r="BF227" s="13"/>
    </row>
    <row r="228" spans="39:58">
      <c r="AM228" s="4" t="s">
        <v>420</v>
      </c>
      <c r="AN228" s="4" t="s">
        <v>421</v>
      </c>
      <c r="AO228" s="4" t="s">
        <v>108</v>
      </c>
      <c r="AP228" s="4" t="s">
        <v>422</v>
      </c>
      <c r="AQ228" s="4" t="s">
        <v>423</v>
      </c>
      <c r="AR228" s="5">
        <v>264.64516129032256</v>
      </c>
      <c r="AS228" s="5">
        <v>266.53571428571428</v>
      </c>
      <c r="AT228" s="5">
        <v>262.48387096774195</v>
      </c>
      <c r="AU228" s="5">
        <v>240.03333333333333</v>
      </c>
      <c r="AV228" s="5">
        <v>0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14">
        <f t="shared" si="15"/>
        <v>1033.6980798771121</v>
      </c>
      <c r="BE228" s="13">
        <f t="shared" si="16"/>
        <v>1033.7</v>
      </c>
      <c r="BF228" s="13"/>
    </row>
    <row r="229" spans="39:58">
      <c r="AM229" s="4" t="s">
        <v>420</v>
      </c>
      <c r="AN229" s="4" t="s">
        <v>421</v>
      </c>
      <c r="AO229" s="4" t="s">
        <v>108</v>
      </c>
      <c r="AP229" s="4" t="s">
        <v>422</v>
      </c>
      <c r="AQ229" s="4" t="s">
        <v>424</v>
      </c>
      <c r="AR229" s="5">
        <v>84.870967741935488</v>
      </c>
      <c r="AS229" s="5">
        <v>87.035714285714292</v>
      </c>
      <c r="AT229" s="5">
        <v>87.58064516129032</v>
      </c>
      <c r="AU229" s="5">
        <v>64.966666666666669</v>
      </c>
      <c r="AV229" s="5">
        <v>0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14">
        <f t="shared" si="15"/>
        <v>324.45399385560677</v>
      </c>
      <c r="BE229" s="13">
        <f t="shared" si="16"/>
        <v>324.45</v>
      </c>
      <c r="BF229" s="13"/>
    </row>
    <row r="230" spans="39:58">
      <c r="AM230" s="4" t="s">
        <v>420</v>
      </c>
      <c r="AN230" s="4" t="s">
        <v>421</v>
      </c>
      <c r="AO230" s="4" t="s">
        <v>425</v>
      </c>
      <c r="AP230" s="4" t="s">
        <v>426</v>
      </c>
      <c r="AQ230" s="4" t="s">
        <v>426</v>
      </c>
      <c r="AR230" s="5">
        <v>552.45161290322585</v>
      </c>
      <c r="AS230" s="5">
        <v>515.14285714285711</v>
      </c>
      <c r="AT230" s="5">
        <v>612.35483870967744</v>
      </c>
      <c r="AU230" s="5">
        <v>600.86666666666667</v>
      </c>
      <c r="AV230" s="5">
        <v>645.67741935483866</v>
      </c>
      <c r="AW230" s="5">
        <v>610.6</v>
      </c>
      <c r="AX230" s="5">
        <v>626.16129032258061</v>
      </c>
      <c r="AY230" s="5">
        <v>534.41935483870964</v>
      </c>
      <c r="AZ230" s="5">
        <v>513.351</v>
      </c>
      <c r="BA230" s="5">
        <v>558.66258064516137</v>
      </c>
      <c r="BB230" s="5">
        <v>536.03</v>
      </c>
      <c r="BC230" s="5">
        <v>551.18354838709672</v>
      </c>
      <c r="BD230" s="14">
        <f t="shared" si="15"/>
        <v>6856.9011689708123</v>
      </c>
      <c r="BE230" s="13">
        <f t="shared" si="16"/>
        <v>6856.9</v>
      </c>
      <c r="BF230" s="13"/>
    </row>
    <row r="231" spans="39:58">
      <c r="AM231" s="4" t="s">
        <v>420</v>
      </c>
      <c r="AN231" s="4" t="s">
        <v>421</v>
      </c>
      <c r="AO231" s="4" t="s">
        <v>425</v>
      </c>
      <c r="AP231" s="4" t="s">
        <v>427</v>
      </c>
      <c r="AQ231" s="4" t="s">
        <v>423</v>
      </c>
      <c r="AR231" s="5">
        <v>0</v>
      </c>
      <c r="AS231" s="5">
        <v>0</v>
      </c>
      <c r="AT231" s="5">
        <v>0</v>
      </c>
      <c r="AU231" s="5">
        <v>21.833333333333332</v>
      </c>
      <c r="AV231" s="5">
        <v>256.83870967741933</v>
      </c>
      <c r="AW231" s="5">
        <v>255.76666666666668</v>
      </c>
      <c r="AX231" s="5">
        <v>252.83870967741936</v>
      </c>
      <c r="AY231" s="5">
        <v>172.03225806451613</v>
      </c>
      <c r="AZ231" s="5">
        <v>150.46666666666667</v>
      </c>
      <c r="BA231" s="5">
        <v>141.09677419354838</v>
      </c>
      <c r="BB231" s="5">
        <v>175.2</v>
      </c>
      <c r="BC231" s="5">
        <v>172.48387096774192</v>
      </c>
      <c r="BD231" s="14">
        <f t="shared" si="15"/>
        <v>1598.5569892473118</v>
      </c>
      <c r="BE231" s="13">
        <f t="shared" si="16"/>
        <v>1598.56</v>
      </c>
      <c r="BF231" s="13"/>
    </row>
    <row r="232" spans="39:58">
      <c r="AM232" s="4" t="s">
        <v>420</v>
      </c>
      <c r="AN232" s="4" t="s">
        <v>421</v>
      </c>
      <c r="AO232" s="4" t="s">
        <v>425</v>
      </c>
      <c r="AP232" s="4" t="s">
        <v>427</v>
      </c>
      <c r="AQ232" s="4" t="s">
        <v>424</v>
      </c>
      <c r="AR232" s="5">
        <v>0</v>
      </c>
      <c r="AS232" s="5">
        <v>0</v>
      </c>
      <c r="AT232" s="5">
        <v>0</v>
      </c>
      <c r="AU232" s="5">
        <v>7.333333333333333</v>
      </c>
      <c r="AV232" s="5">
        <v>87.548387096774192</v>
      </c>
      <c r="AW232" s="5">
        <v>87.066666666666663</v>
      </c>
      <c r="AX232" s="5">
        <v>84.387096774193552</v>
      </c>
      <c r="AY232" s="5">
        <v>84.58064516129032</v>
      </c>
      <c r="AZ232" s="5">
        <v>86.166666666666671</v>
      </c>
      <c r="BA232" s="5">
        <v>85.548387096774192</v>
      </c>
      <c r="BB232" s="5">
        <v>61.43333333333333</v>
      </c>
      <c r="BC232" s="5">
        <v>79.193548387096769</v>
      </c>
      <c r="BD232" s="14">
        <f t="shared" si="15"/>
        <v>663.25806451612902</v>
      </c>
      <c r="BE232" s="13">
        <f t="shared" si="16"/>
        <v>663.26</v>
      </c>
      <c r="BF232" s="13"/>
    </row>
    <row r="233" spans="39:58">
      <c r="AM233" s="4" t="s">
        <v>428</v>
      </c>
      <c r="AN233" s="4" t="s">
        <v>429</v>
      </c>
      <c r="AO233" s="4" t="s">
        <v>235</v>
      </c>
      <c r="AP233" s="4" t="s">
        <v>430</v>
      </c>
      <c r="AQ233" s="4" t="s">
        <v>431</v>
      </c>
      <c r="AR233" s="5">
        <v>159.2258064516129</v>
      </c>
      <c r="AS233" s="5">
        <v>157.85714285714286</v>
      </c>
      <c r="AT233" s="5">
        <v>160.64516129032259</v>
      </c>
      <c r="AU233" s="5">
        <v>154.6</v>
      </c>
      <c r="AV233" s="5">
        <v>151.67129032258066</v>
      </c>
      <c r="AW233" s="5">
        <v>155.08566666666667</v>
      </c>
      <c r="AX233" s="5">
        <v>184.30709677419355</v>
      </c>
      <c r="AY233" s="5">
        <v>174.14935483870968</v>
      </c>
      <c r="AZ233" s="5">
        <v>154.32233333333335</v>
      </c>
      <c r="BA233" s="5">
        <v>91.910322580645158</v>
      </c>
      <c r="BB233" s="5">
        <v>109.83933333333333</v>
      </c>
      <c r="BC233" s="5">
        <v>188.42709677419353</v>
      </c>
      <c r="BD233" s="14">
        <f t="shared" si="15"/>
        <v>1842.0406052227345</v>
      </c>
      <c r="BE233" s="13">
        <f t="shared" si="16"/>
        <v>1842.04</v>
      </c>
      <c r="BF233" s="13"/>
    </row>
    <row r="234" spans="39:58">
      <c r="AM234" s="4" t="s">
        <v>428</v>
      </c>
      <c r="AN234" s="4" t="s">
        <v>429</v>
      </c>
      <c r="AO234" s="4" t="s">
        <v>235</v>
      </c>
      <c r="AP234" s="4" t="s">
        <v>432</v>
      </c>
      <c r="AQ234" s="4" t="s">
        <v>433</v>
      </c>
      <c r="AR234" s="5">
        <v>0</v>
      </c>
      <c r="AS234" s="5">
        <v>0</v>
      </c>
      <c r="AT234" s="5">
        <v>26.70967741935484</v>
      </c>
      <c r="AU234" s="5">
        <v>3.4333333333333331</v>
      </c>
      <c r="AV234" s="5">
        <v>0</v>
      </c>
      <c r="AW234" s="5">
        <v>0</v>
      </c>
      <c r="AX234" s="5">
        <v>0</v>
      </c>
      <c r="AY234" s="5">
        <v>295.51064516129031</v>
      </c>
      <c r="AZ234" s="5">
        <v>629.51766666666663</v>
      </c>
      <c r="BA234" s="5">
        <v>534.99677419354828</v>
      </c>
      <c r="BB234" s="5">
        <v>728.14799999999991</v>
      </c>
      <c r="BC234" s="5">
        <v>612.68548387096769</v>
      </c>
      <c r="BD234" s="14">
        <f t="shared" si="15"/>
        <v>2831.0015806451611</v>
      </c>
      <c r="BE234" s="13">
        <f t="shared" si="16"/>
        <v>2831</v>
      </c>
      <c r="BF234" s="13"/>
    </row>
    <row r="235" spans="39:58">
      <c r="AM235" s="4" t="s">
        <v>428</v>
      </c>
      <c r="AN235" s="4" t="s">
        <v>429</v>
      </c>
      <c r="AO235" s="4" t="s">
        <v>108</v>
      </c>
      <c r="AP235" s="4" t="s">
        <v>434</v>
      </c>
      <c r="AQ235" s="4" t="s">
        <v>435</v>
      </c>
      <c r="AR235" s="5">
        <v>24</v>
      </c>
      <c r="AS235" s="5">
        <v>28.107142857142858</v>
      </c>
      <c r="AT235" s="5">
        <v>27.483870967741936</v>
      </c>
      <c r="AU235" s="5">
        <v>7.7333333333333334</v>
      </c>
      <c r="AV235" s="5">
        <v>16.032258064516128</v>
      </c>
      <c r="AW235" s="5">
        <v>27.633333333333333</v>
      </c>
      <c r="AX235" s="5">
        <v>26.741935483870968</v>
      </c>
      <c r="AY235" s="5">
        <v>25.129032258064516</v>
      </c>
      <c r="AZ235" s="5">
        <v>22.066666666666666</v>
      </c>
      <c r="BA235" s="5">
        <v>3.3548387096774195</v>
      </c>
      <c r="BB235" s="5">
        <v>4</v>
      </c>
      <c r="BC235" s="5">
        <v>4</v>
      </c>
      <c r="BD235" s="14">
        <f t="shared" si="15"/>
        <v>216.28241167434714</v>
      </c>
      <c r="BE235" s="13">
        <f t="shared" si="16"/>
        <v>216.28</v>
      </c>
      <c r="BF235" s="13"/>
    </row>
    <row r="236" spans="39:58">
      <c r="AM236" s="4" t="s">
        <v>428</v>
      </c>
      <c r="AN236" s="4" t="s">
        <v>429</v>
      </c>
      <c r="AO236" s="4" t="s">
        <v>151</v>
      </c>
      <c r="AP236" s="4" t="s">
        <v>436</v>
      </c>
      <c r="AQ236" s="4" t="s">
        <v>437</v>
      </c>
      <c r="AR236" s="5">
        <v>38.451612903225808</v>
      </c>
      <c r="AS236" s="5">
        <v>50.714285714285715</v>
      </c>
      <c r="AT236" s="5">
        <v>36.70967741935484</v>
      </c>
      <c r="AU236" s="5">
        <v>36.166666666666664</v>
      </c>
      <c r="AV236" s="5">
        <v>69.703225806451613</v>
      </c>
      <c r="AW236" s="5">
        <v>45.491999999999997</v>
      </c>
      <c r="AX236" s="5">
        <v>57.058709677419351</v>
      </c>
      <c r="AY236" s="5">
        <v>28.356451612903225</v>
      </c>
      <c r="AZ236" s="5">
        <v>33.070999999999998</v>
      </c>
      <c r="BA236" s="5">
        <v>13.518387096774193</v>
      </c>
      <c r="BB236" s="5">
        <v>14.020999999999999</v>
      </c>
      <c r="BC236" s="5">
        <v>16.597741935483871</v>
      </c>
      <c r="BD236" s="14">
        <f t="shared" si="15"/>
        <v>439.8607588325653</v>
      </c>
      <c r="BE236" s="13">
        <f t="shared" si="16"/>
        <v>439.86</v>
      </c>
      <c r="BF236" s="13"/>
    </row>
    <row r="237" spans="39:58">
      <c r="AM237" s="4" t="s">
        <v>428</v>
      </c>
      <c r="AN237" s="4" t="s">
        <v>438</v>
      </c>
      <c r="AO237" s="4" t="s">
        <v>425</v>
      </c>
      <c r="AP237" s="4" t="s">
        <v>439</v>
      </c>
      <c r="AQ237" s="4" t="s">
        <v>440</v>
      </c>
      <c r="AR237" s="5">
        <v>0</v>
      </c>
      <c r="AS237" s="5">
        <v>0</v>
      </c>
      <c r="AT237" s="5">
        <v>0</v>
      </c>
      <c r="AU237" s="5">
        <v>0</v>
      </c>
      <c r="AV237" s="5">
        <v>0</v>
      </c>
      <c r="AW237" s="5">
        <v>0</v>
      </c>
      <c r="AX237" s="5">
        <v>0</v>
      </c>
      <c r="AY237" s="5">
        <v>150.87322580645161</v>
      </c>
      <c r="AZ237" s="5">
        <v>138.68833333333333</v>
      </c>
      <c r="BA237" s="5">
        <v>66.545806451612904</v>
      </c>
      <c r="BB237" s="5">
        <v>32.935333333333332</v>
      </c>
      <c r="BC237" s="5">
        <v>22.43967741935484</v>
      </c>
      <c r="BD237" s="14">
        <f t="shared" si="15"/>
        <v>411.48237634408605</v>
      </c>
      <c r="BE237" s="13">
        <f t="shared" si="16"/>
        <v>411.48</v>
      </c>
      <c r="BF237" s="13"/>
    </row>
    <row r="238" spans="39:58">
      <c r="AM238" s="4" t="s">
        <v>428</v>
      </c>
      <c r="AN238" s="4" t="s">
        <v>438</v>
      </c>
      <c r="AO238" s="4" t="s">
        <v>441</v>
      </c>
      <c r="AP238" s="4" t="s">
        <v>439</v>
      </c>
      <c r="AQ238" s="4" t="s">
        <v>440</v>
      </c>
      <c r="AR238" s="5">
        <v>235.61290322580646</v>
      </c>
      <c r="AS238" s="5">
        <v>191.21428571428572</v>
      </c>
      <c r="AT238" s="5">
        <v>146.54838709677421</v>
      </c>
      <c r="AU238" s="5">
        <v>62.666666666666664</v>
      </c>
      <c r="AV238" s="5">
        <v>73.738709677419351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14">
        <f t="shared" si="15"/>
        <v>709.78095238095239</v>
      </c>
      <c r="BE238" s="13">
        <f t="shared" si="16"/>
        <v>709.78</v>
      </c>
      <c r="BF238" s="13"/>
    </row>
    <row r="239" spans="39:58">
      <c r="AM239" s="4" t="s">
        <v>428</v>
      </c>
      <c r="AN239" s="4" t="s">
        <v>438</v>
      </c>
      <c r="AO239" s="4" t="s">
        <v>441</v>
      </c>
      <c r="AP239" s="4" t="s">
        <v>442</v>
      </c>
      <c r="AQ239" s="4" t="s">
        <v>443</v>
      </c>
      <c r="AR239" s="5">
        <v>578.16129032258061</v>
      </c>
      <c r="AS239" s="5">
        <v>615.07142857142856</v>
      </c>
      <c r="AT239" s="5">
        <v>819.83870967741939</v>
      </c>
      <c r="AU239" s="5">
        <v>725.66666666666663</v>
      </c>
      <c r="AV239" s="5">
        <v>819.0116129032258</v>
      </c>
      <c r="AW239" s="5">
        <v>753.45266666666669</v>
      </c>
      <c r="AX239" s="5">
        <v>715.98967741935485</v>
      </c>
      <c r="AY239" s="5">
        <v>795.33677419354831</v>
      </c>
      <c r="AZ239" s="5">
        <v>803.78366666666659</v>
      </c>
      <c r="BA239" s="5">
        <v>619.60129032258067</v>
      </c>
      <c r="BB239" s="5">
        <v>575.62099999999998</v>
      </c>
      <c r="BC239" s="5">
        <v>650.16806451612899</v>
      </c>
      <c r="BD239" s="14">
        <f t="shared" si="15"/>
        <v>8471.7028479262663</v>
      </c>
      <c r="BE239" s="13">
        <f t="shared" si="16"/>
        <v>8471.7000000000007</v>
      </c>
      <c r="BF239" s="13"/>
    </row>
    <row r="240" spans="39:58">
      <c r="AM240" s="4" t="s">
        <v>428</v>
      </c>
      <c r="AN240" s="4" t="s">
        <v>438</v>
      </c>
      <c r="AO240" s="4" t="s">
        <v>441</v>
      </c>
      <c r="AP240" s="4" t="s">
        <v>442</v>
      </c>
      <c r="AQ240" s="4" t="s">
        <v>444</v>
      </c>
      <c r="AR240" s="5">
        <v>39.096774193548384</v>
      </c>
      <c r="AS240" s="5">
        <v>38.428571428571431</v>
      </c>
      <c r="AT240" s="5">
        <v>138.58064516129033</v>
      </c>
      <c r="AU240" s="5">
        <v>142.73333333333332</v>
      </c>
      <c r="AV240" s="5">
        <v>82.071935483870973</v>
      </c>
      <c r="AW240" s="5">
        <v>80.576999999999998</v>
      </c>
      <c r="AX240" s="5">
        <v>79.101290322580638</v>
      </c>
      <c r="AY240" s="5">
        <v>81.72032258064516</v>
      </c>
      <c r="AZ240" s="5">
        <v>83.078000000000003</v>
      </c>
      <c r="BA240" s="5">
        <v>78.846774193548384</v>
      </c>
      <c r="BB240" s="5">
        <v>79.138666666666666</v>
      </c>
      <c r="BC240" s="5">
        <v>80.473870967741931</v>
      </c>
      <c r="BD240" s="14">
        <f t="shared" si="15"/>
        <v>1003.8471843317973</v>
      </c>
      <c r="BE240" s="13">
        <f t="shared" si="16"/>
        <v>1003.85</v>
      </c>
      <c r="BF240" s="13"/>
    </row>
    <row r="241" spans="39:58">
      <c r="AM241" s="4" t="s">
        <v>428</v>
      </c>
      <c r="AN241" s="4" t="s">
        <v>438</v>
      </c>
      <c r="AO241" s="4" t="s">
        <v>445</v>
      </c>
      <c r="AP241" s="4" t="s">
        <v>439</v>
      </c>
      <c r="AQ241" s="4" t="s">
        <v>440</v>
      </c>
      <c r="AR241" s="5">
        <v>0</v>
      </c>
      <c r="AS241" s="5">
        <v>0</v>
      </c>
      <c r="AT241" s="5">
        <v>0</v>
      </c>
      <c r="AU241" s="5">
        <v>0</v>
      </c>
      <c r="AV241" s="5">
        <v>0</v>
      </c>
      <c r="AW241" s="5">
        <v>71.499666666666656</v>
      </c>
      <c r="AX241" s="5">
        <v>117.55290322580645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14">
        <f t="shared" si="15"/>
        <v>189.05256989247312</v>
      </c>
      <c r="BE241" s="13">
        <f t="shared" si="16"/>
        <v>189.05</v>
      </c>
      <c r="BF241" s="13"/>
    </row>
    <row r="242" spans="39:58">
      <c r="AM242" s="4" t="s">
        <v>428</v>
      </c>
      <c r="AN242" s="4" t="s">
        <v>446</v>
      </c>
      <c r="AO242" s="4" t="s">
        <v>447</v>
      </c>
      <c r="AP242" s="4" t="s">
        <v>448</v>
      </c>
      <c r="AQ242" s="4" t="s">
        <v>449</v>
      </c>
      <c r="AR242" s="5">
        <v>0</v>
      </c>
      <c r="AS242" s="5">
        <v>7.7142857142857144</v>
      </c>
      <c r="AT242" s="5">
        <v>7.32258064516129</v>
      </c>
      <c r="AU242" s="5">
        <v>0</v>
      </c>
      <c r="AV242" s="5">
        <v>28.548387096774192</v>
      </c>
      <c r="AW242" s="5">
        <v>0</v>
      </c>
      <c r="AX242" s="5">
        <v>21.849032258064518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14">
        <f t="shared" si="15"/>
        <v>65.434285714285721</v>
      </c>
      <c r="BE242" s="13">
        <f t="shared" si="16"/>
        <v>65.430000000000007</v>
      </c>
      <c r="BF242" s="13"/>
    </row>
    <row r="243" spans="39:58">
      <c r="AM243" s="4" t="s">
        <v>428</v>
      </c>
      <c r="AN243" s="4" t="s">
        <v>446</v>
      </c>
      <c r="AO243" s="4" t="s">
        <v>108</v>
      </c>
      <c r="AP243" s="4" t="s">
        <v>450</v>
      </c>
      <c r="AQ243" s="4" t="s">
        <v>451</v>
      </c>
      <c r="AR243" s="5">
        <v>2142.1290322580644</v>
      </c>
      <c r="AS243" s="5">
        <v>2178</v>
      </c>
      <c r="AT243" s="5">
        <v>2133.6129032258063</v>
      </c>
      <c r="AU243" s="5">
        <v>2112.5</v>
      </c>
      <c r="AV243" s="5">
        <v>2031.3606451612902</v>
      </c>
      <c r="AW243" s="5">
        <v>1974.7259999999999</v>
      </c>
      <c r="AX243" s="5">
        <v>1863.8829032258066</v>
      </c>
      <c r="AY243" s="5">
        <v>1884.3125806451615</v>
      </c>
      <c r="AZ243" s="5">
        <v>1745.7296666666666</v>
      </c>
      <c r="BA243" s="5">
        <v>1759.681935483871</v>
      </c>
      <c r="BB243" s="5">
        <v>1807.1699999999998</v>
      </c>
      <c r="BC243" s="5">
        <v>1687.1716129032259</v>
      </c>
      <c r="BD243" s="14">
        <f t="shared" si="15"/>
        <v>23320.277279569891</v>
      </c>
      <c r="BE243" s="13">
        <f t="shared" si="16"/>
        <v>23320.28</v>
      </c>
      <c r="BF243" s="13"/>
    </row>
    <row r="244" spans="39:58">
      <c r="AM244" s="4" t="s">
        <v>428</v>
      </c>
      <c r="AN244" s="4" t="s">
        <v>446</v>
      </c>
      <c r="AO244" s="4" t="s">
        <v>108</v>
      </c>
      <c r="AP244" s="4" t="s">
        <v>450</v>
      </c>
      <c r="AQ244" s="4" t="s">
        <v>452</v>
      </c>
      <c r="AR244" s="5">
        <v>775.67741935483866</v>
      </c>
      <c r="AS244" s="5">
        <v>811.78571428571433</v>
      </c>
      <c r="AT244" s="5">
        <v>784.83870967741939</v>
      </c>
      <c r="AU244" s="5">
        <v>759</v>
      </c>
      <c r="AV244" s="5">
        <v>811.04161290322588</v>
      </c>
      <c r="AW244" s="5">
        <v>896.96266666666668</v>
      </c>
      <c r="AX244" s="5">
        <v>873.765806451613</v>
      </c>
      <c r="AY244" s="5">
        <v>880.83387096774186</v>
      </c>
      <c r="AZ244" s="5">
        <v>750.80166666666662</v>
      </c>
      <c r="BA244" s="5">
        <v>737.04677419354846</v>
      </c>
      <c r="BB244" s="5">
        <v>904.51166666666666</v>
      </c>
      <c r="BC244" s="5">
        <v>828.47161290322572</v>
      </c>
      <c r="BD244" s="14">
        <f t="shared" si="15"/>
        <v>9814.7375207373261</v>
      </c>
      <c r="BE244" s="13">
        <f t="shared" si="16"/>
        <v>9814.74</v>
      </c>
      <c r="BF244" s="13"/>
    </row>
    <row r="245" spans="39:58">
      <c r="AM245" s="4" t="s">
        <v>428</v>
      </c>
      <c r="AN245" s="4" t="s">
        <v>446</v>
      </c>
      <c r="AO245" s="4" t="s">
        <v>425</v>
      </c>
      <c r="AP245" s="4" t="s">
        <v>439</v>
      </c>
      <c r="AQ245" s="4" t="s">
        <v>453</v>
      </c>
      <c r="AR245" s="5">
        <v>0</v>
      </c>
      <c r="AS245" s="5">
        <v>0</v>
      </c>
      <c r="AT245" s="5">
        <v>0</v>
      </c>
      <c r="AU245" s="5">
        <v>0</v>
      </c>
      <c r="AV245" s="5">
        <v>0</v>
      </c>
      <c r="AW245" s="5">
        <v>0</v>
      </c>
      <c r="AX245" s="5">
        <v>0</v>
      </c>
      <c r="AY245" s="5">
        <v>10547.376129032256</v>
      </c>
      <c r="AZ245" s="5">
        <v>11498.298000000001</v>
      </c>
      <c r="BA245" s="5">
        <v>12723.579677419353</v>
      </c>
      <c r="BB245" s="5">
        <v>14793.439000000002</v>
      </c>
      <c r="BC245" s="5">
        <v>16423.417741935486</v>
      </c>
      <c r="BD245" s="14">
        <f t="shared" si="15"/>
        <v>65986.110548387092</v>
      </c>
      <c r="BE245" s="13">
        <f t="shared" si="16"/>
        <v>65986.11</v>
      </c>
      <c r="BF245" s="13"/>
    </row>
    <row r="246" spans="39:58">
      <c r="AM246" s="4" t="s">
        <v>428</v>
      </c>
      <c r="AN246" s="4" t="s">
        <v>446</v>
      </c>
      <c r="AO246" s="4" t="s">
        <v>425</v>
      </c>
      <c r="AP246" s="4" t="s">
        <v>439</v>
      </c>
      <c r="AQ246" s="4" t="s">
        <v>454</v>
      </c>
      <c r="AR246" s="5">
        <v>0</v>
      </c>
      <c r="AS246" s="5">
        <v>0</v>
      </c>
      <c r="AT246" s="5">
        <v>0</v>
      </c>
      <c r="AU246" s="5">
        <v>0</v>
      </c>
      <c r="AV246" s="5">
        <v>0</v>
      </c>
      <c r="AW246" s="5">
        <v>0</v>
      </c>
      <c r="AX246" s="5">
        <v>0</v>
      </c>
      <c r="AY246" s="5">
        <v>3.3003225806451613</v>
      </c>
      <c r="AZ246" s="5">
        <v>2.9189999999999996</v>
      </c>
      <c r="BA246" s="5">
        <v>0</v>
      </c>
      <c r="BB246" s="5">
        <v>0</v>
      </c>
      <c r="BC246" s="5">
        <v>12.081612903225805</v>
      </c>
      <c r="BD246" s="14">
        <f t="shared" si="15"/>
        <v>18.300935483870965</v>
      </c>
      <c r="BE246" s="13">
        <f t="shared" si="16"/>
        <v>18.3</v>
      </c>
      <c r="BF246" s="13"/>
    </row>
    <row r="247" spans="39:58">
      <c r="AM247" s="4" t="s">
        <v>428</v>
      </c>
      <c r="AN247" s="4" t="s">
        <v>446</v>
      </c>
      <c r="AO247" s="4" t="s">
        <v>441</v>
      </c>
      <c r="AP247" s="4" t="s">
        <v>439</v>
      </c>
      <c r="AQ247" s="4" t="s">
        <v>453</v>
      </c>
      <c r="AR247" s="5">
        <v>6522.4838709677415</v>
      </c>
      <c r="AS247" s="5">
        <v>6086.4285714285716</v>
      </c>
      <c r="AT247" s="5">
        <v>6039.8387096774195</v>
      </c>
      <c r="AU247" s="5">
        <v>7106.1</v>
      </c>
      <c r="AV247" s="5">
        <v>8143.9112903225805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14">
        <f t="shared" si="15"/>
        <v>33898.762442396313</v>
      </c>
      <c r="BE247" s="13">
        <f t="shared" si="16"/>
        <v>33898.76</v>
      </c>
      <c r="BF247" s="13"/>
    </row>
    <row r="248" spans="39:58">
      <c r="AM248" s="4" t="s">
        <v>428</v>
      </c>
      <c r="AN248" s="4" t="s">
        <v>446</v>
      </c>
      <c r="AO248" s="4" t="s">
        <v>445</v>
      </c>
      <c r="AP248" s="4" t="s">
        <v>439</v>
      </c>
      <c r="AQ248" s="4" t="s">
        <v>453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9955.9193333333315</v>
      </c>
      <c r="AX248" s="5">
        <v>10352.833870967741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14">
        <f t="shared" si="15"/>
        <v>20308.753204301072</v>
      </c>
      <c r="BE248" s="13">
        <f t="shared" si="16"/>
        <v>20308.75</v>
      </c>
      <c r="BF248" s="13"/>
    </row>
    <row r="249" spans="39:58">
      <c r="AM249" s="4" t="s">
        <v>428</v>
      </c>
      <c r="AN249" s="4" t="s">
        <v>446</v>
      </c>
      <c r="AO249" s="4" t="s">
        <v>445</v>
      </c>
      <c r="AP249" s="4" t="s">
        <v>439</v>
      </c>
      <c r="AQ249" s="4" t="s">
        <v>454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23.541290322580643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14">
        <f t="shared" si="15"/>
        <v>23.541290322580643</v>
      </c>
      <c r="BE249" s="13">
        <f t="shared" si="16"/>
        <v>23.54</v>
      </c>
      <c r="BF249" s="13"/>
    </row>
    <row r="250" spans="39:58">
      <c r="AM250" s="4" t="s">
        <v>428</v>
      </c>
      <c r="AN250" s="4" t="s">
        <v>446</v>
      </c>
      <c r="AO250" s="4" t="s">
        <v>445</v>
      </c>
      <c r="AP250" s="4" t="s">
        <v>439</v>
      </c>
      <c r="AQ250" s="4" t="s">
        <v>455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84.67</v>
      </c>
      <c r="AZ250" s="5">
        <v>193.98033333333333</v>
      </c>
      <c r="BA250" s="5">
        <v>0</v>
      </c>
      <c r="BB250" s="5">
        <v>0</v>
      </c>
      <c r="BC250" s="5">
        <v>0</v>
      </c>
      <c r="BD250" s="14">
        <f t="shared" si="15"/>
        <v>278.65033333333332</v>
      </c>
      <c r="BE250" s="13">
        <f t="shared" si="16"/>
        <v>278.64999999999998</v>
      </c>
      <c r="BF250" s="13"/>
    </row>
    <row r="251" spans="39:58">
      <c r="AM251" s="4" t="s">
        <v>456</v>
      </c>
      <c r="AN251" s="4" t="s">
        <v>457</v>
      </c>
      <c r="AO251" s="4" t="s">
        <v>458</v>
      </c>
      <c r="AP251" s="4" t="s">
        <v>459</v>
      </c>
      <c r="AQ251" s="4" t="s">
        <v>460</v>
      </c>
      <c r="AR251" s="5">
        <v>0.19354838709677419</v>
      </c>
      <c r="AS251" s="5">
        <v>0.14285714285714285</v>
      </c>
      <c r="AT251" s="5">
        <v>0.19354838709677419</v>
      </c>
      <c r="AU251" s="5">
        <v>0.13333333333333333</v>
      </c>
      <c r="AV251" s="5">
        <v>1.5806451612903225</v>
      </c>
      <c r="AW251" s="5">
        <v>3.9856666666666665</v>
      </c>
      <c r="AX251" s="5">
        <v>3.1848387096774196</v>
      </c>
      <c r="AY251" s="5">
        <v>2.4138709677419352</v>
      </c>
      <c r="AZ251" s="5">
        <v>2.3123333333333336</v>
      </c>
      <c r="BA251" s="5">
        <v>1.2580645161290323</v>
      </c>
      <c r="BB251" s="5">
        <v>1.3756666666666668</v>
      </c>
      <c r="BC251" s="5">
        <v>1.0751612903225807</v>
      </c>
      <c r="BD251" s="14">
        <f t="shared" si="15"/>
        <v>17.849534562211982</v>
      </c>
      <c r="BE251" s="13">
        <f t="shared" si="16"/>
        <v>17.850000000000001</v>
      </c>
      <c r="BF251" s="13"/>
    </row>
    <row r="252" spans="39:58">
      <c r="AM252" s="4" t="s">
        <v>461</v>
      </c>
      <c r="AN252" s="4" t="s">
        <v>462</v>
      </c>
      <c r="AO252" s="4" t="s">
        <v>214</v>
      </c>
      <c r="AP252" s="4" t="s">
        <v>463</v>
      </c>
      <c r="AQ252" s="4" t="s">
        <v>462</v>
      </c>
      <c r="AR252" s="5">
        <v>199.80645161290323</v>
      </c>
      <c r="AS252" s="5">
        <v>199.75</v>
      </c>
      <c r="AT252" s="5">
        <v>190.19354838709677</v>
      </c>
      <c r="AU252" s="5">
        <v>176.96666666666667</v>
      </c>
      <c r="AV252" s="5">
        <v>171.61290322580646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162.96700000000001</v>
      </c>
      <c r="BC252" s="5">
        <v>158.41935483870967</v>
      </c>
      <c r="BD252" s="14">
        <f t="shared" si="15"/>
        <v>1259.7159247311829</v>
      </c>
      <c r="BE252" s="13">
        <f t="shared" si="16"/>
        <v>1259.72</v>
      </c>
      <c r="BF252" s="13"/>
    </row>
    <row r="253" spans="39:58">
      <c r="AM253" s="4" t="s">
        <v>461</v>
      </c>
      <c r="AN253" s="4" t="s">
        <v>462</v>
      </c>
      <c r="AO253" s="4" t="s">
        <v>214</v>
      </c>
      <c r="AP253" s="4" t="s">
        <v>463</v>
      </c>
      <c r="AQ253" s="4" t="s">
        <v>462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169.79599999999999</v>
      </c>
      <c r="AX253" s="5">
        <v>168.61290322580646</v>
      </c>
      <c r="AY253" s="5">
        <v>167.35709677419354</v>
      </c>
      <c r="AZ253" s="5">
        <v>164.33433333333332</v>
      </c>
      <c r="BA253" s="5">
        <v>163.06838709677419</v>
      </c>
      <c r="BB253" s="5">
        <v>0</v>
      </c>
      <c r="BC253" s="5">
        <v>0</v>
      </c>
      <c r="BD253" s="14">
        <f t="shared" si="15"/>
        <v>833.16872043010744</v>
      </c>
      <c r="BE253" s="13">
        <f t="shared" si="16"/>
        <v>833.17</v>
      </c>
      <c r="BF253" s="13"/>
    </row>
    <row r="254" spans="39:58">
      <c r="AM254" s="4" t="s">
        <v>461</v>
      </c>
      <c r="AN254" s="4" t="s">
        <v>464</v>
      </c>
      <c r="AO254" s="4" t="s">
        <v>465</v>
      </c>
      <c r="AP254" s="4" t="s">
        <v>466</v>
      </c>
      <c r="AQ254" s="4" t="s">
        <v>467</v>
      </c>
      <c r="AR254" s="5">
        <v>26.903225806451612</v>
      </c>
      <c r="AS254" s="5">
        <v>26.035714285714285</v>
      </c>
      <c r="AT254" s="5">
        <v>25.322580645161292</v>
      </c>
      <c r="AU254" s="5">
        <v>26.366666666666667</v>
      </c>
      <c r="AV254" s="5">
        <v>32.516129032258064</v>
      </c>
      <c r="AW254" s="5">
        <v>33.503</v>
      </c>
      <c r="AX254" s="5">
        <v>34.136129032258069</v>
      </c>
      <c r="AY254" s="5">
        <v>34.112903225806448</v>
      </c>
      <c r="AZ254" s="5">
        <v>35.099000000000004</v>
      </c>
      <c r="BA254" s="5">
        <v>1.6870967741935483</v>
      </c>
      <c r="BB254" s="5">
        <v>0</v>
      </c>
      <c r="BC254" s="5">
        <v>0</v>
      </c>
      <c r="BD254" s="14">
        <f t="shared" si="15"/>
        <v>275.68244546850997</v>
      </c>
      <c r="BE254" s="13">
        <f t="shared" si="16"/>
        <v>275.68</v>
      </c>
      <c r="BF254" s="13"/>
    </row>
    <row r="255" spans="39:58">
      <c r="AM255" s="4" t="s">
        <v>461</v>
      </c>
      <c r="AN255" s="4" t="s">
        <v>468</v>
      </c>
      <c r="AO255" s="4" t="s">
        <v>205</v>
      </c>
      <c r="AP255" s="4" t="s">
        <v>469</v>
      </c>
      <c r="AQ255" s="4" t="s">
        <v>468</v>
      </c>
      <c r="AR255" s="5">
        <v>126.70967741935483</v>
      </c>
      <c r="AS255" s="5">
        <v>119.64285714285714</v>
      </c>
      <c r="AT255" s="5">
        <v>96.290322580645167</v>
      </c>
      <c r="AU255" s="5">
        <v>60.633333333333333</v>
      </c>
      <c r="AV255" s="5">
        <v>61.064516129032256</v>
      </c>
      <c r="AW255" s="5">
        <v>50.3</v>
      </c>
      <c r="AX255" s="5">
        <v>56.677419354838712</v>
      </c>
      <c r="AY255" s="5">
        <v>55.70967741935484</v>
      </c>
      <c r="AZ255" s="5">
        <v>65.3</v>
      </c>
      <c r="BA255" s="5">
        <v>86.706129032258062</v>
      </c>
      <c r="BB255" s="5">
        <v>85.564666666666668</v>
      </c>
      <c r="BC255" s="5">
        <v>51.032258064516128</v>
      </c>
      <c r="BD255" s="14">
        <f t="shared" si="15"/>
        <v>915.63085714285705</v>
      </c>
      <c r="BE255" s="13">
        <f t="shared" si="16"/>
        <v>915.63</v>
      </c>
      <c r="BF255" s="13"/>
    </row>
    <row r="256" spans="39:58">
      <c r="AM256" s="4" t="s">
        <v>470</v>
      </c>
      <c r="AN256" s="4" t="s">
        <v>471</v>
      </c>
      <c r="AO256" s="4" t="s">
        <v>208</v>
      </c>
      <c r="AP256" s="4" t="s">
        <v>472</v>
      </c>
      <c r="AQ256" s="4" t="s">
        <v>473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39.185806451612905</v>
      </c>
      <c r="AY256" s="5">
        <v>82.749032258064503</v>
      </c>
      <c r="AZ256" s="5">
        <v>0</v>
      </c>
      <c r="BA256" s="5">
        <v>0</v>
      </c>
      <c r="BB256" s="5">
        <v>0</v>
      </c>
      <c r="BC256" s="5">
        <v>0</v>
      </c>
      <c r="BD256" s="14">
        <f t="shared" si="15"/>
        <v>121.93483870967741</v>
      </c>
      <c r="BE256" s="13">
        <f t="shared" si="16"/>
        <v>121.93</v>
      </c>
      <c r="BF256" s="13"/>
    </row>
    <row r="257" spans="39:58">
      <c r="AM257" s="4" t="s">
        <v>474</v>
      </c>
      <c r="AN257" s="4" t="s">
        <v>475</v>
      </c>
      <c r="AO257" s="4" t="s">
        <v>108</v>
      </c>
      <c r="AP257" s="4" t="s">
        <v>476</v>
      </c>
      <c r="AQ257" s="4" t="s">
        <v>477</v>
      </c>
      <c r="AR257" s="5">
        <v>969.06451612903231</v>
      </c>
      <c r="AS257" s="5">
        <v>963.5</v>
      </c>
      <c r="AT257" s="5">
        <v>1008.6451612903226</v>
      </c>
      <c r="AU257" s="5">
        <v>993.2</v>
      </c>
      <c r="AV257" s="5">
        <v>984.83870967741939</v>
      </c>
      <c r="AW257" s="5">
        <v>913.64766666666662</v>
      </c>
      <c r="AX257" s="5">
        <v>973.12096774193549</v>
      </c>
      <c r="AY257" s="5">
        <v>982.5670967741936</v>
      </c>
      <c r="AZ257" s="5">
        <v>996.99733333333324</v>
      </c>
      <c r="BA257" s="5">
        <v>977.87516129032258</v>
      </c>
      <c r="BB257" s="5">
        <v>924.65</v>
      </c>
      <c r="BC257" s="5">
        <v>958.09161290322584</v>
      </c>
      <c r="BD257" s="14">
        <f t="shared" si="15"/>
        <v>11646.198225806453</v>
      </c>
      <c r="BE257" s="13">
        <f t="shared" si="16"/>
        <v>11646.2</v>
      </c>
      <c r="BF257" s="13"/>
    </row>
    <row r="258" spans="39:58">
      <c r="AM258" s="4" t="s">
        <v>474</v>
      </c>
      <c r="AN258" s="4" t="s">
        <v>475</v>
      </c>
      <c r="AO258" s="4" t="s">
        <v>108</v>
      </c>
      <c r="AP258" s="4" t="s">
        <v>478</v>
      </c>
      <c r="AQ258" s="4" t="s">
        <v>479</v>
      </c>
      <c r="AR258" s="5">
        <v>613.61290322580646</v>
      </c>
      <c r="AS258" s="5">
        <v>624.46428571428567</v>
      </c>
      <c r="AT258" s="5">
        <v>616.35483870967744</v>
      </c>
      <c r="AU258" s="5">
        <v>603.0333333333333</v>
      </c>
      <c r="AV258" s="5">
        <v>584</v>
      </c>
      <c r="AW258" s="5">
        <v>563.91999999999996</v>
      </c>
      <c r="AX258" s="5">
        <v>549.34903225806454</v>
      </c>
      <c r="AY258" s="5">
        <v>529.70548387096767</v>
      </c>
      <c r="AZ258" s="5">
        <v>519.79099999999994</v>
      </c>
      <c r="BA258" s="5">
        <v>499.49709677419355</v>
      </c>
      <c r="BB258" s="5">
        <v>477.43799999999999</v>
      </c>
      <c r="BC258" s="5">
        <v>463.88322580645161</v>
      </c>
      <c r="BD258" s="14">
        <f t="shared" si="15"/>
        <v>6645.0491996927803</v>
      </c>
      <c r="BE258" s="13">
        <f t="shared" si="16"/>
        <v>6645.05</v>
      </c>
      <c r="BF258" s="13"/>
    </row>
    <row r="259" spans="39:58">
      <c r="AM259" s="4" t="s">
        <v>474</v>
      </c>
      <c r="AN259" s="4" t="s">
        <v>475</v>
      </c>
      <c r="AO259" s="4" t="s">
        <v>108</v>
      </c>
      <c r="AP259" s="4" t="s">
        <v>478</v>
      </c>
      <c r="AQ259" s="4" t="s">
        <v>480</v>
      </c>
      <c r="AR259" s="5">
        <v>76.838709677419359</v>
      </c>
      <c r="AS259" s="5">
        <v>76.5</v>
      </c>
      <c r="AT259" s="5">
        <v>106.61290322580645</v>
      </c>
      <c r="AU259" s="5">
        <v>125.16666666666667</v>
      </c>
      <c r="AV259" s="5">
        <v>123.09677419354838</v>
      </c>
      <c r="AW259" s="5">
        <v>122.116</v>
      </c>
      <c r="AX259" s="5">
        <v>117.13032258064516</v>
      </c>
      <c r="AY259" s="5">
        <v>121.12612903225806</v>
      </c>
      <c r="AZ259" s="5">
        <v>121.67666666666668</v>
      </c>
      <c r="BA259" s="5">
        <v>116.05419354838709</v>
      </c>
      <c r="BB259" s="5">
        <v>119.499</v>
      </c>
      <c r="BC259" s="5">
        <v>123.67419354838709</v>
      </c>
      <c r="BD259" s="14">
        <f t="shared" ref="BD259:BD322" si="17">SUM(AR259:BC259)</f>
        <v>1349.4915591397851</v>
      </c>
      <c r="BE259" s="13">
        <f t="shared" si="16"/>
        <v>1349.49</v>
      </c>
      <c r="BF259" s="13"/>
    </row>
    <row r="260" spans="39:58">
      <c r="AM260" s="4" t="s">
        <v>474</v>
      </c>
      <c r="AN260" s="4" t="s">
        <v>475</v>
      </c>
      <c r="AO260" s="4" t="s">
        <v>108</v>
      </c>
      <c r="AP260" s="4" t="s">
        <v>478</v>
      </c>
      <c r="AQ260" s="4" t="s">
        <v>481</v>
      </c>
      <c r="AR260" s="5">
        <v>503.58064516129031</v>
      </c>
      <c r="AS260" s="5">
        <v>505.96428571428572</v>
      </c>
      <c r="AT260" s="5">
        <v>463.03225806451616</v>
      </c>
      <c r="AU260" s="5">
        <v>401.16666666666669</v>
      </c>
      <c r="AV260" s="5">
        <v>393.16129032258067</v>
      </c>
      <c r="AW260" s="5">
        <v>425.53700000000003</v>
      </c>
      <c r="AX260" s="5">
        <v>436.98419354838711</v>
      </c>
      <c r="AY260" s="5">
        <v>459.51032258064515</v>
      </c>
      <c r="AZ260" s="5">
        <v>462.46366666666665</v>
      </c>
      <c r="BA260" s="5">
        <v>436.31387096774193</v>
      </c>
      <c r="BB260" s="5">
        <v>439.68400000000003</v>
      </c>
      <c r="BC260" s="5">
        <v>424.57193548387096</v>
      </c>
      <c r="BD260" s="14">
        <f t="shared" si="17"/>
        <v>5351.9701351766525</v>
      </c>
      <c r="BE260" s="13">
        <f t="shared" ref="BE260:BE323" si="18">ROUND(BD260,2)</f>
        <v>5351.97</v>
      </c>
      <c r="BF260" s="13"/>
    </row>
    <row r="261" spans="39:58">
      <c r="AM261" s="4" t="s">
        <v>474</v>
      </c>
      <c r="AN261" s="4" t="s">
        <v>475</v>
      </c>
      <c r="AO261" s="4" t="s">
        <v>108</v>
      </c>
      <c r="AP261" s="4" t="s">
        <v>478</v>
      </c>
      <c r="AQ261" s="4" t="s">
        <v>482</v>
      </c>
      <c r="AR261" s="5">
        <v>4536.4838709677415</v>
      </c>
      <c r="AS261" s="5">
        <v>4574.4642857142853</v>
      </c>
      <c r="AT261" s="5">
        <v>4127.8709677419356</v>
      </c>
      <c r="AU261" s="5">
        <v>4036.8666666666668</v>
      </c>
      <c r="AV261" s="5">
        <v>4105.7741935483873</v>
      </c>
      <c r="AW261" s="5">
        <v>4113.2373333333335</v>
      </c>
      <c r="AX261" s="5">
        <v>3827.623225806452</v>
      </c>
      <c r="AY261" s="5">
        <v>3944.8422580645156</v>
      </c>
      <c r="AZ261" s="5">
        <v>3940.4663333333328</v>
      </c>
      <c r="BA261" s="5">
        <v>3627.6687096774199</v>
      </c>
      <c r="BB261" s="5">
        <v>3530.9156666666668</v>
      </c>
      <c r="BC261" s="5">
        <v>3650.3025806451615</v>
      </c>
      <c r="BD261" s="14">
        <f t="shared" si="17"/>
        <v>48016.516092165897</v>
      </c>
      <c r="BE261" s="13">
        <f t="shared" si="18"/>
        <v>48016.52</v>
      </c>
      <c r="BF261" s="13"/>
    </row>
    <row r="262" spans="39:58">
      <c r="AM262" s="4" t="s">
        <v>474</v>
      </c>
      <c r="AN262" s="4" t="s">
        <v>475</v>
      </c>
      <c r="AO262" s="4" t="s">
        <v>108</v>
      </c>
      <c r="AP262" s="4" t="s">
        <v>478</v>
      </c>
      <c r="AQ262" s="4" t="s">
        <v>483</v>
      </c>
      <c r="AR262" s="5">
        <v>280.25806451612902</v>
      </c>
      <c r="AS262" s="5">
        <v>301.28571428571428</v>
      </c>
      <c r="AT262" s="5">
        <v>312.41935483870969</v>
      </c>
      <c r="AU262" s="5">
        <v>308.43333333333334</v>
      </c>
      <c r="AV262" s="5">
        <v>302.29032258064518</v>
      </c>
      <c r="AW262" s="5">
        <v>310.4493333333333</v>
      </c>
      <c r="AX262" s="5">
        <v>280.27709677419358</v>
      </c>
      <c r="AY262" s="5">
        <v>305.44870967741934</v>
      </c>
      <c r="AZ262" s="5">
        <v>293.52866666666671</v>
      </c>
      <c r="BA262" s="5">
        <v>299.47032258064513</v>
      </c>
      <c r="BB262" s="5">
        <v>305.29200000000003</v>
      </c>
      <c r="BC262" s="5">
        <v>308.05967741935484</v>
      </c>
      <c r="BD262" s="14">
        <f t="shared" si="17"/>
        <v>3607.2125960061444</v>
      </c>
      <c r="BE262" s="13">
        <f t="shared" si="18"/>
        <v>3607.21</v>
      </c>
      <c r="BF262" s="13"/>
    </row>
    <row r="263" spans="39:58">
      <c r="AM263" s="4" t="s">
        <v>474</v>
      </c>
      <c r="AN263" s="4" t="s">
        <v>475</v>
      </c>
      <c r="AO263" s="4" t="s">
        <v>108</v>
      </c>
      <c r="AP263" s="4" t="s">
        <v>478</v>
      </c>
      <c r="AQ263" s="4" t="s">
        <v>484</v>
      </c>
      <c r="AR263" s="5">
        <v>215.48387096774192</v>
      </c>
      <c r="AS263" s="5">
        <v>195.07142857142858</v>
      </c>
      <c r="AT263" s="5">
        <v>197.2258064516129</v>
      </c>
      <c r="AU263" s="5">
        <v>180.03333333333333</v>
      </c>
      <c r="AV263" s="5">
        <v>167</v>
      </c>
      <c r="AW263" s="5">
        <v>174.62800000000001</v>
      </c>
      <c r="AX263" s="5">
        <v>177.69290322580645</v>
      </c>
      <c r="AY263" s="5">
        <v>162.2332258064516</v>
      </c>
      <c r="AZ263" s="5">
        <v>192.708</v>
      </c>
      <c r="BA263" s="5">
        <v>200.3309677419355</v>
      </c>
      <c r="BB263" s="5">
        <v>192.83833333333331</v>
      </c>
      <c r="BC263" s="5">
        <v>179.93064516129033</v>
      </c>
      <c r="BD263" s="14">
        <f t="shared" si="17"/>
        <v>2235.1765145929339</v>
      </c>
      <c r="BE263" s="13">
        <f t="shared" si="18"/>
        <v>2235.1799999999998</v>
      </c>
      <c r="BF263" s="13"/>
    </row>
    <row r="264" spans="39:58">
      <c r="AM264" s="4" t="s">
        <v>474</v>
      </c>
      <c r="AN264" s="4" t="s">
        <v>475</v>
      </c>
      <c r="AO264" s="4" t="s">
        <v>108</v>
      </c>
      <c r="AP264" s="4" t="s">
        <v>478</v>
      </c>
      <c r="AQ264" s="4" t="s">
        <v>485</v>
      </c>
      <c r="AR264" s="5">
        <v>497.12903225806451</v>
      </c>
      <c r="AS264" s="5">
        <v>479.10714285714283</v>
      </c>
      <c r="AT264" s="5">
        <v>505.19354838709677</v>
      </c>
      <c r="AU264" s="5">
        <v>424.06666666666666</v>
      </c>
      <c r="AV264" s="5">
        <v>344.35483870967744</v>
      </c>
      <c r="AW264" s="5">
        <v>338.3656666666667</v>
      </c>
      <c r="AX264" s="5">
        <v>431.92354838709679</v>
      </c>
      <c r="AY264" s="5">
        <v>444.70354838709676</v>
      </c>
      <c r="AZ264" s="5">
        <v>442.26800000000003</v>
      </c>
      <c r="BA264" s="5">
        <v>447.43290322580646</v>
      </c>
      <c r="BB264" s="5">
        <v>434.6226666666667</v>
      </c>
      <c r="BC264" s="5">
        <v>423.11870967741936</v>
      </c>
      <c r="BD264" s="14">
        <f t="shared" si="17"/>
        <v>5212.2862718894012</v>
      </c>
      <c r="BE264" s="13">
        <f t="shared" si="18"/>
        <v>5212.29</v>
      </c>
      <c r="BF264" s="13"/>
    </row>
    <row r="265" spans="39:58">
      <c r="AM265" s="4" t="s">
        <v>474</v>
      </c>
      <c r="AN265" s="4" t="s">
        <v>475</v>
      </c>
      <c r="AO265" s="4" t="s">
        <v>108</v>
      </c>
      <c r="AP265" s="4" t="s">
        <v>478</v>
      </c>
      <c r="AQ265" s="4" t="s">
        <v>486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295.85806451612905</v>
      </c>
      <c r="BB265" s="5">
        <v>517.96066666666661</v>
      </c>
      <c r="BC265" s="5">
        <v>515.50774193548386</v>
      </c>
      <c r="BD265" s="14">
        <f t="shared" si="17"/>
        <v>1329.3264731182794</v>
      </c>
      <c r="BE265" s="13">
        <f t="shared" si="18"/>
        <v>1329.33</v>
      </c>
      <c r="BF265" s="13"/>
    </row>
    <row r="266" spans="39:58">
      <c r="AM266" s="4" t="s">
        <v>474</v>
      </c>
      <c r="AN266" s="4" t="s">
        <v>487</v>
      </c>
      <c r="AO266" s="4" t="s">
        <v>108</v>
      </c>
      <c r="AP266" s="4" t="s">
        <v>488</v>
      </c>
      <c r="AQ266" s="4" t="s">
        <v>489</v>
      </c>
      <c r="AR266" s="5">
        <v>78.967741935483872</v>
      </c>
      <c r="AS266" s="5">
        <v>95.357142857142861</v>
      </c>
      <c r="AT266" s="5">
        <v>91.58064516129032</v>
      </c>
      <c r="AU266" s="5">
        <v>93.5</v>
      </c>
      <c r="AV266" s="5">
        <v>91.699999999999989</v>
      </c>
      <c r="AW266" s="5">
        <v>89.129666666666665</v>
      </c>
      <c r="AX266" s="5">
        <v>82.561290322580646</v>
      </c>
      <c r="AY266" s="5">
        <v>63.303225806451614</v>
      </c>
      <c r="AZ266" s="5">
        <v>63.483333333333334</v>
      </c>
      <c r="BA266" s="5">
        <v>50.351612903225806</v>
      </c>
      <c r="BB266" s="5">
        <v>30.06</v>
      </c>
      <c r="BC266" s="5">
        <v>44.693548387096776</v>
      </c>
      <c r="BD266" s="14">
        <f t="shared" si="17"/>
        <v>874.68820737327189</v>
      </c>
      <c r="BE266" s="13">
        <f t="shared" si="18"/>
        <v>874.69</v>
      </c>
      <c r="BF266" s="13"/>
    </row>
    <row r="267" spans="39:58">
      <c r="AM267" s="4" t="s">
        <v>474</v>
      </c>
      <c r="AN267" s="4" t="s">
        <v>490</v>
      </c>
      <c r="AO267" s="4" t="s">
        <v>208</v>
      </c>
      <c r="AP267" s="4" t="s">
        <v>491</v>
      </c>
      <c r="AQ267" s="4" t="s">
        <v>492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0.2958064516129032</v>
      </c>
      <c r="AZ267" s="5">
        <v>0</v>
      </c>
      <c r="BA267" s="5">
        <v>0.6745161290322581</v>
      </c>
      <c r="BB267" s="5">
        <v>0.35466666666666669</v>
      </c>
      <c r="BC267" s="5">
        <v>39.58064516129032</v>
      </c>
      <c r="BD267" s="14">
        <f t="shared" si="17"/>
        <v>40.905634408602147</v>
      </c>
      <c r="BE267" s="13">
        <f t="shared" si="18"/>
        <v>40.909999999999997</v>
      </c>
      <c r="BF267" s="13"/>
    </row>
    <row r="268" spans="39:58">
      <c r="AM268" s="4" t="s">
        <v>474</v>
      </c>
      <c r="AN268" s="4" t="s">
        <v>490</v>
      </c>
      <c r="AO268" s="4" t="s">
        <v>208</v>
      </c>
      <c r="AP268" s="4" t="s">
        <v>491</v>
      </c>
      <c r="AQ268" s="4" t="s">
        <v>493</v>
      </c>
      <c r="AR268" s="5">
        <v>0</v>
      </c>
      <c r="AS268" s="5">
        <v>1.8571428571428572</v>
      </c>
      <c r="AT268" s="5">
        <v>7.935483870967742</v>
      </c>
      <c r="AU268" s="5">
        <v>15.533333333333333</v>
      </c>
      <c r="AV268" s="5">
        <v>60.593548387096774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14">
        <f t="shared" si="17"/>
        <v>85.919508448540711</v>
      </c>
      <c r="BE268" s="13">
        <f t="shared" si="18"/>
        <v>85.92</v>
      </c>
      <c r="BF268" s="13"/>
    </row>
    <row r="269" spans="39:58">
      <c r="AM269" s="4" t="s">
        <v>474</v>
      </c>
      <c r="AN269" s="4" t="s">
        <v>494</v>
      </c>
      <c r="AO269" s="4" t="s">
        <v>108</v>
      </c>
      <c r="AP269" s="4" t="s">
        <v>476</v>
      </c>
      <c r="AQ269" s="4" t="s">
        <v>495</v>
      </c>
      <c r="AR269" s="5">
        <v>3030.3870967741937</v>
      </c>
      <c r="AS269" s="5">
        <v>2869.4285714285716</v>
      </c>
      <c r="AT269" s="5">
        <v>2826.8064516129034</v>
      </c>
      <c r="AU269" s="5">
        <v>2739.5333333333333</v>
      </c>
      <c r="AV269" s="5">
        <v>2763.483870967742</v>
      </c>
      <c r="AW269" s="5">
        <v>2702.5389999999998</v>
      </c>
      <c r="AX269" s="5">
        <v>2694.9290322580646</v>
      </c>
      <c r="AY269" s="5">
        <v>2851.3170967741935</v>
      </c>
      <c r="AZ269" s="5">
        <v>2694.1603333333333</v>
      </c>
      <c r="BA269" s="5">
        <v>2473.717419354839</v>
      </c>
      <c r="BB269" s="5">
        <v>2507.1660000000002</v>
      </c>
      <c r="BC269" s="5">
        <v>2831.425483870968</v>
      </c>
      <c r="BD269" s="14">
        <f t="shared" si="17"/>
        <v>32984.893689708144</v>
      </c>
      <c r="BE269" s="13">
        <f t="shared" si="18"/>
        <v>32984.89</v>
      </c>
      <c r="BF269" s="13"/>
    </row>
    <row r="270" spans="39:58">
      <c r="AM270" s="4" t="s">
        <v>474</v>
      </c>
      <c r="AN270" s="4" t="s">
        <v>494</v>
      </c>
      <c r="AO270" s="4" t="s">
        <v>108</v>
      </c>
      <c r="AP270" s="4" t="s">
        <v>478</v>
      </c>
      <c r="AQ270" s="4" t="s">
        <v>496</v>
      </c>
      <c r="AR270" s="5">
        <v>184</v>
      </c>
      <c r="AS270" s="5">
        <v>183.96428571428572</v>
      </c>
      <c r="AT270" s="5">
        <v>191.64516129032259</v>
      </c>
      <c r="AU270" s="5">
        <v>154.30000000000001</v>
      </c>
      <c r="AV270" s="5">
        <v>179.29032258064515</v>
      </c>
      <c r="AW270" s="5">
        <v>181.42966666666663</v>
      </c>
      <c r="AX270" s="5">
        <v>159.32967741935485</v>
      </c>
      <c r="AY270" s="5">
        <v>171.4625806451613</v>
      </c>
      <c r="AZ270" s="5">
        <v>160.76233333333332</v>
      </c>
      <c r="BA270" s="5">
        <v>150.17129032258066</v>
      </c>
      <c r="BB270" s="5">
        <v>138.50466666666665</v>
      </c>
      <c r="BC270" s="5">
        <v>140.88129032258064</v>
      </c>
      <c r="BD270" s="14">
        <f t="shared" si="17"/>
        <v>1995.7412749615978</v>
      </c>
      <c r="BE270" s="13">
        <f t="shared" si="18"/>
        <v>1995.74</v>
      </c>
      <c r="BF270" s="13"/>
    </row>
    <row r="271" spans="39:58">
      <c r="AM271" s="4" t="s">
        <v>474</v>
      </c>
      <c r="AN271" s="4" t="s">
        <v>494</v>
      </c>
      <c r="AO271" s="4" t="s">
        <v>108</v>
      </c>
      <c r="AP271" s="4" t="s">
        <v>478</v>
      </c>
      <c r="AQ271" s="4" t="s">
        <v>497</v>
      </c>
      <c r="AR271" s="5">
        <v>1266.3548387096773</v>
      </c>
      <c r="AS271" s="5">
        <v>1382.8214285714287</v>
      </c>
      <c r="AT271" s="5">
        <v>1463.3548387096773</v>
      </c>
      <c r="AU271" s="5">
        <v>1406.7</v>
      </c>
      <c r="AV271" s="5">
        <v>1413.0645161290322</v>
      </c>
      <c r="AW271" s="5">
        <v>1429.144</v>
      </c>
      <c r="AX271" s="5">
        <v>1274.2409677419355</v>
      </c>
      <c r="AY271" s="5">
        <v>1256.4116129032259</v>
      </c>
      <c r="AZ271" s="5">
        <v>1173.143</v>
      </c>
      <c r="BA271" s="5">
        <v>1218.1670967741936</v>
      </c>
      <c r="BB271" s="5">
        <v>1203.1526666666666</v>
      </c>
      <c r="BC271" s="5">
        <v>1159.1877419354839</v>
      </c>
      <c r="BD271" s="14">
        <f t="shared" si="17"/>
        <v>15645.742708141321</v>
      </c>
      <c r="BE271" s="13">
        <f t="shared" si="18"/>
        <v>15645.74</v>
      </c>
      <c r="BF271" s="13"/>
    </row>
    <row r="272" spans="39:58">
      <c r="AM272" s="4" t="s">
        <v>474</v>
      </c>
      <c r="AN272" s="4" t="s">
        <v>494</v>
      </c>
      <c r="AO272" s="4" t="s">
        <v>108</v>
      </c>
      <c r="AP272" s="4" t="s">
        <v>478</v>
      </c>
      <c r="AQ272" s="4" t="s">
        <v>498</v>
      </c>
      <c r="AR272" s="5">
        <v>157.7741935483871</v>
      </c>
      <c r="AS272" s="5">
        <v>153.71428571428572</v>
      </c>
      <c r="AT272" s="5">
        <v>160.7741935483871</v>
      </c>
      <c r="AU272" s="5">
        <v>156.23333333333332</v>
      </c>
      <c r="AV272" s="5">
        <v>153.25806451612902</v>
      </c>
      <c r="AW272" s="5">
        <v>143.63299999999998</v>
      </c>
      <c r="AX272" s="5">
        <v>150.56451612903226</v>
      </c>
      <c r="AY272" s="5">
        <v>146.73999999999998</v>
      </c>
      <c r="AZ272" s="5">
        <v>139.535</v>
      </c>
      <c r="BA272" s="5">
        <v>142.09096774193549</v>
      </c>
      <c r="BB272" s="5">
        <v>146.84900000000002</v>
      </c>
      <c r="BC272" s="5">
        <v>135.31258064516129</v>
      </c>
      <c r="BD272" s="14">
        <f t="shared" si="17"/>
        <v>1786.4791351766512</v>
      </c>
      <c r="BE272" s="13">
        <f t="shared" si="18"/>
        <v>1786.48</v>
      </c>
      <c r="BF272" s="13"/>
    </row>
    <row r="273" spans="39:58">
      <c r="AM273" s="4" t="s">
        <v>474</v>
      </c>
      <c r="AN273" s="4" t="s">
        <v>494</v>
      </c>
      <c r="AO273" s="4" t="s">
        <v>108</v>
      </c>
      <c r="AP273" s="4" t="s">
        <v>478</v>
      </c>
      <c r="AQ273" s="4" t="s">
        <v>499</v>
      </c>
      <c r="AR273" s="5">
        <v>152.80645161290323</v>
      </c>
      <c r="AS273" s="5">
        <v>176.25</v>
      </c>
      <c r="AT273" s="5">
        <v>166.09677419354838</v>
      </c>
      <c r="AU273" s="5">
        <v>131.80000000000001</v>
      </c>
      <c r="AV273" s="5">
        <v>127.70967741935483</v>
      </c>
      <c r="AW273" s="5">
        <v>139.84233333333336</v>
      </c>
      <c r="AX273" s="5">
        <v>180.78806451612905</v>
      </c>
      <c r="AY273" s="5">
        <v>192.59161290322581</v>
      </c>
      <c r="AZ273" s="5">
        <v>174.36566666666667</v>
      </c>
      <c r="BA273" s="5">
        <v>165.67870967741936</v>
      </c>
      <c r="BB273" s="5">
        <v>143.70699999999999</v>
      </c>
      <c r="BC273" s="5">
        <v>153.39774193548388</v>
      </c>
      <c r="BD273" s="14">
        <f t="shared" si="17"/>
        <v>1905.0340322580648</v>
      </c>
      <c r="BE273" s="13">
        <f t="shared" si="18"/>
        <v>1905.03</v>
      </c>
      <c r="BF273" s="13"/>
    </row>
    <row r="274" spans="39:58">
      <c r="AM274" s="4" t="s">
        <v>474</v>
      </c>
      <c r="AN274" s="4" t="s">
        <v>494</v>
      </c>
      <c r="AO274" s="4" t="s">
        <v>108</v>
      </c>
      <c r="AP274" s="4" t="s">
        <v>500</v>
      </c>
      <c r="AQ274" s="4" t="s">
        <v>501</v>
      </c>
      <c r="AR274" s="5">
        <v>54.12903225806452</v>
      </c>
      <c r="AS274" s="5">
        <v>52.535714285714285</v>
      </c>
      <c r="AT274" s="5">
        <v>50.483870967741936</v>
      </c>
      <c r="AU274" s="5">
        <v>55.366666666666667</v>
      </c>
      <c r="AV274" s="5">
        <v>48.87096774193548</v>
      </c>
      <c r="AW274" s="5">
        <v>52.644333333333329</v>
      </c>
      <c r="AX274" s="5">
        <v>54.270322580645164</v>
      </c>
      <c r="AY274" s="5">
        <v>52.369032258064514</v>
      </c>
      <c r="AZ274" s="5">
        <v>54.821666666666673</v>
      </c>
      <c r="BA274" s="5">
        <v>51.720645161290321</v>
      </c>
      <c r="BB274" s="5">
        <v>54.443333333333335</v>
      </c>
      <c r="BC274" s="5">
        <v>51.989032258064519</v>
      </c>
      <c r="BD274" s="14">
        <f t="shared" si="17"/>
        <v>633.64461751152078</v>
      </c>
      <c r="BE274" s="13">
        <f t="shared" si="18"/>
        <v>633.64</v>
      </c>
      <c r="BF274" s="13"/>
    </row>
    <row r="275" spans="39:58">
      <c r="AM275" s="4" t="s">
        <v>474</v>
      </c>
      <c r="AN275" s="4" t="s">
        <v>494</v>
      </c>
      <c r="AO275" s="4" t="s">
        <v>108</v>
      </c>
      <c r="AP275" s="4" t="s">
        <v>500</v>
      </c>
      <c r="AQ275" s="4" t="s">
        <v>500</v>
      </c>
      <c r="AR275" s="5">
        <v>4832.7419354838712</v>
      </c>
      <c r="AS275" s="5">
        <v>4897.1785714285716</v>
      </c>
      <c r="AT275" s="5">
        <v>4851.5806451612907</v>
      </c>
      <c r="AU275" s="5">
        <v>4770.2666666666664</v>
      </c>
      <c r="AV275" s="5">
        <v>4687.6129032258068</v>
      </c>
      <c r="AW275" s="5">
        <v>4854.7503333333334</v>
      </c>
      <c r="AX275" s="5">
        <v>4737.4770967741924</v>
      </c>
      <c r="AY275" s="5">
        <v>4538.123225806452</v>
      </c>
      <c r="AZ275" s="5">
        <v>4404.2643333333335</v>
      </c>
      <c r="BA275" s="5">
        <v>4645.6187096774192</v>
      </c>
      <c r="BB275" s="5">
        <v>4825.8873333333331</v>
      </c>
      <c r="BC275" s="5">
        <v>4578.2283870967749</v>
      </c>
      <c r="BD275" s="14">
        <f t="shared" si="17"/>
        <v>56623.730141321044</v>
      </c>
      <c r="BE275" s="13">
        <f t="shared" si="18"/>
        <v>56623.73</v>
      </c>
      <c r="BF275" s="13"/>
    </row>
    <row r="276" spans="39:58">
      <c r="AM276" s="4" t="s">
        <v>474</v>
      </c>
      <c r="AN276" s="4" t="s">
        <v>494</v>
      </c>
      <c r="AO276" s="4" t="s">
        <v>108</v>
      </c>
      <c r="AP276" s="4" t="s">
        <v>502</v>
      </c>
      <c r="AQ276" s="4" t="s">
        <v>503</v>
      </c>
      <c r="AR276" s="5">
        <v>15.935483870967742</v>
      </c>
      <c r="AS276" s="5">
        <v>14.821428571428571</v>
      </c>
      <c r="AT276" s="5">
        <v>13.709677419354838</v>
      </c>
      <c r="AU276" s="5">
        <v>12</v>
      </c>
      <c r="AV276" s="5">
        <v>14.193548387096774</v>
      </c>
      <c r="AW276" s="5">
        <v>13.295666666666667</v>
      </c>
      <c r="AX276" s="5">
        <v>15.293548387096775</v>
      </c>
      <c r="AY276" s="5">
        <v>12.704516129032257</v>
      </c>
      <c r="AZ276" s="5">
        <v>12.288666666666668</v>
      </c>
      <c r="BA276" s="5">
        <v>12.995483870967742</v>
      </c>
      <c r="BB276" s="5">
        <v>12.212</v>
      </c>
      <c r="BC276" s="5">
        <v>11.884516129032258</v>
      </c>
      <c r="BD276" s="14">
        <f t="shared" si="17"/>
        <v>161.33453609831028</v>
      </c>
      <c r="BE276" s="13">
        <f t="shared" si="18"/>
        <v>161.33000000000001</v>
      </c>
      <c r="BF276" s="13"/>
    </row>
    <row r="277" spans="39:58">
      <c r="AM277" s="4" t="s">
        <v>474</v>
      </c>
      <c r="AN277" s="4" t="s">
        <v>494</v>
      </c>
      <c r="AO277" s="4" t="s">
        <v>108</v>
      </c>
      <c r="AP277" s="4" t="s">
        <v>502</v>
      </c>
      <c r="AQ277" s="4" t="s">
        <v>504</v>
      </c>
      <c r="AR277" s="5">
        <v>1169.483870967742</v>
      </c>
      <c r="AS277" s="5">
        <v>1154.5357142857142</v>
      </c>
      <c r="AT277" s="5">
        <v>1280.0967741935483</v>
      </c>
      <c r="AU277" s="5">
        <v>1199.5999999999999</v>
      </c>
      <c r="AV277" s="5">
        <v>1129.8064516129032</v>
      </c>
      <c r="AW277" s="5">
        <v>1061.7286666666666</v>
      </c>
      <c r="AX277" s="5">
        <v>1127.0229032258064</v>
      </c>
      <c r="AY277" s="5">
        <v>1039.6232258064515</v>
      </c>
      <c r="AZ277" s="5">
        <v>1055.7823333333333</v>
      </c>
      <c r="BA277" s="5">
        <v>1127.3654838709679</v>
      </c>
      <c r="BB277" s="5">
        <v>1045.693</v>
      </c>
      <c r="BC277" s="5">
        <v>787.65483870967739</v>
      </c>
      <c r="BD277" s="14">
        <f t="shared" si="17"/>
        <v>13178.393262672809</v>
      </c>
      <c r="BE277" s="13">
        <f t="shared" si="18"/>
        <v>13178.39</v>
      </c>
      <c r="BF277" s="13"/>
    </row>
    <row r="278" spans="39:58">
      <c r="AM278" s="4" t="s">
        <v>474</v>
      </c>
      <c r="AN278" s="4" t="s">
        <v>505</v>
      </c>
      <c r="AO278" s="4" t="s">
        <v>205</v>
      </c>
      <c r="AP278" s="4" t="s">
        <v>506</v>
      </c>
      <c r="AQ278" s="4" t="s">
        <v>507</v>
      </c>
      <c r="AR278" s="5">
        <v>1695.2903225806451</v>
      </c>
      <c r="AS278" s="5">
        <v>1652.7857142857142</v>
      </c>
      <c r="AT278" s="5">
        <v>1657.6451612903227</v>
      </c>
      <c r="AU278" s="5">
        <v>1638.8</v>
      </c>
      <c r="AV278" s="5">
        <v>1617.516129032258</v>
      </c>
      <c r="AW278" s="5">
        <v>1560.9333333333334</v>
      </c>
      <c r="AX278" s="5">
        <v>1524.741935483871</v>
      </c>
      <c r="AY278" s="5">
        <v>1499.7741935483871</v>
      </c>
      <c r="AZ278" s="5">
        <v>1500.9666666666667</v>
      </c>
      <c r="BA278" s="5">
        <v>1486.4193548387098</v>
      </c>
      <c r="BB278" s="5">
        <v>1458.2666666666667</v>
      </c>
      <c r="BC278" s="5">
        <v>1464.741935483871</v>
      </c>
      <c r="BD278" s="14">
        <f t="shared" si="17"/>
        <v>18757.881413210449</v>
      </c>
      <c r="BE278" s="13">
        <f t="shared" si="18"/>
        <v>18757.88</v>
      </c>
      <c r="BF278" s="13"/>
    </row>
    <row r="279" spans="39:58">
      <c r="AM279" s="4" t="s">
        <v>474</v>
      </c>
      <c r="AN279" s="4" t="s">
        <v>508</v>
      </c>
      <c r="AO279" s="4" t="s">
        <v>108</v>
      </c>
      <c r="AP279" s="4" t="s">
        <v>476</v>
      </c>
      <c r="AQ279" s="4" t="s">
        <v>508</v>
      </c>
      <c r="AR279" s="5">
        <v>190.06451612903226</v>
      </c>
      <c r="AS279" s="5">
        <v>156.35714285714286</v>
      </c>
      <c r="AT279" s="5">
        <v>131.06451612903226</v>
      </c>
      <c r="AU279" s="5">
        <v>132.03333333333333</v>
      </c>
      <c r="AV279" s="5">
        <v>132.67741935483872</v>
      </c>
      <c r="AW279" s="5">
        <v>125.31400000000001</v>
      </c>
      <c r="AX279" s="5">
        <v>157.66838709677421</v>
      </c>
      <c r="AY279" s="5">
        <v>163.4716129032258</v>
      </c>
      <c r="AZ279" s="5">
        <v>129.80966666666666</v>
      </c>
      <c r="BA279" s="5">
        <v>146.67064516129031</v>
      </c>
      <c r="BB279" s="5">
        <v>148.40233333333333</v>
      </c>
      <c r="BC279" s="5">
        <v>111.27483870967743</v>
      </c>
      <c r="BD279" s="14">
        <f t="shared" si="17"/>
        <v>1724.8084116743473</v>
      </c>
      <c r="BE279" s="13">
        <f t="shared" si="18"/>
        <v>1724.81</v>
      </c>
      <c r="BF279" s="13"/>
    </row>
    <row r="280" spans="39:58">
      <c r="AM280" s="4" t="s">
        <v>474</v>
      </c>
      <c r="AN280" s="4" t="s">
        <v>508</v>
      </c>
      <c r="AO280" s="4" t="s">
        <v>108</v>
      </c>
      <c r="AP280" s="4" t="s">
        <v>476</v>
      </c>
      <c r="AQ280" s="4" t="s">
        <v>495</v>
      </c>
      <c r="AR280" s="5">
        <v>2021.9354838709678</v>
      </c>
      <c r="AS280" s="5">
        <v>1944.2142857142858</v>
      </c>
      <c r="AT280" s="5">
        <v>1913.1290322580646</v>
      </c>
      <c r="AU280" s="5">
        <v>2007.1</v>
      </c>
      <c r="AV280" s="5">
        <v>1958.4516129032259</v>
      </c>
      <c r="AW280" s="5">
        <v>1971.5113333333331</v>
      </c>
      <c r="AX280" s="5">
        <v>1942.7051612903226</v>
      </c>
      <c r="AY280" s="5">
        <v>1974.9274193548388</v>
      </c>
      <c r="AZ280" s="5">
        <v>1934.3339999999998</v>
      </c>
      <c r="BA280" s="5">
        <v>1804.0277419354838</v>
      </c>
      <c r="BB280" s="5">
        <v>1773.6823333333334</v>
      </c>
      <c r="BC280" s="5">
        <v>1953.383870967742</v>
      </c>
      <c r="BD280" s="14">
        <f t="shared" si="17"/>
        <v>23199.402274961598</v>
      </c>
      <c r="BE280" s="13">
        <f t="shared" si="18"/>
        <v>23199.4</v>
      </c>
      <c r="BF280" s="13"/>
    </row>
    <row r="281" spans="39:58">
      <c r="AM281" s="4" t="s">
        <v>474</v>
      </c>
      <c r="AN281" s="4" t="s">
        <v>508</v>
      </c>
      <c r="AO281" s="4" t="s">
        <v>108</v>
      </c>
      <c r="AP281" s="4" t="s">
        <v>478</v>
      </c>
      <c r="AQ281" s="4" t="s">
        <v>509</v>
      </c>
      <c r="AR281" s="5">
        <v>609.67741935483866</v>
      </c>
      <c r="AS281" s="5">
        <v>472.82142857142856</v>
      </c>
      <c r="AT281" s="5">
        <v>585.38709677419354</v>
      </c>
      <c r="AU281" s="5">
        <v>615.5333333333333</v>
      </c>
      <c r="AV281" s="5">
        <v>604.22580645161293</v>
      </c>
      <c r="AW281" s="5">
        <v>633.25533333333328</v>
      </c>
      <c r="AX281" s="5">
        <v>767.32483870967746</v>
      </c>
      <c r="AY281" s="5">
        <v>656.42516129032254</v>
      </c>
      <c r="AZ281" s="5">
        <v>702.4663333333333</v>
      </c>
      <c r="BA281" s="5">
        <v>752.56548387096768</v>
      </c>
      <c r="BB281" s="5">
        <v>728.64066666666668</v>
      </c>
      <c r="BC281" s="5">
        <v>702.27193548387095</v>
      </c>
      <c r="BD281" s="14">
        <f t="shared" si="17"/>
        <v>7830.5948371735803</v>
      </c>
      <c r="BE281" s="13">
        <f t="shared" si="18"/>
        <v>7830.59</v>
      </c>
      <c r="BF281" s="13"/>
    </row>
    <row r="282" spans="39:58">
      <c r="AM282" s="4" t="s">
        <v>474</v>
      </c>
      <c r="AN282" s="4" t="s">
        <v>510</v>
      </c>
      <c r="AO282" s="4" t="s">
        <v>205</v>
      </c>
      <c r="AP282" s="4" t="s">
        <v>511</v>
      </c>
      <c r="AQ282" s="4" t="s">
        <v>512</v>
      </c>
      <c r="AR282" s="5">
        <v>910.29032258064512</v>
      </c>
      <c r="AS282" s="5">
        <v>1022.6071428571429</v>
      </c>
      <c r="AT282" s="5">
        <v>906.19354838709683</v>
      </c>
      <c r="AU282" s="5">
        <v>942.13333333333333</v>
      </c>
      <c r="AV282" s="5">
        <v>999.9677419354839</v>
      </c>
      <c r="AW282" s="5">
        <v>913.63333333333333</v>
      </c>
      <c r="AX282" s="5">
        <v>949.54838709677415</v>
      </c>
      <c r="AY282" s="5">
        <v>1063.3225806451612</v>
      </c>
      <c r="AZ282" s="5">
        <v>730.1</v>
      </c>
      <c r="BA282" s="5">
        <v>679.87096774193549</v>
      </c>
      <c r="BB282" s="5">
        <v>924.5</v>
      </c>
      <c r="BC282" s="5">
        <v>926.35483870967744</v>
      </c>
      <c r="BD282" s="14">
        <f t="shared" si="17"/>
        <v>10968.522196620585</v>
      </c>
      <c r="BE282" s="13">
        <f t="shared" si="18"/>
        <v>10968.52</v>
      </c>
      <c r="BF282" s="13"/>
    </row>
    <row r="283" spans="39:58">
      <c r="AM283" s="4" t="s">
        <v>474</v>
      </c>
      <c r="AN283" s="4" t="s">
        <v>513</v>
      </c>
      <c r="AO283" s="4" t="s">
        <v>108</v>
      </c>
      <c r="AP283" s="4" t="s">
        <v>478</v>
      </c>
      <c r="AQ283" s="4" t="s">
        <v>514</v>
      </c>
      <c r="AR283" s="5">
        <v>553.16129032258061</v>
      </c>
      <c r="AS283" s="5">
        <v>457.53571428571428</v>
      </c>
      <c r="AT283" s="5">
        <v>418.19354838709677</v>
      </c>
      <c r="AU283" s="5">
        <v>450.76666666666665</v>
      </c>
      <c r="AV283" s="5">
        <v>437.03225806451616</v>
      </c>
      <c r="AW283" s="5">
        <v>276.43566666666663</v>
      </c>
      <c r="AX283" s="5">
        <v>408.65387096774197</v>
      </c>
      <c r="AY283" s="5">
        <v>376.09838709677416</v>
      </c>
      <c r="AZ283" s="5">
        <v>236.37266666666667</v>
      </c>
      <c r="BA283" s="5">
        <v>373.091935483871</v>
      </c>
      <c r="BB283" s="5">
        <v>490.85266666666666</v>
      </c>
      <c r="BC283" s="5">
        <v>487.24322580645162</v>
      </c>
      <c r="BD283" s="14">
        <f t="shared" si="17"/>
        <v>4965.4378970814141</v>
      </c>
      <c r="BE283" s="13">
        <f t="shared" si="18"/>
        <v>4965.4399999999996</v>
      </c>
      <c r="BF283" s="13"/>
    </row>
    <row r="284" spans="39:58">
      <c r="AM284" s="4" t="s">
        <v>474</v>
      </c>
      <c r="AN284" s="4" t="s">
        <v>515</v>
      </c>
      <c r="AO284" s="4" t="s">
        <v>108</v>
      </c>
      <c r="AP284" s="4" t="s">
        <v>516</v>
      </c>
      <c r="AQ284" s="4" t="s">
        <v>515</v>
      </c>
      <c r="AR284" s="5">
        <v>1871.3548387096773</v>
      </c>
      <c r="AS284" s="5">
        <v>1847.3214285714287</v>
      </c>
      <c r="AT284" s="5">
        <v>1826.6774193548388</v>
      </c>
      <c r="AU284" s="5">
        <v>1809.9</v>
      </c>
      <c r="AV284" s="5">
        <v>1808.8064516129032</v>
      </c>
      <c r="AW284" s="5">
        <v>1758.7230000000002</v>
      </c>
      <c r="AX284" s="5">
        <v>1926.2232258064516</v>
      </c>
      <c r="AY284" s="5">
        <v>2104.7509677419353</v>
      </c>
      <c r="AZ284" s="5">
        <v>2061.0973333333332</v>
      </c>
      <c r="BA284" s="5">
        <v>2073.71</v>
      </c>
      <c r="BB284" s="5">
        <v>2297.4933333333333</v>
      </c>
      <c r="BC284" s="5">
        <v>2296.4277419354835</v>
      </c>
      <c r="BD284" s="14">
        <f t="shared" si="17"/>
        <v>23682.485740399381</v>
      </c>
      <c r="BE284" s="13">
        <f t="shared" si="18"/>
        <v>23682.49</v>
      </c>
      <c r="BF284" s="13"/>
    </row>
    <row r="285" spans="39:58">
      <c r="AM285" s="4" t="s">
        <v>517</v>
      </c>
      <c r="AN285" s="4" t="s">
        <v>518</v>
      </c>
      <c r="AO285" s="4" t="s">
        <v>211</v>
      </c>
      <c r="AP285" s="4" t="s">
        <v>519</v>
      </c>
      <c r="AQ285" s="4" t="s">
        <v>519</v>
      </c>
      <c r="AR285" s="5">
        <v>203.64516129032259</v>
      </c>
      <c r="AS285" s="5">
        <v>230.10714285714286</v>
      </c>
      <c r="AT285" s="5">
        <v>257.38709677419354</v>
      </c>
      <c r="AU285" s="5">
        <v>256.86666666666667</v>
      </c>
      <c r="AV285" s="5">
        <v>229.61290322580646</v>
      </c>
      <c r="AW285" s="5">
        <v>254.40299999999999</v>
      </c>
      <c r="AX285" s="5">
        <v>246.35612903225805</v>
      </c>
      <c r="AY285" s="5">
        <v>234.82548387096776</v>
      </c>
      <c r="AZ285" s="5">
        <v>223.18199999999999</v>
      </c>
      <c r="BA285" s="5">
        <v>204.0767741935484</v>
      </c>
      <c r="BB285" s="5">
        <v>192.40566666666666</v>
      </c>
      <c r="BC285" s="5">
        <v>164.12387096774194</v>
      </c>
      <c r="BD285" s="14">
        <f t="shared" si="17"/>
        <v>2696.9918955453145</v>
      </c>
      <c r="BE285" s="13">
        <f t="shared" si="18"/>
        <v>2696.99</v>
      </c>
      <c r="BF285" s="13"/>
    </row>
    <row r="286" spans="39:58">
      <c r="AM286" s="4" t="s">
        <v>517</v>
      </c>
      <c r="AN286" s="4" t="s">
        <v>520</v>
      </c>
      <c r="AO286" s="4" t="s">
        <v>310</v>
      </c>
      <c r="AP286" s="4" t="s">
        <v>521</v>
      </c>
      <c r="AQ286" s="4" t="s">
        <v>522</v>
      </c>
      <c r="AR286" s="5">
        <v>0</v>
      </c>
      <c r="AS286" s="5">
        <v>0</v>
      </c>
      <c r="AT286" s="5">
        <v>1.1270967741935483</v>
      </c>
      <c r="AU286" s="5">
        <v>0</v>
      </c>
      <c r="AV286" s="5">
        <v>2.326774193548387</v>
      </c>
      <c r="AW286" s="5">
        <v>0.97833333333333339</v>
      </c>
      <c r="AX286" s="5">
        <v>0.59870967741935477</v>
      </c>
      <c r="AY286" s="5">
        <v>0.24806451612903227</v>
      </c>
      <c r="AZ286" s="5">
        <v>0.16766666666666669</v>
      </c>
      <c r="BA286" s="5">
        <v>0.12677419354838709</v>
      </c>
      <c r="BB286" s="5">
        <v>0.11600000000000001</v>
      </c>
      <c r="BC286" s="5">
        <v>0.23741935483870968</v>
      </c>
      <c r="BD286" s="14">
        <f t="shared" si="17"/>
        <v>5.9268387096774182</v>
      </c>
      <c r="BE286" s="13">
        <f t="shared" si="18"/>
        <v>5.93</v>
      </c>
      <c r="BF286" s="13"/>
    </row>
    <row r="287" spans="39:58">
      <c r="AM287" s="4" t="s">
        <v>517</v>
      </c>
      <c r="AN287" s="4" t="s">
        <v>520</v>
      </c>
      <c r="AO287" s="4" t="s">
        <v>310</v>
      </c>
      <c r="AP287" s="4" t="s">
        <v>521</v>
      </c>
      <c r="AQ287" s="4" t="s">
        <v>523</v>
      </c>
      <c r="AR287" s="5">
        <v>2.032258064516129</v>
      </c>
      <c r="AS287" s="5">
        <v>7.3928571428571432</v>
      </c>
      <c r="AT287" s="5">
        <v>3.3870967741935485</v>
      </c>
      <c r="AU287" s="5">
        <v>6.2333333333333334</v>
      </c>
      <c r="AV287" s="5">
        <v>1.2412903225806451</v>
      </c>
      <c r="AW287" s="5">
        <v>6.5073333333333334</v>
      </c>
      <c r="AX287" s="5">
        <v>3.2625806451612904</v>
      </c>
      <c r="AY287" s="5">
        <v>1.8896774193548387</v>
      </c>
      <c r="AZ287" s="5">
        <v>1.3873333333333333</v>
      </c>
      <c r="BA287" s="5">
        <v>15.557096774193548</v>
      </c>
      <c r="BB287" s="5">
        <v>1.47</v>
      </c>
      <c r="BC287" s="5">
        <v>1.096774193548387</v>
      </c>
      <c r="BD287" s="14">
        <f t="shared" si="17"/>
        <v>51.457631336405527</v>
      </c>
      <c r="BE287" s="13">
        <f t="shared" si="18"/>
        <v>51.46</v>
      </c>
      <c r="BF287" s="13"/>
    </row>
    <row r="288" spans="39:58">
      <c r="AM288" s="4" t="s">
        <v>517</v>
      </c>
      <c r="AN288" s="4" t="s">
        <v>520</v>
      </c>
      <c r="AO288" s="4" t="s">
        <v>310</v>
      </c>
      <c r="AP288" s="4" t="s">
        <v>521</v>
      </c>
      <c r="AQ288" s="4" t="s">
        <v>524</v>
      </c>
      <c r="AR288" s="5">
        <v>26.419354838709676</v>
      </c>
      <c r="AS288" s="5">
        <v>18.142857142857142</v>
      </c>
      <c r="AT288" s="5">
        <v>13.290322580645162</v>
      </c>
      <c r="AU288" s="5">
        <v>8.4</v>
      </c>
      <c r="AV288" s="5">
        <v>11.933548387096774</v>
      </c>
      <c r="AW288" s="5">
        <v>9.8943333333333321</v>
      </c>
      <c r="AX288" s="5">
        <v>7.1435483870967742</v>
      </c>
      <c r="AY288" s="5">
        <v>6.3070967741935489</v>
      </c>
      <c r="AZ288" s="5">
        <v>10.179</v>
      </c>
      <c r="BA288" s="5">
        <v>8.09</v>
      </c>
      <c r="BB288" s="5">
        <v>2.6666666666666665</v>
      </c>
      <c r="BC288" s="5">
        <v>1.9212903225806452</v>
      </c>
      <c r="BD288" s="14">
        <f t="shared" si="17"/>
        <v>124.38801843317974</v>
      </c>
      <c r="BE288" s="13">
        <f t="shared" si="18"/>
        <v>124.39</v>
      </c>
      <c r="BF288" s="13"/>
    </row>
    <row r="289" spans="39:58">
      <c r="AM289" s="4" t="s">
        <v>517</v>
      </c>
      <c r="AN289" s="4" t="s">
        <v>520</v>
      </c>
      <c r="AO289" s="4" t="s">
        <v>310</v>
      </c>
      <c r="AP289" s="4" t="s">
        <v>521</v>
      </c>
      <c r="AQ289" s="4" t="s">
        <v>525</v>
      </c>
      <c r="AR289" s="5">
        <v>5.903225806451613</v>
      </c>
      <c r="AS289" s="5">
        <v>6.4285714285714288</v>
      </c>
      <c r="AT289" s="5">
        <v>9.4838709677419359</v>
      </c>
      <c r="AU289" s="5">
        <v>6.5333333333333332</v>
      </c>
      <c r="AV289" s="5">
        <v>4.3893548387096768</v>
      </c>
      <c r="AW289" s="5">
        <v>2.9256666666666664</v>
      </c>
      <c r="AX289" s="5">
        <v>2.7138709677419355</v>
      </c>
      <c r="AY289" s="5">
        <v>1.7196774193548388</v>
      </c>
      <c r="AZ289" s="5">
        <v>1.3023333333333333</v>
      </c>
      <c r="BA289" s="5">
        <v>1.6174193548387097</v>
      </c>
      <c r="BB289" s="5">
        <v>3.3420000000000001</v>
      </c>
      <c r="BC289" s="5">
        <v>2.935483870967742</v>
      </c>
      <c r="BD289" s="14">
        <f t="shared" si="17"/>
        <v>49.294807987711216</v>
      </c>
      <c r="BE289" s="13">
        <f t="shared" si="18"/>
        <v>49.29</v>
      </c>
      <c r="BF289" s="13"/>
    </row>
    <row r="290" spans="39:58">
      <c r="AM290" s="4" t="s">
        <v>526</v>
      </c>
      <c r="AN290" s="4" t="s">
        <v>527</v>
      </c>
      <c r="AO290" s="4" t="s">
        <v>108</v>
      </c>
      <c r="AP290" s="4" t="s">
        <v>528</v>
      </c>
      <c r="AQ290" s="4" t="s">
        <v>529</v>
      </c>
      <c r="AR290" s="5">
        <v>39569.93548387097</v>
      </c>
      <c r="AS290" s="5">
        <v>38992.821428571428</v>
      </c>
      <c r="AT290" s="5">
        <v>35958.096774193546</v>
      </c>
      <c r="AU290" s="5">
        <v>39852.400000000001</v>
      </c>
      <c r="AV290" s="5">
        <v>42547.535806451619</v>
      </c>
      <c r="AW290" s="5">
        <v>44013.247333333333</v>
      </c>
      <c r="AX290" s="5">
        <v>40177.872258064519</v>
      </c>
      <c r="AY290" s="5">
        <v>45274.115806451606</v>
      </c>
      <c r="AZ290" s="5">
        <v>41893.656999999999</v>
      </c>
      <c r="BA290" s="5">
        <v>43334.931290322587</v>
      </c>
      <c r="BB290" s="5">
        <v>43245.245000000003</v>
      </c>
      <c r="BC290" s="5">
        <v>44581.951612903227</v>
      </c>
      <c r="BD290" s="14">
        <f t="shared" si="17"/>
        <v>499441.80979416281</v>
      </c>
      <c r="BE290" s="13">
        <f t="shared" si="18"/>
        <v>499441.81</v>
      </c>
      <c r="BF290" s="13"/>
    </row>
    <row r="291" spans="39:58">
      <c r="AM291" s="4" t="s">
        <v>526</v>
      </c>
      <c r="AN291" s="4" t="s">
        <v>527</v>
      </c>
      <c r="AO291" s="4" t="s">
        <v>108</v>
      </c>
      <c r="AP291" s="4" t="s">
        <v>528</v>
      </c>
      <c r="AQ291" s="4" t="s">
        <v>530</v>
      </c>
      <c r="AR291" s="5">
        <v>51803.741935483871</v>
      </c>
      <c r="AS291" s="5">
        <v>50660.321428571428</v>
      </c>
      <c r="AT291" s="5">
        <v>42229.258064516129</v>
      </c>
      <c r="AU291" s="5">
        <v>50878.566666666666</v>
      </c>
      <c r="AV291" s="5">
        <v>51325.077419354835</v>
      </c>
      <c r="AW291" s="5">
        <v>50849.418333333328</v>
      </c>
      <c r="AX291" s="5">
        <v>50911.287741935485</v>
      </c>
      <c r="AY291" s="5">
        <v>50233.636129032267</v>
      </c>
      <c r="AZ291" s="5">
        <v>51477.008666666668</v>
      </c>
      <c r="BA291" s="5">
        <v>50001.027419354839</v>
      </c>
      <c r="BB291" s="5">
        <v>48186.516333333333</v>
      </c>
      <c r="BC291" s="5">
        <v>49584.45322580645</v>
      </c>
      <c r="BD291" s="14">
        <f t="shared" si="17"/>
        <v>598140.31336405536</v>
      </c>
      <c r="BE291" s="13">
        <f t="shared" si="18"/>
        <v>598140.31000000006</v>
      </c>
      <c r="BF291" s="13"/>
    </row>
    <row r="292" spans="39:58">
      <c r="AM292" s="4" t="s">
        <v>526</v>
      </c>
      <c r="AN292" s="4" t="s">
        <v>527</v>
      </c>
      <c r="AO292" s="4" t="s">
        <v>108</v>
      </c>
      <c r="AP292" s="4" t="s">
        <v>528</v>
      </c>
      <c r="AQ292" s="4" t="s">
        <v>531</v>
      </c>
      <c r="AR292" s="5">
        <v>423.35483870967744</v>
      </c>
      <c r="AS292" s="5">
        <v>383.78571428571428</v>
      </c>
      <c r="AT292" s="5">
        <v>516.25806451612902</v>
      </c>
      <c r="AU292" s="5">
        <v>613.66666666666663</v>
      </c>
      <c r="AV292" s="5">
        <v>607.43322580645167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14">
        <f t="shared" si="17"/>
        <v>2544.498509984639</v>
      </c>
      <c r="BE292" s="13">
        <f t="shared" si="18"/>
        <v>2544.5</v>
      </c>
      <c r="BF292" s="13"/>
    </row>
    <row r="293" spans="39:58">
      <c r="AM293" s="4" t="s">
        <v>526</v>
      </c>
      <c r="AN293" s="4" t="s">
        <v>527</v>
      </c>
      <c r="AO293" s="4" t="s">
        <v>108</v>
      </c>
      <c r="AP293" s="4" t="s">
        <v>532</v>
      </c>
      <c r="AQ293" s="4" t="s">
        <v>533</v>
      </c>
      <c r="AR293" s="5">
        <v>3752.0322580645161</v>
      </c>
      <c r="AS293" s="5">
        <v>4491.5357142857147</v>
      </c>
      <c r="AT293" s="5">
        <v>4185.5483870967746</v>
      </c>
      <c r="AU293" s="5">
        <v>6087.8666666666668</v>
      </c>
      <c r="AV293" s="5">
        <v>4956.11935483871</v>
      </c>
      <c r="AW293" s="5">
        <v>5447.1380000000008</v>
      </c>
      <c r="AX293" s="5">
        <v>5578.9509677419355</v>
      </c>
      <c r="AY293" s="5">
        <v>6571.2003225806448</v>
      </c>
      <c r="AZ293" s="5">
        <v>6774.3413333333328</v>
      </c>
      <c r="BA293" s="5">
        <v>6732.453225806451</v>
      </c>
      <c r="BB293" s="5">
        <v>6285.3743333333341</v>
      </c>
      <c r="BC293" s="5">
        <v>6281.8603225806455</v>
      </c>
      <c r="BD293" s="14">
        <f t="shared" si="17"/>
        <v>67144.42088632872</v>
      </c>
      <c r="BE293" s="13">
        <f t="shared" si="18"/>
        <v>67144.42</v>
      </c>
      <c r="BF293" s="13"/>
    </row>
    <row r="294" spans="39:58">
      <c r="AM294" s="4" t="s">
        <v>526</v>
      </c>
      <c r="AN294" s="4" t="s">
        <v>527</v>
      </c>
      <c r="AO294" s="4" t="s">
        <v>108</v>
      </c>
      <c r="AP294" s="4" t="s">
        <v>528</v>
      </c>
      <c r="AQ294" s="4" t="s">
        <v>534</v>
      </c>
      <c r="AR294" s="5">
        <v>0</v>
      </c>
      <c r="AS294" s="5">
        <v>0</v>
      </c>
      <c r="AT294" s="5">
        <v>0</v>
      </c>
      <c r="AU294" s="5">
        <v>0</v>
      </c>
      <c r="AV294" s="5">
        <v>292.03032258064519</v>
      </c>
      <c r="AW294" s="5">
        <v>490.88299999999998</v>
      </c>
      <c r="AX294" s="5">
        <v>756.47064516129035</v>
      </c>
      <c r="AY294" s="5">
        <v>1170.7796774193548</v>
      </c>
      <c r="AZ294" s="5">
        <v>421.50699999999995</v>
      </c>
      <c r="BA294" s="5">
        <v>0</v>
      </c>
      <c r="BB294" s="5">
        <v>0</v>
      </c>
      <c r="BC294" s="5">
        <v>0</v>
      </c>
      <c r="BD294" s="14">
        <f t="shared" si="17"/>
        <v>3131.6706451612904</v>
      </c>
      <c r="BE294" s="13">
        <f t="shared" si="18"/>
        <v>3131.67</v>
      </c>
      <c r="BF294" s="13"/>
    </row>
    <row r="295" spans="39:58">
      <c r="AM295" s="4" t="s">
        <v>526</v>
      </c>
      <c r="AN295" s="4" t="s">
        <v>527</v>
      </c>
      <c r="AO295" s="4" t="s">
        <v>108</v>
      </c>
      <c r="AP295" s="4" t="s">
        <v>528</v>
      </c>
      <c r="AQ295" s="4" t="s">
        <v>531</v>
      </c>
      <c r="AR295" s="5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568.16933333333338</v>
      </c>
      <c r="AX295" s="5">
        <v>653.41451612903222</v>
      </c>
      <c r="AY295" s="5">
        <v>726.60451612903228</v>
      </c>
      <c r="AZ295" s="5">
        <v>669.53966666666668</v>
      </c>
      <c r="BA295" s="5">
        <v>474.89838709677423</v>
      </c>
      <c r="BB295" s="5">
        <v>590.41733333333332</v>
      </c>
      <c r="BC295" s="5">
        <v>516.5522580645162</v>
      </c>
      <c r="BD295" s="14">
        <f t="shared" si="17"/>
        <v>4199.596010752688</v>
      </c>
      <c r="BE295" s="13">
        <f t="shared" si="18"/>
        <v>4199.6000000000004</v>
      </c>
      <c r="BF295" s="13"/>
    </row>
    <row r="296" spans="39:58">
      <c r="AM296" s="4" t="s">
        <v>526</v>
      </c>
      <c r="AN296" s="4" t="s">
        <v>535</v>
      </c>
      <c r="AO296" s="4" t="s">
        <v>214</v>
      </c>
      <c r="AP296" s="4" t="s">
        <v>403</v>
      </c>
      <c r="AQ296" s="4" t="s">
        <v>536</v>
      </c>
      <c r="AR296" s="5">
        <v>0</v>
      </c>
      <c r="AS296" s="5">
        <v>0</v>
      </c>
      <c r="AT296" s="5">
        <v>0</v>
      </c>
      <c r="AU296" s="5">
        <v>0</v>
      </c>
      <c r="AV296" s="5">
        <v>0</v>
      </c>
      <c r="AW296" s="5">
        <v>197.709</v>
      </c>
      <c r="AX296" s="5">
        <v>227.03516129032258</v>
      </c>
      <c r="AY296" s="5">
        <v>337.93774193548387</v>
      </c>
      <c r="AZ296" s="5">
        <v>384.58633333333336</v>
      </c>
      <c r="BA296" s="5">
        <v>403.17645161290318</v>
      </c>
      <c r="BB296" s="5">
        <v>425.52766666666668</v>
      </c>
      <c r="BC296" s="5">
        <v>411.6109677419355</v>
      </c>
      <c r="BD296" s="14">
        <f t="shared" si="17"/>
        <v>2387.5833225806455</v>
      </c>
      <c r="BE296" s="13">
        <f t="shared" si="18"/>
        <v>2387.58</v>
      </c>
      <c r="BF296" s="13"/>
    </row>
    <row r="297" spans="39:58">
      <c r="AM297" s="4" t="s">
        <v>526</v>
      </c>
      <c r="AN297" s="4" t="s">
        <v>535</v>
      </c>
      <c r="AO297" s="4" t="s">
        <v>214</v>
      </c>
      <c r="AP297" s="4" t="s">
        <v>403</v>
      </c>
      <c r="AQ297" s="4" t="s">
        <v>537</v>
      </c>
      <c r="AR297" s="5">
        <v>180.7741935483871</v>
      </c>
      <c r="AS297" s="5">
        <v>196</v>
      </c>
      <c r="AT297" s="5">
        <v>260.19354838709677</v>
      </c>
      <c r="AU297" s="5">
        <v>317.43333333333334</v>
      </c>
      <c r="AV297" s="5">
        <v>347.54838709677421</v>
      </c>
      <c r="AW297" s="5">
        <v>370.4306666666667</v>
      </c>
      <c r="AX297" s="5">
        <v>377.92612903225802</v>
      </c>
      <c r="AY297" s="5">
        <v>377.48161290322582</v>
      </c>
      <c r="AZ297" s="5">
        <v>381.98899999999998</v>
      </c>
      <c r="BA297" s="5">
        <v>379.73645161290324</v>
      </c>
      <c r="BB297" s="5">
        <v>374.15866666666665</v>
      </c>
      <c r="BC297" s="5">
        <v>370.35645161290319</v>
      </c>
      <c r="BD297" s="14">
        <f t="shared" si="17"/>
        <v>3934.0284408602147</v>
      </c>
      <c r="BE297" s="13">
        <f t="shared" si="18"/>
        <v>3934.03</v>
      </c>
      <c r="BF297" s="13"/>
    </row>
    <row r="298" spans="39:58">
      <c r="AM298" s="4" t="s">
        <v>526</v>
      </c>
      <c r="AN298" s="4" t="s">
        <v>535</v>
      </c>
      <c r="AO298" s="4" t="s">
        <v>214</v>
      </c>
      <c r="AP298" s="4" t="s">
        <v>403</v>
      </c>
      <c r="AQ298" s="4" t="s">
        <v>538</v>
      </c>
      <c r="AR298" s="5">
        <v>159.7741935483871</v>
      </c>
      <c r="AS298" s="5">
        <v>152.17857142857142</v>
      </c>
      <c r="AT298" s="5">
        <v>145.74193548387098</v>
      </c>
      <c r="AU298" s="5">
        <v>135.36666666666667</v>
      </c>
      <c r="AV298" s="5">
        <v>133.03225806451613</v>
      </c>
      <c r="AW298" s="5">
        <v>129.93199999999999</v>
      </c>
      <c r="AX298" s="5">
        <v>141.39903225806452</v>
      </c>
      <c r="AY298" s="5">
        <v>139.04483870967744</v>
      </c>
      <c r="AZ298" s="5">
        <v>127.90466666666666</v>
      </c>
      <c r="BA298" s="5">
        <v>125.12903225806451</v>
      </c>
      <c r="BB298" s="5">
        <v>119.25933333333334</v>
      </c>
      <c r="BC298" s="5">
        <v>119.16322580645161</v>
      </c>
      <c r="BD298" s="14">
        <f t="shared" si="17"/>
        <v>1627.9257542242706</v>
      </c>
      <c r="BE298" s="13">
        <f t="shared" si="18"/>
        <v>1627.93</v>
      </c>
      <c r="BF298" s="13"/>
    </row>
    <row r="299" spans="39:58">
      <c r="AM299" s="4" t="s">
        <v>526</v>
      </c>
      <c r="AN299" s="4" t="s">
        <v>539</v>
      </c>
      <c r="AO299" s="4" t="s">
        <v>540</v>
      </c>
      <c r="AP299" s="4" t="s">
        <v>541</v>
      </c>
      <c r="AQ299" s="4" t="s">
        <v>542</v>
      </c>
      <c r="AR299" s="5">
        <v>0</v>
      </c>
      <c r="AS299" s="5">
        <v>0</v>
      </c>
      <c r="AT299" s="5">
        <v>0</v>
      </c>
      <c r="AU299" s="5">
        <v>0</v>
      </c>
      <c r="AV299" s="5">
        <v>259.18387096774194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941.73666666666657</v>
      </c>
      <c r="BC299" s="5">
        <v>3072.5967741935483</v>
      </c>
      <c r="BD299" s="14">
        <f t="shared" si="17"/>
        <v>4273.5173118279563</v>
      </c>
      <c r="BE299" s="13">
        <f t="shared" si="18"/>
        <v>4273.5200000000004</v>
      </c>
      <c r="BF299" s="13"/>
    </row>
    <row r="300" spans="39:58">
      <c r="AM300" s="4" t="s">
        <v>526</v>
      </c>
      <c r="AN300" s="4" t="s">
        <v>539</v>
      </c>
      <c r="AO300" s="4" t="s">
        <v>147</v>
      </c>
      <c r="AP300" s="4" t="s">
        <v>543</v>
      </c>
      <c r="AQ300" s="4" t="s">
        <v>544</v>
      </c>
      <c r="AR300" s="5">
        <v>0</v>
      </c>
      <c r="AS300" s="5">
        <v>280.85714285714283</v>
      </c>
      <c r="AT300" s="5">
        <v>42.354838709677416</v>
      </c>
      <c r="AU300" s="5">
        <v>0</v>
      </c>
      <c r="AV300" s="5">
        <v>0</v>
      </c>
      <c r="AW300" s="5">
        <v>0</v>
      </c>
      <c r="AX300" s="5">
        <v>0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14">
        <f t="shared" si="17"/>
        <v>323.21198156682027</v>
      </c>
      <c r="BE300" s="13">
        <f t="shared" si="18"/>
        <v>323.20999999999998</v>
      </c>
      <c r="BF300" s="13"/>
    </row>
    <row r="301" spans="39:58">
      <c r="AM301" s="4" t="s">
        <v>526</v>
      </c>
      <c r="AN301" s="4" t="s">
        <v>539</v>
      </c>
      <c r="AO301" s="4" t="s">
        <v>214</v>
      </c>
      <c r="AP301" s="4" t="s">
        <v>403</v>
      </c>
      <c r="AQ301" s="4" t="s">
        <v>545</v>
      </c>
      <c r="AR301" s="5">
        <v>358.61290322580646</v>
      </c>
      <c r="AS301" s="5">
        <v>356.10714285714283</v>
      </c>
      <c r="AT301" s="5">
        <v>336.61290322580646</v>
      </c>
      <c r="AU301" s="5">
        <v>313.86666666666667</v>
      </c>
      <c r="AV301" s="5">
        <v>303.58064516129031</v>
      </c>
      <c r="AW301" s="5">
        <v>306.89433333333335</v>
      </c>
      <c r="AX301" s="5">
        <v>315.70096774193547</v>
      </c>
      <c r="AY301" s="5">
        <v>285.04774193548388</v>
      </c>
      <c r="AZ301" s="5">
        <v>282.64033333333333</v>
      </c>
      <c r="BA301" s="5">
        <v>293.26387096774192</v>
      </c>
      <c r="BB301" s="5">
        <v>303.63299999999998</v>
      </c>
      <c r="BC301" s="5">
        <v>305.39677419354842</v>
      </c>
      <c r="BD301" s="14">
        <f t="shared" si="17"/>
        <v>3761.3572826420886</v>
      </c>
      <c r="BE301" s="13">
        <f t="shared" si="18"/>
        <v>3761.36</v>
      </c>
      <c r="BF301" s="13"/>
    </row>
    <row r="302" spans="39:58">
      <c r="AM302" s="4" t="s">
        <v>526</v>
      </c>
      <c r="AN302" s="4" t="s">
        <v>539</v>
      </c>
      <c r="AO302" s="4" t="s">
        <v>214</v>
      </c>
      <c r="AP302" s="4" t="s">
        <v>403</v>
      </c>
      <c r="AQ302" s="4" t="s">
        <v>546</v>
      </c>
      <c r="AR302" s="5">
        <v>408.12903225806451</v>
      </c>
      <c r="AS302" s="5">
        <v>547.85714285714289</v>
      </c>
      <c r="AT302" s="5">
        <v>641.74193548387098</v>
      </c>
      <c r="AU302" s="5">
        <v>629.20000000000005</v>
      </c>
      <c r="AV302" s="5">
        <v>594.70967741935488</v>
      </c>
      <c r="AW302" s="5">
        <v>579.64733333333322</v>
      </c>
      <c r="AX302" s="5">
        <v>582.54741935483878</v>
      </c>
      <c r="AY302" s="5">
        <v>483.26580645161289</v>
      </c>
      <c r="AZ302" s="5">
        <v>455.47833333333335</v>
      </c>
      <c r="BA302" s="5">
        <v>434.76806451612902</v>
      </c>
      <c r="BB302" s="5">
        <v>281.91766666666666</v>
      </c>
      <c r="BC302" s="5">
        <v>399.94548387096773</v>
      </c>
      <c r="BD302" s="14">
        <f t="shared" si="17"/>
        <v>6039.2078955453153</v>
      </c>
      <c r="BE302" s="13">
        <f t="shared" si="18"/>
        <v>6039.21</v>
      </c>
      <c r="BF302" s="13"/>
    </row>
    <row r="303" spans="39:58">
      <c r="AM303" s="4" t="s">
        <v>526</v>
      </c>
      <c r="AN303" s="4" t="s">
        <v>539</v>
      </c>
      <c r="AO303" s="4" t="s">
        <v>214</v>
      </c>
      <c r="AP303" s="4" t="s">
        <v>403</v>
      </c>
      <c r="AQ303" s="4" t="s">
        <v>547</v>
      </c>
      <c r="AR303" s="5">
        <v>387.61290322580646</v>
      </c>
      <c r="AS303" s="5">
        <v>385.85714285714283</v>
      </c>
      <c r="AT303" s="5">
        <v>401.06451612903226</v>
      </c>
      <c r="AU303" s="5">
        <v>404.1</v>
      </c>
      <c r="AV303" s="5">
        <v>396.96774193548384</v>
      </c>
      <c r="AW303" s="5">
        <v>402.08166666666671</v>
      </c>
      <c r="AX303" s="5">
        <v>407.04322580645163</v>
      </c>
      <c r="AY303" s="5">
        <v>411.02677419354836</v>
      </c>
      <c r="AZ303" s="5">
        <v>401.8653333333333</v>
      </c>
      <c r="BA303" s="5">
        <v>244.35451612903225</v>
      </c>
      <c r="BB303" s="5">
        <v>202.19166666666666</v>
      </c>
      <c r="BC303" s="5">
        <v>368.1038709677419</v>
      </c>
      <c r="BD303" s="14">
        <f t="shared" si="17"/>
        <v>4412.2693579109064</v>
      </c>
      <c r="BE303" s="13">
        <f t="shared" si="18"/>
        <v>4412.2700000000004</v>
      </c>
      <c r="BF303" s="13"/>
    </row>
    <row r="304" spans="39:58">
      <c r="AM304" s="4" t="s">
        <v>526</v>
      </c>
      <c r="AN304" s="4" t="s">
        <v>539</v>
      </c>
      <c r="AO304" s="4" t="s">
        <v>214</v>
      </c>
      <c r="AP304" s="4" t="s">
        <v>403</v>
      </c>
      <c r="AQ304" s="4" t="s">
        <v>538</v>
      </c>
      <c r="AR304" s="5">
        <v>29.06451612903226</v>
      </c>
      <c r="AS304" s="5">
        <v>28.392857142857142</v>
      </c>
      <c r="AT304" s="5">
        <v>28.35483870967742</v>
      </c>
      <c r="AU304" s="5">
        <v>27.6</v>
      </c>
      <c r="AV304" s="5">
        <v>27.032258064516128</v>
      </c>
      <c r="AW304" s="5">
        <v>27.117000000000001</v>
      </c>
      <c r="AX304" s="5">
        <v>26.138064516129031</v>
      </c>
      <c r="AY304" s="5">
        <v>23.148709677419355</v>
      </c>
      <c r="AZ304" s="5">
        <v>23.007333333333335</v>
      </c>
      <c r="BA304" s="5">
        <v>23.451612903225808</v>
      </c>
      <c r="BB304" s="5">
        <v>23.796333333333333</v>
      </c>
      <c r="BC304" s="5">
        <v>24.023225806451613</v>
      </c>
      <c r="BD304" s="14">
        <f t="shared" si="17"/>
        <v>311.12674961597537</v>
      </c>
      <c r="BE304" s="13">
        <f t="shared" si="18"/>
        <v>311.13</v>
      </c>
      <c r="BF304" s="13"/>
    </row>
    <row r="305" spans="39:58">
      <c r="AM305" s="4" t="s">
        <v>526</v>
      </c>
      <c r="AN305" s="4" t="s">
        <v>539</v>
      </c>
      <c r="AO305" s="4" t="s">
        <v>214</v>
      </c>
      <c r="AP305" s="4" t="s">
        <v>403</v>
      </c>
      <c r="AQ305" s="4" t="s">
        <v>548</v>
      </c>
      <c r="AR305" s="5">
        <v>86.41935483870968</v>
      </c>
      <c r="AS305" s="5">
        <v>0</v>
      </c>
      <c r="AT305" s="5">
        <v>0</v>
      </c>
      <c r="AU305" s="5">
        <v>0</v>
      </c>
      <c r="AV305" s="5">
        <v>0</v>
      </c>
      <c r="AW305" s="5">
        <v>0</v>
      </c>
      <c r="AX305" s="5">
        <v>0</v>
      </c>
      <c r="AY305" s="5">
        <v>0</v>
      </c>
      <c r="AZ305" s="5">
        <v>0</v>
      </c>
      <c r="BA305" s="5">
        <v>0</v>
      </c>
      <c r="BB305" s="5">
        <v>0</v>
      </c>
      <c r="BC305" s="5">
        <v>0</v>
      </c>
      <c r="BD305" s="14">
        <f t="shared" si="17"/>
        <v>86.41935483870968</v>
      </c>
      <c r="BE305" s="13">
        <f t="shared" si="18"/>
        <v>86.42</v>
      </c>
      <c r="BF305" s="13"/>
    </row>
    <row r="306" spans="39:58">
      <c r="AM306" s="4" t="s">
        <v>526</v>
      </c>
      <c r="AN306" s="4" t="s">
        <v>539</v>
      </c>
      <c r="AO306" s="4" t="s">
        <v>214</v>
      </c>
      <c r="AP306" s="4" t="s">
        <v>403</v>
      </c>
      <c r="AQ306" s="4" t="s">
        <v>549</v>
      </c>
      <c r="AR306" s="5">
        <v>1.1290322580645162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0</v>
      </c>
      <c r="AY306" s="5">
        <v>0</v>
      </c>
      <c r="AZ306" s="5">
        <v>0</v>
      </c>
      <c r="BA306" s="5">
        <v>0</v>
      </c>
      <c r="BB306" s="5">
        <v>0</v>
      </c>
      <c r="BC306" s="5">
        <v>0</v>
      </c>
      <c r="BD306" s="14">
        <f t="shared" si="17"/>
        <v>1.1290322580645162</v>
      </c>
      <c r="BE306" s="13">
        <f t="shared" si="18"/>
        <v>1.1299999999999999</v>
      </c>
      <c r="BF306" s="13"/>
    </row>
    <row r="307" spans="39:58">
      <c r="AM307" s="4" t="s">
        <v>526</v>
      </c>
      <c r="AN307" s="4" t="s">
        <v>539</v>
      </c>
      <c r="AO307" s="4" t="s">
        <v>214</v>
      </c>
      <c r="AP307" s="4" t="s">
        <v>403</v>
      </c>
      <c r="AQ307" s="4" t="s">
        <v>550</v>
      </c>
      <c r="AR307" s="5">
        <v>0</v>
      </c>
      <c r="AS307" s="5">
        <v>32.857142857142854</v>
      </c>
      <c r="AT307" s="5">
        <v>21</v>
      </c>
      <c r="AU307" s="5">
        <v>0</v>
      </c>
      <c r="AV307" s="5">
        <v>0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v>0</v>
      </c>
      <c r="BD307" s="14">
        <f t="shared" si="17"/>
        <v>53.857142857142854</v>
      </c>
      <c r="BE307" s="13">
        <f t="shared" si="18"/>
        <v>53.86</v>
      </c>
      <c r="BF307" s="13"/>
    </row>
    <row r="308" spans="39:58">
      <c r="AM308" s="4" t="s">
        <v>526</v>
      </c>
      <c r="AN308" s="4" t="s">
        <v>539</v>
      </c>
      <c r="AO308" s="4" t="s">
        <v>214</v>
      </c>
      <c r="AP308" s="4" t="s">
        <v>551</v>
      </c>
      <c r="AQ308" s="4" t="s">
        <v>552</v>
      </c>
      <c r="AR308" s="5">
        <v>0</v>
      </c>
      <c r="AS308" s="5">
        <v>0</v>
      </c>
      <c r="AT308" s="5">
        <v>0</v>
      </c>
      <c r="AU308" s="5">
        <v>0</v>
      </c>
      <c r="AV308" s="5">
        <v>0</v>
      </c>
      <c r="AW308" s="5">
        <v>0</v>
      </c>
      <c r="AX308" s="5">
        <v>0</v>
      </c>
      <c r="AY308" s="5">
        <v>0</v>
      </c>
      <c r="AZ308" s="5">
        <v>0</v>
      </c>
      <c r="BA308" s="5">
        <v>0</v>
      </c>
      <c r="BB308" s="5">
        <v>0</v>
      </c>
      <c r="BC308" s="5">
        <v>79.035161290322591</v>
      </c>
      <c r="BD308" s="14">
        <f t="shared" si="17"/>
        <v>79.035161290322591</v>
      </c>
      <c r="BE308" s="13">
        <f t="shared" si="18"/>
        <v>79.040000000000006</v>
      </c>
      <c r="BF308" s="13"/>
    </row>
    <row r="309" spans="39:58">
      <c r="AM309" s="4" t="s">
        <v>526</v>
      </c>
      <c r="AN309" s="4" t="s">
        <v>539</v>
      </c>
      <c r="AO309" s="4" t="s">
        <v>214</v>
      </c>
      <c r="AP309" s="4" t="s">
        <v>551</v>
      </c>
      <c r="AQ309" s="4" t="s">
        <v>553</v>
      </c>
      <c r="AR309" s="5">
        <v>139.51612903225808</v>
      </c>
      <c r="AS309" s="5">
        <v>96.75</v>
      </c>
      <c r="AT309" s="5">
        <v>89.290322580645167</v>
      </c>
      <c r="AU309" s="5">
        <v>94.13333333333334</v>
      </c>
      <c r="AV309" s="5">
        <v>1517.0645161290322</v>
      </c>
      <c r="AW309" s="5">
        <v>1782.373</v>
      </c>
      <c r="AX309" s="5">
        <v>1596.6377419354837</v>
      </c>
      <c r="AY309" s="5">
        <v>1402.3703225806451</v>
      </c>
      <c r="AZ309" s="5">
        <v>1277.5266666666669</v>
      </c>
      <c r="BA309" s="5">
        <v>1184.6806451612904</v>
      </c>
      <c r="BB309" s="5">
        <v>1049.4053333333334</v>
      </c>
      <c r="BC309" s="5">
        <v>660.43322580645167</v>
      </c>
      <c r="BD309" s="14">
        <f t="shared" si="17"/>
        <v>10890.18123655914</v>
      </c>
      <c r="BE309" s="13">
        <f t="shared" si="18"/>
        <v>10890.18</v>
      </c>
      <c r="BF309" s="13"/>
    </row>
    <row r="310" spans="39:58">
      <c r="AM310" s="4" t="s">
        <v>526</v>
      </c>
      <c r="AN310" s="4" t="s">
        <v>539</v>
      </c>
      <c r="AO310" s="4" t="s">
        <v>214</v>
      </c>
      <c r="AP310" s="4" t="s">
        <v>551</v>
      </c>
      <c r="AQ310" s="4" t="s">
        <v>554</v>
      </c>
      <c r="AR310" s="5">
        <v>11370.709677419354</v>
      </c>
      <c r="AS310" s="5">
        <v>12057.928571428571</v>
      </c>
      <c r="AT310" s="5">
        <v>12290.838709677419</v>
      </c>
      <c r="AU310" s="5">
        <v>12571.233333333334</v>
      </c>
      <c r="AV310" s="5">
        <v>12204.903225806451</v>
      </c>
      <c r="AW310" s="5">
        <v>12158.839000000002</v>
      </c>
      <c r="AX310" s="5">
        <v>12157.036451612903</v>
      </c>
      <c r="AY310" s="5">
        <v>11829.912580645161</v>
      </c>
      <c r="AZ310" s="5">
        <v>11253.891</v>
      </c>
      <c r="BA310" s="5">
        <v>10735.549677419356</v>
      </c>
      <c r="BB310" s="5">
        <v>10007.76</v>
      </c>
      <c r="BC310" s="5">
        <v>9306.2019354838721</v>
      </c>
      <c r="BD310" s="14">
        <f t="shared" si="17"/>
        <v>137944.80416282645</v>
      </c>
      <c r="BE310" s="13">
        <f t="shared" si="18"/>
        <v>137944.79999999999</v>
      </c>
      <c r="BF310" s="13"/>
    </row>
    <row r="311" spans="39:58">
      <c r="AM311" s="4" t="s">
        <v>526</v>
      </c>
      <c r="AN311" s="4" t="s">
        <v>539</v>
      </c>
      <c r="AO311" s="4" t="s">
        <v>214</v>
      </c>
      <c r="AP311" s="4" t="s">
        <v>551</v>
      </c>
      <c r="AQ311" s="4" t="s">
        <v>555</v>
      </c>
      <c r="AR311" s="5">
        <v>2060.3548387096776</v>
      </c>
      <c r="AS311" s="5">
        <v>2066.1785714285716</v>
      </c>
      <c r="AT311" s="5">
        <v>1939.516129032258</v>
      </c>
      <c r="AU311" s="5">
        <v>1872.0333333333333</v>
      </c>
      <c r="AV311" s="5">
        <v>2071.4516129032259</v>
      </c>
      <c r="AW311" s="5">
        <v>1831.8630000000001</v>
      </c>
      <c r="AX311" s="5">
        <v>1514.1641935483869</v>
      </c>
      <c r="AY311" s="5">
        <v>1745.0274193548387</v>
      </c>
      <c r="AZ311" s="5">
        <v>1857.047</v>
      </c>
      <c r="BA311" s="5">
        <v>1808.7858064516129</v>
      </c>
      <c r="BB311" s="5">
        <v>1751.2956666666666</v>
      </c>
      <c r="BC311" s="5">
        <v>1732.4835483870968</v>
      </c>
      <c r="BD311" s="14">
        <f t="shared" si="17"/>
        <v>22250.201119815662</v>
      </c>
      <c r="BE311" s="13">
        <f t="shared" si="18"/>
        <v>22250.2</v>
      </c>
      <c r="BF311" s="13"/>
    </row>
    <row r="312" spans="39:58">
      <c r="AM312" s="4" t="s">
        <v>526</v>
      </c>
      <c r="AN312" s="4" t="s">
        <v>539</v>
      </c>
      <c r="AO312" s="4" t="s">
        <v>214</v>
      </c>
      <c r="AP312" s="4" t="s">
        <v>551</v>
      </c>
      <c r="AQ312" s="4" t="s">
        <v>556</v>
      </c>
      <c r="AR312" s="5">
        <v>1909.0967741935483</v>
      </c>
      <c r="AS312" s="5">
        <v>1779.4285714285713</v>
      </c>
      <c r="AT312" s="5">
        <v>1687.3225806451612</v>
      </c>
      <c r="AU312" s="5">
        <v>1315.8</v>
      </c>
      <c r="AV312" s="5">
        <v>1647.3548387096773</v>
      </c>
      <c r="AW312" s="5">
        <v>1863.4333333333334</v>
      </c>
      <c r="AX312" s="5">
        <v>1867.7690322580645</v>
      </c>
      <c r="AY312" s="5">
        <v>1887.8535483870969</v>
      </c>
      <c r="AZ312" s="5">
        <v>2055.1273333333334</v>
      </c>
      <c r="BA312" s="5">
        <v>2052.8735483870969</v>
      </c>
      <c r="BB312" s="5">
        <v>1940.7916666666667</v>
      </c>
      <c r="BC312" s="5">
        <v>1843.413870967742</v>
      </c>
      <c r="BD312" s="14">
        <f t="shared" si="17"/>
        <v>21850.265098310294</v>
      </c>
      <c r="BE312" s="13">
        <f t="shared" si="18"/>
        <v>21850.27</v>
      </c>
      <c r="BF312" s="13"/>
    </row>
    <row r="313" spans="39:58">
      <c r="AM313" s="4" t="s">
        <v>526</v>
      </c>
      <c r="AN313" s="4" t="s">
        <v>539</v>
      </c>
      <c r="AO313" s="4" t="s">
        <v>214</v>
      </c>
      <c r="AP313" s="4" t="s">
        <v>551</v>
      </c>
      <c r="AQ313" s="4" t="s">
        <v>557</v>
      </c>
      <c r="AR313" s="5">
        <v>381</v>
      </c>
      <c r="AS313" s="5">
        <v>401.92857142857144</v>
      </c>
      <c r="AT313" s="5">
        <v>554.9677419354839</v>
      </c>
      <c r="AU313" s="5">
        <v>515.63333333333333</v>
      </c>
      <c r="AV313" s="5">
        <v>440.80645161290323</v>
      </c>
      <c r="AW313" s="5">
        <v>431.52966666666663</v>
      </c>
      <c r="AX313" s="5">
        <v>436.56870967741941</v>
      </c>
      <c r="AY313" s="5">
        <v>459.18645161290317</v>
      </c>
      <c r="AZ313" s="5">
        <v>451.86933333333337</v>
      </c>
      <c r="BA313" s="5">
        <v>458.66806451612899</v>
      </c>
      <c r="BB313" s="5">
        <v>468.36599999999999</v>
      </c>
      <c r="BC313" s="5">
        <v>533.66419354838706</v>
      </c>
      <c r="BD313" s="14">
        <f t="shared" si="17"/>
        <v>5534.1885176651303</v>
      </c>
      <c r="BE313" s="13">
        <f t="shared" si="18"/>
        <v>5534.19</v>
      </c>
      <c r="BF313" s="13"/>
    </row>
    <row r="314" spans="39:58">
      <c r="AM314" s="4" t="s">
        <v>526</v>
      </c>
      <c r="AN314" s="4" t="s">
        <v>558</v>
      </c>
      <c r="AO314" s="4" t="s">
        <v>108</v>
      </c>
      <c r="AP314" s="4" t="s">
        <v>528</v>
      </c>
      <c r="AQ314" s="4" t="s">
        <v>534</v>
      </c>
      <c r="AR314" s="5">
        <v>75880.322580645166</v>
      </c>
      <c r="AS314" s="5">
        <v>76069.607142857145</v>
      </c>
      <c r="AT314" s="5">
        <v>74166.870967741939</v>
      </c>
      <c r="AU314" s="5">
        <v>74477.066666666666</v>
      </c>
      <c r="AV314" s="5">
        <v>72433.101290322564</v>
      </c>
      <c r="AW314" s="5">
        <v>71215.963000000003</v>
      </c>
      <c r="AX314" s="5">
        <v>73776.15806451613</v>
      </c>
      <c r="AY314" s="5">
        <v>68497.679032258064</v>
      </c>
      <c r="AZ314" s="5">
        <v>66751.539000000004</v>
      </c>
      <c r="BA314" s="5">
        <v>70306.808709677425</v>
      </c>
      <c r="BB314" s="5">
        <v>69506.266666666663</v>
      </c>
      <c r="BC314" s="5">
        <v>68950.884838709666</v>
      </c>
      <c r="BD314" s="14">
        <f t="shared" si="17"/>
        <v>862032.26796006132</v>
      </c>
      <c r="BE314" s="13">
        <f t="shared" si="18"/>
        <v>862032.27</v>
      </c>
      <c r="BF314" s="13"/>
    </row>
    <row r="315" spans="39:58">
      <c r="AM315" s="4" t="s">
        <v>526</v>
      </c>
      <c r="AN315" s="4" t="s">
        <v>558</v>
      </c>
      <c r="AO315" s="4" t="s">
        <v>108</v>
      </c>
      <c r="AP315" s="4" t="s">
        <v>528</v>
      </c>
      <c r="AQ315" s="4" t="s">
        <v>559</v>
      </c>
      <c r="AR315" s="5">
        <v>163.74193548387098</v>
      </c>
      <c r="AS315" s="5">
        <v>329.39285714285717</v>
      </c>
      <c r="AT315" s="5">
        <v>282.03225806451616</v>
      </c>
      <c r="AU315" s="5">
        <v>284.63333333333333</v>
      </c>
      <c r="AV315" s="5">
        <v>303.29741935483867</v>
      </c>
      <c r="AW315" s="5">
        <v>330.65600000000001</v>
      </c>
      <c r="AX315" s="5">
        <v>350.62129032258065</v>
      </c>
      <c r="AY315" s="5">
        <v>416.81838709677425</v>
      </c>
      <c r="AZ315" s="5">
        <v>369.11466666666666</v>
      </c>
      <c r="BA315" s="5">
        <v>381.52903225806449</v>
      </c>
      <c r="BB315" s="5">
        <v>381.65333333333336</v>
      </c>
      <c r="BC315" s="5">
        <v>383.13516129032257</v>
      </c>
      <c r="BD315" s="14">
        <f t="shared" si="17"/>
        <v>3976.6256743471581</v>
      </c>
      <c r="BE315" s="13">
        <f t="shared" si="18"/>
        <v>3976.63</v>
      </c>
      <c r="BF315" s="13"/>
    </row>
    <row r="316" spans="39:58">
      <c r="AM316" s="4" t="s">
        <v>526</v>
      </c>
      <c r="AN316" s="4" t="s">
        <v>558</v>
      </c>
      <c r="AO316" s="4" t="s">
        <v>108</v>
      </c>
      <c r="AP316" s="4" t="s">
        <v>528</v>
      </c>
      <c r="AQ316" s="4" t="s">
        <v>529</v>
      </c>
      <c r="AR316" s="5">
        <v>0</v>
      </c>
      <c r="AS316" s="5">
        <v>0</v>
      </c>
      <c r="AT316" s="5">
        <v>0</v>
      </c>
      <c r="AU316" s="5">
        <v>0</v>
      </c>
      <c r="AV316" s="5">
        <v>35.312258064516129</v>
      </c>
      <c r="AW316" s="5">
        <v>30.052666666666667</v>
      </c>
      <c r="AX316" s="5">
        <v>0</v>
      </c>
      <c r="AY316" s="5">
        <v>0</v>
      </c>
      <c r="AZ316" s="5">
        <v>0</v>
      </c>
      <c r="BA316" s="5">
        <v>0</v>
      </c>
      <c r="BB316" s="5">
        <v>0</v>
      </c>
      <c r="BC316" s="5">
        <v>0</v>
      </c>
      <c r="BD316" s="14">
        <f t="shared" si="17"/>
        <v>65.364924731182796</v>
      </c>
      <c r="BE316" s="13">
        <f t="shared" si="18"/>
        <v>65.36</v>
      </c>
      <c r="BF316" s="13"/>
    </row>
    <row r="317" spans="39:58">
      <c r="AM317" s="4" t="s">
        <v>526</v>
      </c>
      <c r="AN317" s="4" t="s">
        <v>560</v>
      </c>
      <c r="AO317" s="4" t="s">
        <v>108</v>
      </c>
      <c r="AP317" s="4" t="s">
        <v>528</v>
      </c>
      <c r="AQ317" s="4" t="s">
        <v>530</v>
      </c>
      <c r="AR317" s="5">
        <v>993.87096774193549</v>
      </c>
      <c r="AS317" s="5">
        <v>1084.4285714285713</v>
      </c>
      <c r="AT317" s="5">
        <v>904.0322580645161</v>
      </c>
      <c r="AU317" s="5">
        <v>984</v>
      </c>
      <c r="AV317" s="5">
        <v>949.33645161290326</v>
      </c>
      <c r="AW317" s="5">
        <v>715.81866666666667</v>
      </c>
      <c r="AX317" s="5">
        <v>678.72580645161293</v>
      </c>
      <c r="AY317" s="5">
        <v>382.4225806451613</v>
      </c>
      <c r="AZ317" s="5">
        <v>383.22633333333334</v>
      </c>
      <c r="BA317" s="5">
        <v>319.45999999999998</v>
      </c>
      <c r="BB317" s="5">
        <v>576.28166666666664</v>
      </c>
      <c r="BC317" s="5">
        <v>753.96967741935487</v>
      </c>
      <c r="BD317" s="14">
        <f t="shared" si="17"/>
        <v>8725.5729800307217</v>
      </c>
      <c r="BE317" s="13">
        <f t="shared" si="18"/>
        <v>8725.57</v>
      </c>
      <c r="BF317" s="13"/>
    </row>
    <row r="318" spans="39:58">
      <c r="AM318" s="4" t="s">
        <v>526</v>
      </c>
      <c r="AN318" s="4" t="s">
        <v>560</v>
      </c>
      <c r="AO318" s="4" t="s">
        <v>108</v>
      </c>
      <c r="AP318" s="4" t="s">
        <v>528</v>
      </c>
      <c r="AQ318" s="4" t="s">
        <v>531</v>
      </c>
      <c r="AR318" s="5">
        <v>19674.354838709678</v>
      </c>
      <c r="AS318" s="5">
        <v>20894.142857142859</v>
      </c>
      <c r="AT318" s="5">
        <v>17540.612903225807</v>
      </c>
      <c r="AU318" s="5">
        <v>20148.733333333334</v>
      </c>
      <c r="AV318" s="5">
        <v>19768.722903225807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14">
        <f t="shared" si="17"/>
        <v>98026.566835637481</v>
      </c>
      <c r="BE318" s="13">
        <f t="shared" si="18"/>
        <v>98026.57</v>
      </c>
      <c r="BF318" s="13"/>
    </row>
    <row r="319" spans="39:58">
      <c r="AM319" s="4" t="s">
        <v>526</v>
      </c>
      <c r="AN319" s="4" t="s">
        <v>560</v>
      </c>
      <c r="AO319" s="4" t="s">
        <v>108</v>
      </c>
      <c r="AP319" s="4" t="s">
        <v>528</v>
      </c>
      <c r="AQ319" s="4" t="s">
        <v>531</v>
      </c>
      <c r="AR319" s="5">
        <v>0</v>
      </c>
      <c r="AS319" s="5">
        <v>0</v>
      </c>
      <c r="AT319" s="5">
        <v>0</v>
      </c>
      <c r="AU319" s="5">
        <v>0</v>
      </c>
      <c r="AV319" s="5">
        <v>0</v>
      </c>
      <c r="AW319" s="5">
        <v>19920.834333333336</v>
      </c>
      <c r="AX319" s="5">
        <v>19917.346774193549</v>
      </c>
      <c r="AY319" s="5">
        <v>18724.160322580643</v>
      </c>
      <c r="AZ319" s="5">
        <v>18470.685000000001</v>
      </c>
      <c r="BA319" s="5">
        <v>19018.407096774194</v>
      </c>
      <c r="BB319" s="5">
        <v>19415.647333333334</v>
      </c>
      <c r="BC319" s="5">
        <v>19520.279677419356</v>
      </c>
      <c r="BD319" s="14">
        <f t="shared" si="17"/>
        <v>134987.36053763441</v>
      </c>
      <c r="BE319" s="13">
        <f t="shared" si="18"/>
        <v>134987.35999999999</v>
      </c>
      <c r="BF319" s="13"/>
    </row>
    <row r="320" spans="39:58">
      <c r="AM320" s="4" t="s">
        <v>526</v>
      </c>
      <c r="AN320" s="4" t="s">
        <v>471</v>
      </c>
      <c r="AO320" s="4" t="s">
        <v>561</v>
      </c>
      <c r="AP320" s="4" t="s">
        <v>562</v>
      </c>
      <c r="AQ320" s="4" t="s">
        <v>563</v>
      </c>
      <c r="AR320" s="5">
        <v>264.51612903225805</v>
      </c>
      <c r="AS320" s="5">
        <v>275.67857142857144</v>
      </c>
      <c r="AT320" s="5">
        <v>145.64516129032259</v>
      </c>
      <c r="AU320" s="5">
        <v>162.76666666666668</v>
      </c>
      <c r="AV320" s="5">
        <v>0</v>
      </c>
      <c r="AW320" s="5">
        <v>0</v>
      </c>
      <c r="AX320" s="5">
        <v>0</v>
      </c>
      <c r="AY320" s="5">
        <v>0</v>
      </c>
      <c r="AZ320" s="5">
        <v>86.493333333333339</v>
      </c>
      <c r="BA320" s="5">
        <v>103.5667741935484</v>
      </c>
      <c r="BB320" s="5">
        <v>92.404666666666657</v>
      </c>
      <c r="BC320" s="5">
        <v>87.062903225806451</v>
      </c>
      <c r="BD320" s="14">
        <f t="shared" si="17"/>
        <v>1218.1342058371733</v>
      </c>
      <c r="BE320" s="13">
        <f t="shared" si="18"/>
        <v>1218.1300000000001</v>
      </c>
      <c r="BF320" s="13"/>
    </row>
    <row r="321" spans="39:58">
      <c r="AM321" s="4" t="s">
        <v>526</v>
      </c>
      <c r="AN321" s="4" t="s">
        <v>564</v>
      </c>
      <c r="AO321" s="4" t="s">
        <v>180</v>
      </c>
      <c r="AP321" s="4" t="s">
        <v>565</v>
      </c>
      <c r="AQ321" s="4" t="s">
        <v>566</v>
      </c>
      <c r="AR321" s="5">
        <v>3149.516129032258</v>
      </c>
      <c r="AS321" s="5">
        <v>2946.5714285714284</v>
      </c>
      <c r="AT321" s="5">
        <v>2857.2580645161293</v>
      </c>
      <c r="AU321" s="5">
        <v>2906.9333333333334</v>
      </c>
      <c r="AV321" s="5">
        <v>2998.64</v>
      </c>
      <c r="AW321" s="5">
        <v>2864.2276666666667</v>
      </c>
      <c r="AX321" s="5">
        <v>2638.9848387096772</v>
      </c>
      <c r="AY321" s="5">
        <v>3010.1419354838708</v>
      </c>
      <c r="AZ321" s="5">
        <v>2916.2436666666667</v>
      </c>
      <c r="BA321" s="5">
        <v>3024.5377419354836</v>
      </c>
      <c r="BB321" s="5">
        <v>2964.0440000000003</v>
      </c>
      <c r="BC321" s="5">
        <v>3055.2361290322583</v>
      </c>
      <c r="BD321" s="14">
        <f t="shared" si="17"/>
        <v>35332.334933947772</v>
      </c>
      <c r="BE321" s="13">
        <f t="shared" si="18"/>
        <v>35332.33</v>
      </c>
      <c r="BF321" s="13"/>
    </row>
    <row r="322" spans="39:58">
      <c r="AM322" s="4" t="s">
        <v>526</v>
      </c>
      <c r="AN322" s="4" t="s">
        <v>564</v>
      </c>
      <c r="AO322" s="4" t="s">
        <v>180</v>
      </c>
      <c r="AP322" s="4" t="s">
        <v>565</v>
      </c>
      <c r="AQ322" s="4" t="s">
        <v>567</v>
      </c>
      <c r="AR322" s="5">
        <v>1986</v>
      </c>
      <c r="AS322" s="5">
        <v>2159.0357142857142</v>
      </c>
      <c r="AT322" s="5">
        <v>2065.8064516129034</v>
      </c>
      <c r="AU322" s="5">
        <v>1912.0333333333333</v>
      </c>
      <c r="AV322" s="5">
        <v>1933.9561290322581</v>
      </c>
      <c r="AW322" s="5">
        <v>2099.2206666666666</v>
      </c>
      <c r="AX322" s="5">
        <v>2055.0038709677419</v>
      </c>
      <c r="AY322" s="5">
        <v>2042.9274193548388</v>
      </c>
      <c r="AZ322" s="5">
        <v>2051.0100000000002</v>
      </c>
      <c r="BA322" s="5">
        <v>2152.2603225806456</v>
      </c>
      <c r="BB322" s="5">
        <v>2109.3376666666668</v>
      </c>
      <c r="BC322" s="5">
        <v>2100.6467741935485</v>
      </c>
      <c r="BD322" s="14">
        <f t="shared" si="17"/>
        <v>24667.238348694314</v>
      </c>
      <c r="BE322" s="13">
        <f t="shared" si="18"/>
        <v>24667.24</v>
      </c>
      <c r="BF322" s="13"/>
    </row>
    <row r="323" spans="39:58">
      <c r="AM323" s="4" t="s">
        <v>526</v>
      </c>
      <c r="AN323" s="4" t="s">
        <v>564</v>
      </c>
      <c r="AO323" s="4" t="s">
        <v>180</v>
      </c>
      <c r="AP323" s="4" t="s">
        <v>565</v>
      </c>
      <c r="AQ323" s="4" t="s">
        <v>568</v>
      </c>
      <c r="AR323" s="5">
        <v>1413.3548387096773</v>
      </c>
      <c r="AS323" s="5">
        <v>1330.9642857142858</v>
      </c>
      <c r="AT323" s="5">
        <v>1210.516129032258</v>
      </c>
      <c r="AU323" s="5">
        <v>1151.0999999999999</v>
      </c>
      <c r="AV323" s="5">
        <v>1084.7438709677419</v>
      </c>
      <c r="AW323" s="5">
        <v>1096.0313333333334</v>
      </c>
      <c r="AX323" s="5">
        <v>1139.0054838709677</v>
      </c>
      <c r="AY323" s="5">
        <v>1201.0374193548389</v>
      </c>
      <c r="AZ323" s="5">
        <v>1222.2656666666667</v>
      </c>
      <c r="BA323" s="5">
        <v>1302.4225806451611</v>
      </c>
      <c r="BB323" s="5">
        <v>1193.5543333333333</v>
      </c>
      <c r="BC323" s="5">
        <v>1114.172258064516</v>
      </c>
      <c r="BD323" s="14">
        <f t="shared" ref="BD323:BD386" si="19">SUM(AR323:BC323)</f>
        <v>14459.168199692782</v>
      </c>
      <c r="BE323" s="13">
        <f t="shared" si="18"/>
        <v>14459.17</v>
      </c>
      <c r="BF323" s="13"/>
    </row>
    <row r="324" spans="39:58">
      <c r="AM324" s="4" t="s">
        <v>526</v>
      </c>
      <c r="AN324" s="4" t="s">
        <v>564</v>
      </c>
      <c r="AO324" s="4" t="s">
        <v>180</v>
      </c>
      <c r="AP324" s="4" t="s">
        <v>565</v>
      </c>
      <c r="AQ324" s="4" t="s">
        <v>569</v>
      </c>
      <c r="AR324" s="5">
        <v>2116.2580645161293</v>
      </c>
      <c r="AS324" s="5">
        <v>2040.5357142857142</v>
      </c>
      <c r="AT324" s="5">
        <v>2281.0322580645161</v>
      </c>
      <c r="AU324" s="5">
        <v>2355.8000000000002</v>
      </c>
      <c r="AV324" s="5">
        <v>2216.092580645161</v>
      </c>
      <c r="AW324" s="5">
        <v>2110.7636666666667</v>
      </c>
      <c r="AX324" s="5">
        <v>2177.7361290322583</v>
      </c>
      <c r="AY324" s="5">
        <v>2235.706451612903</v>
      </c>
      <c r="AZ324" s="5">
        <v>2233.4950000000003</v>
      </c>
      <c r="BA324" s="5">
        <v>2076.1425806451612</v>
      </c>
      <c r="BB324" s="5">
        <v>2124.0963333333334</v>
      </c>
      <c r="BC324" s="5">
        <v>2042.8332258064518</v>
      </c>
      <c r="BD324" s="14">
        <f t="shared" si="19"/>
        <v>26010.492004608299</v>
      </c>
      <c r="BE324" s="13">
        <f t="shared" ref="BE324:BE387" si="20">ROUND(BD324,2)</f>
        <v>26010.49</v>
      </c>
      <c r="BF324" s="13"/>
    </row>
    <row r="325" spans="39:58">
      <c r="AM325" s="4" t="s">
        <v>526</v>
      </c>
      <c r="AN325" s="4" t="s">
        <v>564</v>
      </c>
      <c r="AO325" s="4" t="s">
        <v>180</v>
      </c>
      <c r="AP325" s="4" t="s">
        <v>565</v>
      </c>
      <c r="AQ325" s="4" t="s">
        <v>570</v>
      </c>
      <c r="AR325" s="5">
        <v>521.93548387096769</v>
      </c>
      <c r="AS325" s="5">
        <v>553.39285714285711</v>
      </c>
      <c r="AT325" s="5">
        <v>791.77419354838707</v>
      </c>
      <c r="AU325" s="5">
        <v>546.83333333333337</v>
      </c>
      <c r="AV325" s="5">
        <v>382.40612903225809</v>
      </c>
      <c r="AW325" s="5">
        <v>425.70066666666668</v>
      </c>
      <c r="AX325" s="5">
        <v>576.92483870967737</v>
      </c>
      <c r="AY325" s="5">
        <v>659.08580645161294</v>
      </c>
      <c r="AZ325" s="5">
        <v>727.32966666666664</v>
      </c>
      <c r="BA325" s="5">
        <v>849.51354838709676</v>
      </c>
      <c r="BB325" s="5">
        <v>866.24233333333336</v>
      </c>
      <c r="BC325" s="5">
        <v>984.34258064516121</v>
      </c>
      <c r="BD325" s="14">
        <f t="shared" si="19"/>
        <v>7885.4814377880175</v>
      </c>
      <c r="BE325" s="13">
        <f t="shared" si="20"/>
        <v>7885.48</v>
      </c>
      <c r="BF325" s="13"/>
    </row>
    <row r="326" spans="39:58">
      <c r="AM326" s="4" t="s">
        <v>526</v>
      </c>
      <c r="AN326" s="4" t="s">
        <v>564</v>
      </c>
      <c r="AO326" s="4" t="s">
        <v>180</v>
      </c>
      <c r="AP326" s="4" t="s">
        <v>565</v>
      </c>
      <c r="AQ326" s="4" t="s">
        <v>571</v>
      </c>
      <c r="AR326" s="5">
        <v>3306.8709677419356</v>
      </c>
      <c r="AS326" s="5">
        <v>3462.7142857142858</v>
      </c>
      <c r="AT326" s="5">
        <v>3231.2580645161293</v>
      </c>
      <c r="AU326" s="5">
        <v>2678.2666666666669</v>
      </c>
      <c r="AV326" s="5">
        <v>2910.358709677419</v>
      </c>
      <c r="AW326" s="5">
        <v>3228.8446666666664</v>
      </c>
      <c r="AX326" s="5">
        <v>3150.3367741935485</v>
      </c>
      <c r="AY326" s="5">
        <v>2897.5177419354841</v>
      </c>
      <c r="AZ326" s="5">
        <v>2641.2269999999999</v>
      </c>
      <c r="BA326" s="5">
        <v>2779.8867741935487</v>
      </c>
      <c r="BB326" s="5">
        <v>2622.3119999999999</v>
      </c>
      <c r="BC326" s="5">
        <v>2608.8574193548388</v>
      </c>
      <c r="BD326" s="14">
        <f t="shared" si="19"/>
        <v>35518.451070660522</v>
      </c>
      <c r="BE326" s="13">
        <f t="shared" si="20"/>
        <v>35518.449999999997</v>
      </c>
      <c r="BF326" s="13"/>
    </row>
    <row r="327" spans="39:58">
      <c r="AM327" s="4" t="s">
        <v>526</v>
      </c>
      <c r="AN327" s="4" t="s">
        <v>564</v>
      </c>
      <c r="AO327" s="4" t="s">
        <v>180</v>
      </c>
      <c r="AP327" s="4" t="s">
        <v>565</v>
      </c>
      <c r="AQ327" s="4" t="s">
        <v>572</v>
      </c>
      <c r="AR327" s="5">
        <v>2073.4516129032259</v>
      </c>
      <c r="AS327" s="5">
        <v>1800.1428571428571</v>
      </c>
      <c r="AT327" s="5">
        <v>1777.741935483871</v>
      </c>
      <c r="AU327" s="5">
        <v>1678.9666666666667</v>
      </c>
      <c r="AV327" s="5">
        <v>2097.8587096774195</v>
      </c>
      <c r="AW327" s="5">
        <v>1982.5303333333334</v>
      </c>
      <c r="AX327" s="5">
        <v>1967.4803225806452</v>
      </c>
      <c r="AY327" s="5">
        <v>1924.7067741935484</v>
      </c>
      <c r="AZ327" s="5">
        <v>1850.4183333333335</v>
      </c>
      <c r="BA327" s="5">
        <v>1581.5032258064516</v>
      </c>
      <c r="BB327" s="5">
        <v>1658.0203333333334</v>
      </c>
      <c r="BC327" s="5">
        <v>1631.1445161290324</v>
      </c>
      <c r="BD327" s="14">
        <f t="shared" si="19"/>
        <v>22023.96562058372</v>
      </c>
      <c r="BE327" s="13">
        <f t="shared" si="20"/>
        <v>22023.97</v>
      </c>
      <c r="BF327" s="13"/>
    </row>
    <row r="328" spans="39:58">
      <c r="AM328" s="4" t="s">
        <v>526</v>
      </c>
      <c r="AN328" s="4" t="s">
        <v>564</v>
      </c>
      <c r="AO328" s="4" t="s">
        <v>180</v>
      </c>
      <c r="AP328" s="4" t="s">
        <v>565</v>
      </c>
      <c r="AQ328" s="4" t="s">
        <v>573</v>
      </c>
      <c r="AR328" s="5">
        <v>150.35483870967741</v>
      </c>
      <c r="AS328" s="5">
        <v>162.85714285714286</v>
      </c>
      <c r="AT328" s="5">
        <v>160</v>
      </c>
      <c r="AU328" s="5">
        <v>142.5</v>
      </c>
      <c r="AV328" s="5">
        <v>147.33483870967743</v>
      </c>
      <c r="AW328" s="5">
        <v>147.22800000000001</v>
      </c>
      <c r="AX328" s="5">
        <v>146.03870967741935</v>
      </c>
      <c r="AY328" s="5">
        <v>150.01903225806453</v>
      </c>
      <c r="AZ328" s="5">
        <v>148.48266666666666</v>
      </c>
      <c r="BA328" s="5">
        <v>140.8532258064516</v>
      </c>
      <c r="BB328" s="5">
        <v>134.02466666666666</v>
      </c>
      <c r="BC328" s="5">
        <v>143.86064516129034</v>
      </c>
      <c r="BD328" s="14">
        <f t="shared" si="19"/>
        <v>1773.5537665130569</v>
      </c>
      <c r="BE328" s="13">
        <f t="shared" si="20"/>
        <v>1773.55</v>
      </c>
      <c r="BF328" s="13"/>
    </row>
    <row r="329" spans="39:58">
      <c r="AM329" s="4" t="s">
        <v>526</v>
      </c>
      <c r="AN329" s="4" t="s">
        <v>564</v>
      </c>
      <c r="AO329" s="4" t="s">
        <v>180</v>
      </c>
      <c r="AP329" s="4" t="s">
        <v>565</v>
      </c>
      <c r="AQ329" s="4" t="s">
        <v>574</v>
      </c>
      <c r="AR329" s="5">
        <v>207.45161290322579</v>
      </c>
      <c r="AS329" s="5">
        <v>247.28571428571428</v>
      </c>
      <c r="AT329" s="5">
        <v>232.38709677419354</v>
      </c>
      <c r="AU329" s="5">
        <v>220.8</v>
      </c>
      <c r="AV329" s="5">
        <v>201.92516129032259</v>
      </c>
      <c r="AW329" s="5">
        <v>176.41966666666667</v>
      </c>
      <c r="AX329" s="5">
        <v>184.11451612903227</v>
      </c>
      <c r="AY329" s="5">
        <v>195.37483870967742</v>
      </c>
      <c r="AZ329" s="5">
        <v>196.53866666666667</v>
      </c>
      <c r="BA329" s="5">
        <v>182.61741935483872</v>
      </c>
      <c r="BB329" s="5">
        <v>170.18433333333331</v>
      </c>
      <c r="BC329" s="5">
        <v>179.9641935483871</v>
      </c>
      <c r="BD329" s="14">
        <f t="shared" si="19"/>
        <v>2395.0632196620581</v>
      </c>
      <c r="BE329" s="13">
        <f t="shared" si="20"/>
        <v>2395.06</v>
      </c>
      <c r="BF329" s="13"/>
    </row>
    <row r="330" spans="39:58">
      <c r="AM330" s="4" t="s">
        <v>526</v>
      </c>
      <c r="AN330" s="4" t="s">
        <v>564</v>
      </c>
      <c r="AO330" s="4" t="s">
        <v>180</v>
      </c>
      <c r="AP330" s="4" t="s">
        <v>565</v>
      </c>
      <c r="AQ330" s="4" t="s">
        <v>575</v>
      </c>
      <c r="AR330" s="5">
        <v>278.12903225806451</v>
      </c>
      <c r="AS330" s="5">
        <v>283.32142857142856</v>
      </c>
      <c r="AT330" s="5">
        <v>283.90322580645159</v>
      </c>
      <c r="AU330" s="5">
        <v>282.73333333333335</v>
      </c>
      <c r="AV330" s="5">
        <v>275.85483870967744</v>
      </c>
      <c r="AW330" s="5">
        <v>289.46033333333332</v>
      </c>
      <c r="AX330" s="5">
        <v>279.96161290322578</v>
      </c>
      <c r="AY330" s="5">
        <v>282.82903225806456</v>
      </c>
      <c r="AZ330" s="5">
        <v>283.39400000000001</v>
      </c>
      <c r="BA330" s="5">
        <v>281.3041935483871</v>
      </c>
      <c r="BB330" s="5">
        <v>295.50900000000001</v>
      </c>
      <c r="BC330" s="5">
        <v>276.4941935483871</v>
      </c>
      <c r="BD330" s="14">
        <f t="shared" si="19"/>
        <v>3392.8942242703538</v>
      </c>
      <c r="BE330" s="13">
        <f t="shared" si="20"/>
        <v>3392.89</v>
      </c>
      <c r="BF330" s="13"/>
    </row>
    <row r="331" spans="39:58">
      <c r="AM331" s="4" t="s">
        <v>526</v>
      </c>
      <c r="AN331" s="4" t="s">
        <v>564</v>
      </c>
      <c r="AO331" s="4" t="s">
        <v>180</v>
      </c>
      <c r="AP331" s="4" t="s">
        <v>565</v>
      </c>
      <c r="AQ331" s="4" t="s">
        <v>576</v>
      </c>
      <c r="AR331" s="5">
        <v>228.51612903225808</v>
      </c>
      <c r="AS331" s="5">
        <v>224</v>
      </c>
      <c r="AT331" s="5">
        <v>201.29032258064515</v>
      </c>
      <c r="AU331" s="5">
        <v>203.53333333333333</v>
      </c>
      <c r="AV331" s="5">
        <v>212.58935483870968</v>
      </c>
      <c r="AW331" s="5">
        <v>215.62833333333336</v>
      </c>
      <c r="AX331" s="5">
        <v>204.02387096774194</v>
      </c>
      <c r="AY331" s="5">
        <v>154.99677419354836</v>
      </c>
      <c r="AZ331" s="5">
        <v>136.09800000000001</v>
      </c>
      <c r="BA331" s="5">
        <v>142.01451612903224</v>
      </c>
      <c r="BB331" s="5">
        <v>152.39099999999999</v>
      </c>
      <c r="BC331" s="5">
        <v>144.77548387096775</v>
      </c>
      <c r="BD331" s="14">
        <f t="shared" si="19"/>
        <v>2219.8571182795699</v>
      </c>
      <c r="BE331" s="13">
        <f t="shared" si="20"/>
        <v>2219.86</v>
      </c>
      <c r="BF331" s="13"/>
    </row>
    <row r="332" spans="39:58">
      <c r="AM332" s="4" t="s">
        <v>526</v>
      </c>
      <c r="AN332" s="4" t="s">
        <v>564</v>
      </c>
      <c r="AO332" s="4" t="s">
        <v>180</v>
      </c>
      <c r="AP332" s="4" t="s">
        <v>565</v>
      </c>
      <c r="AQ332" s="4" t="s">
        <v>577</v>
      </c>
      <c r="AR332" s="5">
        <v>278.06451612903226</v>
      </c>
      <c r="AS332" s="5">
        <v>318.75</v>
      </c>
      <c r="AT332" s="5">
        <v>279.12903225806451</v>
      </c>
      <c r="AU332" s="5">
        <v>261.53333333333336</v>
      </c>
      <c r="AV332" s="5">
        <v>241.00483870967741</v>
      </c>
      <c r="AW332" s="5">
        <v>207.39833333333334</v>
      </c>
      <c r="AX332" s="5">
        <v>184.26612903225808</v>
      </c>
      <c r="AY332" s="5">
        <v>269.21516129032256</v>
      </c>
      <c r="AZ332" s="5">
        <v>241.50266666666667</v>
      </c>
      <c r="BA332" s="5">
        <v>220.1725806451613</v>
      </c>
      <c r="BB332" s="5">
        <v>232.39533333333333</v>
      </c>
      <c r="BC332" s="5">
        <v>152.27322580645162</v>
      </c>
      <c r="BD332" s="14">
        <f t="shared" si="19"/>
        <v>2885.7051505376344</v>
      </c>
      <c r="BE332" s="13">
        <f t="shared" si="20"/>
        <v>2885.71</v>
      </c>
      <c r="BF332" s="13"/>
    </row>
    <row r="333" spans="39:58">
      <c r="AM333" s="4" t="s">
        <v>526</v>
      </c>
      <c r="AN333" s="4" t="s">
        <v>564</v>
      </c>
      <c r="AO333" s="4" t="s">
        <v>108</v>
      </c>
      <c r="AP333" s="4" t="s">
        <v>578</v>
      </c>
      <c r="AQ333" s="4" t="s">
        <v>579</v>
      </c>
      <c r="AR333" s="5">
        <v>119195.22580645161</v>
      </c>
      <c r="AS333" s="5">
        <v>118908.89285714286</v>
      </c>
      <c r="AT333" s="5">
        <v>117571.90322580645</v>
      </c>
      <c r="AU333" s="5">
        <v>117126.63333333333</v>
      </c>
      <c r="AV333" s="5">
        <v>113973.22580645161</v>
      </c>
      <c r="AW333" s="5">
        <v>113931.22500000001</v>
      </c>
      <c r="AX333" s="5">
        <v>119515.36</v>
      </c>
      <c r="AY333" s="5">
        <v>119104.30838709678</v>
      </c>
      <c r="AZ333" s="5">
        <v>121670.72633333334</v>
      </c>
      <c r="BA333" s="5">
        <v>121684.22774193548</v>
      </c>
      <c r="BB333" s="5">
        <v>120769.84700000001</v>
      </c>
      <c r="BC333" s="5">
        <v>121275.21387096774</v>
      </c>
      <c r="BD333" s="14">
        <f t="shared" si="19"/>
        <v>1424726.7893625193</v>
      </c>
      <c r="BE333" s="13">
        <f t="shared" si="20"/>
        <v>1424726.79</v>
      </c>
      <c r="BF333" s="13"/>
    </row>
    <row r="334" spans="39:58">
      <c r="AM334" s="4" t="s">
        <v>526</v>
      </c>
      <c r="AN334" s="4" t="s">
        <v>564</v>
      </c>
      <c r="AO334" s="4" t="s">
        <v>108</v>
      </c>
      <c r="AP334" s="4" t="s">
        <v>580</v>
      </c>
      <c r="AQ334" s="4" t="s">
        <v>581</v>
      </c>
      <c r="AR334" s="5">
        <v>61.29032258064516</v>
      </c>
      <c r="AS334" s="5">
        <v>60.785714285714285</v>
      </c>
      <c r="AT334" s="5">
        <v>65</v>
      </c>
      <c r="AU334" s="5">
        <v>57.866666666666667</v>
      </c>
      <c r="AV334" s="5">
        <v>104.38709677419355</v>
      </c>
      <c r="AW334" s="5">
        <v>111.52233333333334</v>
      </c>
      <c r="AX334" s="5">
        <v>124.60451612903225</v>
      </c>
      <c r="AY334" s="5">
        <v>201.09064516129033</v>
      </c>
      <c r="AZ334" s="5">
        <v>144.21633333333332</v>
      </c>
      <c r="BA334" s="5">
        <v>112.44806451612902</v>
      </c>
      <c r="BB334" s="5">
        <v>94.788333333333341</v>
      </c>
      <c r="BC334" s="5">
        <v>0</v>
      </c>
      <c r="BD334" s="14">
        <f t="shared" si="19"/>
        <v>1138.0000261136713</v>
      </c>
      <c r="BE334" s="13">
        <f t="shared" si="20"/>
        <v>1138</v>
      </c>
      <c r="BF334" s="13"/>
    </row>
    <row r="335" spans="39:58">
      <c r="AM335" s="4" t="s">
        <v>526</v>
      </c>
      <c r="AN335" s="4" t="s">
        <v>564</v>
      </c>
      <c r="AO335" s="4" t="s">
        <v>108</v>
      </c>
      <c r="AP335" s="4" t="s">
        <v>580</v>
      </c>
      <c r="AQ335" s="4" t="s">
        <v>582</v>
      </c>
      <c r="AR335" s="5">
        <v>0</v>
      </c>
      <c r="AS335" s="5">
        <v>0</v>
      </c>
      <c r="AT335" s="5">
        <v>0</v>
      </c>
      <c r="AU335" s="5">
        <v>0</v>
      </c>
      <c r="AV335" s="5">
        <v>0</v>
      </c>
      <c r="AW335" s="5">
        <v>0</v>
      </c>
      <c r="AX335" s="5">
        <v>0</v>
      </c>
      <c r="AY335" s="5">
        <v>0</v>
      </c>
      <c r="AZ335" s="5">
        <v>0</v>
      </c>
      <c r="BA335" s="5">
        <v>0</v>
      </c>
      <c r="BB335" s="5">
        <v>0</v>
      </c>
      <c r="BC335" s="5">
        <v>1852.1493548387095</v>
      </c>
      <c r="BD335" s="14">
        <f t="shared" si="19"/>
        <v>1852.1493548387095</v>
      </c>
      <c r="BE335" s="13">
        <f t="shared" si="20"/>
        <v>1852.15</v>
      </c>
      <c r="BF335" s="13"/>
    </row>
    <row r="336" spans="39:58">
      <c r="AM336" s="4" t="s">
        <v>526</v>
      </c>
      <c r="AN336" s="4" t="s">
        <v>564</v>
      </c>
      <c r="AO336" s="4" t="s">
        <v>108</v>
      </c>
      <c r="AP336" s="4" t="s">
        <v>580</v>
      </c>
      <c r="AQ336" s="4" t="s">
        <v>583</v>
      </c>
      <c r="AR336" s="5">
        <v>0</v>
      </c>
      <c r="AS336" s="5">
        <v>3.9642857142857144</v>
      </c>
      <c r="AT336" s="5">
        <v>265.64516129032256</v>
      </c>
      <c r="AU336" s="5">
        <v>127.9</v>
      </c>
      <c r="AV336" s="5">
        <v>94.387096774193552</v>
      </c>
      <c r="AW336" s="5">
        <v>62.585999999999999</v>
      </c>
      <c r="AX336" s="5">
        <v>54.337096774193547</v>
      </c>
      <c r="AY336" s="5">
        <v>11.372903225806452</v>
      </c>
      <c r="AZ336" s="5">
        <v>15.859666666666667</v>
      </c>
      <c r="BA336" s="5">
        <v>12.609032258064516</v>
      </c>
      <c r="BB336" s="5">
        <v>1.3863333333333334</v>
      </c>
      <c r="BC336" s="5">
        <v>0</v>
      </c>
      <c r="BD336" s="14">
        <f t="shared" si="19"/>
        <v>650.04757603686642</v>
      </c>
      <c r="BE336" s="13">
        <f t="shared" si="20"/>
        <v>650.04999999999995</v>
      </c>
      <c r="BF336" s="13"/>
    </row>
    <row r="337" spans="39:58">
      <c r="AM337" s="4" t="s">
        <v>526</v>
      </c>
      <c r="AN337" s="4" t="s">
        <v>564</v>
      </c>
      <c r="AO337" s="4" t="s">
        <v>108</v>
      </c>
      <c r="AP337" s="4" t="s">
        <v>580</v>
      </c>
      <c r="AQ337" s="4" t="s">
        <v>584</v>
      </c>
      <c r="AR337" s="5">
        <v>927.09677419354841</v>
      </c>
      <c r="AS337" s="5">
        <v>960.67857142857144</v>
      </c>
      <c r="AT337" s="5">
        <v>1041.516129032258</v>
      </c>
      <c r="AU337" s="5">
        <v>962.86666666666667</v>
      </c>
      <c r="AV337" s="5">
        <v>964.06451612903231</v>
      </c>
      <c r="AW337" s="5">
        <v>960.87</v>
      </c>
      <c r="AX337" s="5">
        <v>912.81451612903231</v>
      </c>
      <c r="AY337" s="5">
        <v>832.69774193548392</v>
      </c>
      <c r="AZ337" s="5">
        <v>949.67700000000002</v>
      </c>
      <c r="BA337" s="5">
        <v>1371.4351612903224</v>
      </c>
      <c r="BB337" s="5">
        <v>1483.6013333333333</v>
      </c>
      <c r="BC337" s="5">
        <v>0</v>
      </c>
      <c r="BD337" s="14">
        <f t="shared" si="19"/>
        <v>11367.31841013825</v>
      </c>
      <c r="BE337" s="13">
        <f t="shared" si="20"/>
        <v>11367.32</v>
      </c>
      <c r="BF337" s="13"/>
    </row>
    <row r="338" spans="39:58">
      <c r="AM338" s="4" t="s">
        <v>526</v>
      </c>
      <c r="AN338" s="4" t="s">
        <v>564</v>
      </c>
      <c r="AO338" s="4" t="s">
        <v>108</v>
      </c>
      <c r="AP338" s="4" t="s">
        <v>580</v>
      </c>
      <c r="AQ338" s="4" t="s">
        <v>585</v>
      </c>
      <c r="AR338" s="5">
        <v>181.25806451612902</v>
      </c>
      <c r="AS338" s="5">
        <v>179.96428571428572</v>
      </c>
      <c r="AT338" s="5">
        <v>191.74193548387098</v>
      </c>
      <c r="AU338" s="5">
        <v>185.6</v>
      </c>
      <c r="AV338" s="5">
        <v>187</v>
      </c>
      <c r="AW338" s="5">
        <v>202.57866666666666</v>
      </c>
      <c r="AX338" s="5">
        <v>203.32483870967741</v>
      </c>
      <c r="AY338" s="5">
        <v>178.95129032258063</v>
      </c>
      <c r="AZ338" s="5">
        <v>180.80533333333332</v>
      </c>
      <c r="BA338" s="5">
        <v>179.56774193548389</v>
      </c>
      <c r="BB338" s="5">
        <v>133.98133333333334</v>
      </c>
      <c r="BC338" s="5">
        <v>0</v>
      </c>
      <c r="BD338" s="14">
        <f t="shared" si="19"/>
        <v>2004.7734900153609</v>
      </c>
      <c r="BE338" s="13">
        <f t="shared" si="20"/>
        <v>2004.77</v>
      </c>
      <c r="BF338" s="13"/>
    </row>
    <row r="339" spans="39:58">
      <c r="AM339" s="4" t="s">
        <v>526</v>
      </c>
      <c r="AN339" s="4" t="s">
        <v>564</v>
      </c>
      <c r="AO339" s="4" t="s">
        <v>205</v>
      </c>
      <c r="AP339" s="4" t="s">
        <v>586</v>
      </c>
      <c r="AQ339" s="4" t="s">
        <v>587</v>
      </c>
      <c r="AR339" s="5">
        <v>931.45161290322585</v>
      </c>
      <c r="AS339" s="5">
        <v>948.75</v>
      </c>
      <c r="AT339" s="5">
        <v>919.32258064516134</v>
      </c>
      <c r="AU339" s="5">
        <v>918.23333333333335</v>
      </c>
      <c r="AV339" s="5">
        <v>871.26612903225805</v>
      </c>
      <c r="AW339" s="5">
        <v>859.7016666666666</v>
      </c>
      <c r="AX339" s="5">
        <v>831.2706451612903</v>
      </c>
      <c r="AY339" s="5">
        <v>809.64290322580644</v>
      </c>
      <c r="AZ339" s="5">
        <v>780.00900000000001</v>
      </c>
      <c r="BA339" s="5">
        <v>740.74516129032259</v>
      </c>
      <c r="BB339" s="5">
        <v>465.90133333333335</v>
      </c>
      <c r="BC339" s="5">
        <v>714.74161290322581</v>
      </c>
      <c r="BD339" s="14">
        <f t="shared" si="19"/>
        <v>9791.0359784946249</v>
      </c>
      <c r="BE339" s="13">
        <f t="shared" si="20"/>
        <v>9791.0400000000009</v>
      </c>
      <c r="BF339" s="13"/>
    </row>
    <row r="340" spans="39:58">
      <c r="AM340" s="4" t="s">
        <v>526</v>
      </c>
      <c r="AN340" s="4" t="s">
        <v>564</v>
      </c>
      <c r="AO340" s="4" t="s">
        <v>205</v>
      </c>
      <c r="AP340" s="4" t="s">
        <v>586</v>
      </c>
      <c r="AQ340" s="4" t="s">
        <v>588</v>
      </c>
      <c r="AR340" s="5">
        <v>11338</v>
      </c>
      <c r="AS340" s="5">
        <v>11157.75</v>
      </c>
      <c r="AT340" s="5">
        <v>10789.838709677419</v>
      </c>
      <c r="AU340" s="5">
        <v>10564.533333333333</v>
      </c>
      <c r="AV340" s="5">
        <v>10744.586451612902</v>
      </c>
      <c r="AW340" s="5">
        <v>10815.578000000001</v>
      </c>
      <c r="AX340" s="5">
        <v>10839.397741935485</v>
      </c>
      <c r="AY340" s="5">
        <v>11026.453870967742</v>
      </c>
      <c r="AZ340" s="5">
        <v>11216.296333333334</v>
      </c>
      <c r="BA340" s="5">
        <v>11163.29870967742</v>
      </c>
      <c r="BB340" s="5">
        <v>7314.9243333333325</v>
      </c>
      <c r="BC340" s="5">
        <v>10189.050645161289</v>
      </c>
      <c r="BD340" s="14">
        <f t="shared" si="19"/>
        <v>127159.70812903225</v>
      </c>
      <c r="BE340" s="13">
        <f t="shared" si="20"/>
        <v>127159.71</v>
      </c>
      <c r="BF340" s="13"/>
    </row>
    <row r="341" spans="39:58">
      <c r="AM341" s="4" t="s">
        <v>526</v>
      </c>
      <c r="AN341" s="4" t="s">
        <v>564</v>
      </c>
      <c r="AO341" s="4" t="s">
        <v>205</v>
      </c>
      <c r="AP341" s="4" t="s">
        <v>586</v>
      </c>
      <c r="AQ341" s="4" t="s">
        <v>589</v>
      </c>
      <c r="AR341" s="5">
        <v>2091.8064516129034</v>
      </c>
      <c r="AS341" s="5">
        <v>2118.25</v>
      </c>
      <c r="AT341" s="5">
        <v>2490.0967741935483</v>
      </c>
      <c r="AU341" s="5">
        <v>2521.5</v>
      </c>
      <c r="AV341" s="5">
        <v>2284.4274193548385</v>
      </c>
      <c r="AW341" s="5">
        <v>2098.7490000000003</v>
      </c>
      <c r="AX341" s="5">
        <v>2005.1390322580644</v>
      </c>
      <c r="AY341" s="5">
        <v>1976.3219354838711</v>
      </c>
      <c r="AZ341" s="5">
        <v>1970.0173333333332</v>
      </c>
      <c r="BA341" s="5">
        <v>1901.0674193548386</v>
      </c>
      <c r="BB341" s="5">
        <v>1383.9733333333331</v>
      </c>
      <c r="BC341" s="5">
        <v>1876.6248387096775</v>
      </c>
      <c r="BD341" s="14">
        <f t="shared" si="19"/>
        <v>24717.973537634411</v>
      </c>
      <c r="BE341" s="13">
        <f t="shared" si="20"/>
        <v>24717.97</v>
      </c>
      <c r="BF341" s="13"/>
    </row>
    <row r="342" spans="39:58">
      <c r="AM342" s="4" t="s">
        <v>526</v>
      </c>
      <c r="AN342" s="4" t="s">
        <v>564</v>
      </c>
      <c r="AO342" s="4" t="s">
        <v>590</v>
      </c>
      <c r="AP342" s="4" t="s">
        <v>591</v>
      </c>
      <c r="AQ342" s="4" t="s">
        <v>592</v>
      </c>
      <c r="AR342" s="5">
        <v>1039.2903225806451</v>
      </c>
      <c r="AS342" s="5">
        <v>1209.3928571428571</v>
      </c>
      <c r="AT342" s="5">
        <v>1154.7741935483871</v>
      </c>
      <c r="AU342" s="5">
        <v>1248</v>
      </c>
      <c r="AV342" s="5">
        <v>1369.6451612903227</v>
      </c>
      <c r="AW342" s="5">
        <v>1394.3823333333335</v>
      </c>
      <c r="AX342" s="5">
        <v>834.60838709677421</v>
      </c>
      <c r="AY342" s="5">
        <v>1111.6732258064517</v>
      </c>
      <c r="AZ342" s="5">
        <v>1131.8033333333333</v>
      </c>
      <c r="BA342" s="5">
        <v>1349.54</v>
      </c>
      <c r="BB342" s="5">
        <v>1380.4526666666668</v>
      </c>
      <c r="BC342" s="5">
        <v>1292.7819354838709</v>
      </c>
      <c r="BD342" s="14">
        <f t="shared" si="19"/>
        <v>14516.344416282642</v>
      </c>
      <c r="BE342" s="13">
        <f t="shared" si="20"/>
        <v>14516.34</v>
      </c>
      <c r="BF342" s="13"/>
    </row>
    <row r="343" spans="39:58">
      <c r="AM343" s="4" t="s">
        <v>526</v>
      </c>
      <c r="AN343" s="4" t="s">
        <v>564</v>
      </c>
      <c r="AO343" s="4" t="s">
        <v>590</v>
      </c>
      <c r="AP343" s="4" t="s">
        <v>593</v>
      </c>
      <c r="AQ343" s="4" t="s">
        <v>594</v>
      </c>
      <c r="AR343" s="5">
        <v>685.83870967741939</v>
      </c>
      <c r="AS343" s="5">
        <v>695.82142857142856</v>
      </c>
      <c r="AT343" s="5">
        <v>668.51612903225805</v>
      </c>
      <c r="AU343" s="5">
        <v>583.9</v>
      </c>
      <c r="AV343" s="5">
        <v>0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14">
        <f t="shared" si="19"/>
        <v>2634.0762672811061</v>
      </c>
      <c r="BE343" s="13">
        <f t="shared" si="20"/>
        <v>2634.08</v>
      </c>
      <c r="BF343" s="13"/>
    </row>
    <row r="344" spans="39:58">
      <c r="AM344" s="4" t="s">
        <v>526</v>
      </c>
      <c r="AN344" s="4" t="s">
        <v>564</v>
      </c>
      <c r="AO344" s="4" t="s">
        <v>590</v>
      </c>
      <c r="AP344" s="4" t="s">
        <v>595</v>
      </c>
      <c r="AQ344" s="4" t="s">
        <v>596</v>
      </c>
      <c r="AR344" s="5">
        <v>1704.9677419354839</v>
      </c>
      <c r="AS344" s="5">
        <v>1684.75</v>
      </c>
      <c r="AT344" s="5">
        <v>1658.9677419354839</v>
      </c>
      <c r="AU344" s="5">
        <v>1648.2</v>
      </c>
      <c r="AV344" s="5">
        <v>1436.6593548387098</v>
      </c>
      <c r="AW344" s="5">
        <v>1557.5793333333334</v>
      </c>
      <c r="AX344" s="5">
        <v>1562.0341935483871</v>
      </c>
      <c r="AY344" s="5">
        <v>1601.8316129032257</v>
      </c>
      <c r="AZ344" s="5">
        <v>1622.1936666666666</v>
      </c>
      <c r="BA344" s="5">
        <v>1444.5009677419355</v>
      </c>
      <c r="BB344" s="5">
        <v>1402.4556666666665</v>
      </c>
      <c r="BC344" s="5">
        <v>1646.6303225806453</v>
      </c>
      <c r="BD344" s="14">
        <f t="shared" si="19"/>
        <v>18970.770602150536</v>
      </c>
      <c r="BE344" s="13">
        <f t="shared" si="20"/>
        <v>18970.77</v>
      </c>
      <c r="BF344" s="13"/>
    </row>
    <row r="345" spans="39:58">
      <c r="AM345" s="4" t="s">
        <v>526</v>
      </c>
      <c r="AN345" s="4" t="s">
        <v>564</v>
      </c>
      <c r="AO345" s="4" t="s">
        <v>590</v>
      </c>
      <c r="AP345" s="4" t="s">
        <v>595</v>
      </c>
      <c r="AQ345" s="4" t="s">
        <v>597</v>
      </c>
      <c r="AR345" s="5">
        <v>641.19354838709683</v>
      </c>
      <c r="AS345" s="5">
        <v>585.57142857142856</v>
      </c>
      <c r="AT345" s="5">
        <v>534.29032258064512</v>
      </c>
      <c r="AU345" s="5">
        <v>510.76666666666665</v>
      </c>
      <c r="AV345" s="5">
        <v>531.19612903225811</v>
      </c>
      <c r="AW345" s="5">
        <v>545.3656666666667</v>
      </c>
      <c r="AX345" s="5">
        <v>562.7838709677419</v>
      </c>
      <c r="AY345" s="5">
        <v>567.48129032258055</v>
      </c>
      <c r="AZ345" s="5">
        <v>563.53100000000006</v>
      </c>
      <c r="BA345" s="5">
        <v>935.86516129032259</v>
      </c>
      <c r="BB345" s="5">
        <v>1022.5436666666667</v>
      </c>
      <c r="BC345" s="5">
        <v>935.10161290322583</v>
      </c>
      <c r="BD345" s="14">
        <f t="shared" si="19"/>
        <v>7935.6903640552982</v>
      </c>
      <c r="BE345" s="13">
        <f t="shared" si="20"/>
        <v>7935.69</v>
      </c>
      <c r="BF345" s="13"/>
    </row>
    <row r="346" spans="39:58">
      <c r="AM346" s="4" t="s">
        <v>526</v>
      </c>
      <c r="AN346" s="4" t="s">
        <v>564</v>
      </c>
      <c r="AO346" s="4" t="s">
        <v>590</v>
      </c>
      <c r="AP346" s="4" t="s">
        <v>595</v>
      </c>
      <c r="AQ346" s="4" t="s">
        <v>595</v>
      </c>
      <c r="AR346" s="5">
        <v>44243.677419354841</v>
      </c>
      <c r="AS346" s="5">
        <v>46949.571428571428</v>
      </c>
      <c r="AT346" s="5">
        <v>47356.451612903227</v>
      </c>
      <c r="AU346" s="5">
        <v>46414.033333333333</v>
      </c>
      <c r="AV346" s="5">
        <v>45152.011290322582</v>
      </c>
      <c r="AW346" s="5">
        <v>45138.818333333336</v>
      </c>
      <c r="AX346" s="5">
        <v>43981.818387096777</v>
      </c>
      <c r="AY346" s="5">
        <v>42984.601290322578</v>
      </c>
      <c r="AZ346" s="5">
        <v>42940.246999999996</v>
      </c>
      <c r="BA346" s="5">
        <v>42970.174193548381</v>
      </c>
      <c r="BB346" s="5">
        <v>43581.409</v>
      </c>
      <c r="BC346" s="5">
        <v>45416.22806451613</v>
      </c>
      <c r="BD346" s="14">
        <f t="shared" si="19"/>
        <v>537129.04135330254</v>
      </c>
      <c r="BE346" s="13">
        <f t="shared" si="20"/>
        <v>537129.04</v>
      </c>
      <c r="BF346" s="13"/>
    </row>
    <row r="347" spans="39:58">
      <c r="AM347" s="4" t="s">
        <v>526</v>
      </c>
      <c r="AN347" s="4" t="s">
        <v>564</v>
      </c>
      <c r="AO347" s="4" t="s">
        <v>229</v>
      </c>
      <c r="AP347" s="4" t="s">
        <v>598</v>
      </c>
      <c r="AQ347" s="4" t="s">
        <v>598</v>
      </c>
      <c r="AR347" s="5">
        <v>891.35483870967744</v>
      </c>
      <c r="AS347" s="5">
        <v>879.17857142857144</v>
      </c>
      <c r="AT347" s="5">
        <v>877.51612903225805</v>
      </c>
      <c r="AU347" s="5">
        <v>871.66666666666663</v>
      </c>
      <c r="AV347" s="5">
        <v>849.82225806451618</v>
      </c>
      <c r="AW347" s="5">
        <v>843.96766666666667</v>
      </c>
      <c r="AX347" s="5">
        <v>842.18838709677425</v>
      </c>
      <c r="AY347" s="5">
        <v>807.30838709677425</v>
      </c>
      <c r="AZ347" s="5">
        <v>817.16666666666663</v>
      </c>
      <c r="BA347" s="5">
        <v>814.55225806451608</v>
      </c>
      <c r="BB347" s="5">
        <v>802.24466666666672</v>
      </c>
      <c r="BC347" s="5">
        <v>795.72774193548389</v>
      </c>
      <c r="BD347" s="14">
        <f t="shared" si="19"/>
        <v>10092.694238095239</v>
      </c>
      <c r="BE347" s="13">
        <f t="shared" si="20"/>
        <v>10092.69</v>
      </c>
      <c r="BF347" s="13"/>
    </row>
    <row r="348" spans="39:58">
      <c r="AM348" s="4" t="s">
        <v>526</v>
      </c>
      <c r="AN348" s="4" t="s">
        <v>564</v>
      </c>
      <c r="AO348" s="4" t="s">
        <v>561</v>
      </c>
      <c r="AP348" s="4" t="s">
        <v>562</v>
      </c>
      <c r="AQ348" s="4" t="s">
        <v>599</v>
      </c>
      <c r="AR348" s="5">
        <v>478.16129032258067</v>
      </c>
      <c r="AS348" s="5">
        <v>476.39285714285717</v>
      </c>
      <c r="AT348" s="5">
        <v>441.54838709677421</v>
      </c>
      <c r="AU348" s="5">
        <v>437.36666666666667</v>
      </c>
      <c r="AV348" s="5">
        <v>419.70967741935482</v>
      </c>
      <c r="AW348" s="5">
        <v>410.63333333333333</v>
      </c>
      <c r="AX348" s="5">
        <v>402.83322580645159</v>
      </c>
      <c r="AY348" s="5">
        <v>391.21774193548384</v>
      </c>
      <c r="AZ348" s="5">
        <v>381.16666666666669</v>
      </c>
      <c r="BA348" s="5">
        <v>363.56870967741935</v>
      </c>
      <c r="BB348" s="5">
        <v>371.40766666666667</v>
      </c>
      <c r="BC348" s="5">
        <v>343.07967741935482</v>
      </c>
      <c r="BD348" s="14">
        <f t="shared" si="19"/>
        <v>4917.0859001536101</v>
      </c>
      <c r="BE348" s="13">
        <f t="shared" si="20"/>
        <v>4917.09</v>
      </c>
      <c r="BF348" s="13"/>
    </row>
    <row r="349" spans="39:58">
      <c r="AM349" s="4" t="s">
        <v>526</v>
      </c>
      <c r="AN349" s="4" t="s">
        <v>564</v>
      </c>
      <c r="AO349" s="4" t="s">
        <v>561</v>
      </c>
      <c r="AP349" s="4" t="s">
        <v>600</v>
      </c>
      <c r="AQ349" s="4" t="s">
        <v>601</v>
      </c>
      <c r="AR349" s="5">
        <v>792.41935483870964</v>
      </c>
      <c r="AS349" s="5">
        <v>1311.5714285714287</v>
      </c>
      <c r="AT349" s="5">
        <v>1321.3225806451612</v>
      </c>
      <c r="AU349" s="5">
        <v>1252.2</v>
      </c>
      <c r="AV349" s="5">
        <v>1235.8064516129032</v>
      </c>
      <c r="AW349" s="5">
        <v>1199.8</v>
      </c>
      <c r="AX349" s="5">
        <v>1131.8393548387096</v>
      </c>
      <c r="AY349" s="5">
        <v>1051.8564516129031</v>
      </c>
      <c r="AZ349" s="5">
        <v>1001.4666666666667</v>
      </c>
      <c r="BA349" s="5">
        <v>984.61645161290323</v>
      </c>
      <c r="BB349" s="5">
        <v>972.07933333333335</v>
      </c>
      <c r="BC349" s="5">
        <v>1818.5567741935486</v>
      </c>
      <c r="BD349" s="14">
        <f t="shared" si="19"/>
        <v>14073.534847926267</v>
      </c>
      <c r="BE349" s="13">
        <f t="shared" si="20"/>
        <v>14073.53</v>
      </c>
      <c r="BF349" s="13"/>
    </row>
    <row r="350" spans="39:58">
      <c r="AM350" s="4" t="s">
        <v>526</v>
      </c>
      <c r="AN350" s="4" t="s">
        <v>602</v>
      </c>
      <c r="AO350" s="4" t="s">
        <v>214</v>
      </c>
      <c r="AP350" s="4" t="s">
        <v>603</v>
      </c>
      <c r="AQ350" s="4" t="s">
        <v>604</v>
      </c>
      <c r="AR350" s="5">
        <v>0</v>
      </c>
      <c r="AS350" s="5">
        <v>0</v>
      </c>
      <c r="AT350" s="5">
        <v>0</v>
      </c>
      <c r="AU350" s="5">
        <v>0</v>
      </c>
      <c r="AV350" s="5">
        <v>0</v>
      </c>
      <c r="AW350" s="5">
        <v>0</v>
      </c>
      <c r="AX350" s="5">
        <v>3.5148387096774192</v>
      </c>
      <c r="AY350" s="5">
        <v>17.134193548387096</v>
      </c>
      <c r="AZ350" s="5">
        <v>0</v>
      </c>
      <c r="BA350" s="5">
        <v>0</v>
      </c>
      <c r="BB350" s="5">
        <v>0</v>
      </c>
      <c r="BC350" s="5">
        <v>0</v>
      </c>
      <c r="BD350" s="14">
        <f t="shared" si="19"/>
        <v>20.649032258064516</v>
      </c>
      <c r="BE350" s="13">
        <f t="shared" si="20"/>
        <v>20.65</v>
      </c>
      <c r="BF350" s="13"/>
    </row>
    <row r="351" spans="39:58">
      <c r="AM351" s="4" t="s">
        <v>526</v>
      </c>
      <c r="AN351" s="4" t="s">
        <v>605</v>
      </c>
      <c r="AO351" s="4" t="s">
        <v>606</v>
      </c>
      <c r="AP351" s="4" t="s">
        <v>607</v>
      </c>
      <c r="AQ351" s="4" t="s">
        <v>608</v>
      </c>
      <c r="AR351" s="5">
        <v>0</v>
      </c>
      <c r="AS351" s="5">
        <v>0</v>
      </c>
      <c r="AT351" s="5">
        <v>0</v>
      </c>
      <c r="AU351" s="5">
        <v>0</v>
      </c>
      <c r="AV351" s="5">
        <v>0</v>
      </c>
      <c r="AW351" s="5">
        <v>0</v>
      </c>
      <c r="AX351" s="5">
        <v>0</v>
      </c>
      <c r="AY351" s="5">
        <v>8.3106451612903225</v>
      </c>
      <c r="AZ351" s="5">
        <v>0</v>
      </c>
      <c r="BA351" s="5">
        <v>0</v>
      </c>
      <c r="BB351" s="5">
        <v>0</v>
      </c>
      <c r="BC351" s="5">
        <v>0</v>
      </c>
      <c r="BD351" s="14">
        <f t="shared" si="19"/>
        <v>8.3106451612903225</v>
      </c>
      <c r="BE351" s="13">
        <f t="shared" si="20"/>
        <v>8.31</v>
      </c>
      <c r="BF351" s="13"/>
    </row>
    <row r="352" spans="39:58">
      <c r="AM352" s="4" t="s">
        <v>526</v>
      </c>
      <c r="AN352" s="4" t="s">
        <v>605</v>
      </c>
      <c r="AO352" s="4" t="s">
        <v>108</v>
      </c>
      <c r="AP352" s="4" t="s">
        <v>609</v>
      </c>
      <c r="AQ352" s="4" t="s">
        <v>610</v>
      </c>
      <c r="AR352" s="5">
        <v>108.51612903225806</v>
      </c>
      <c r="AS352" s="5">
        <v>121.35714285714286</v>
      </c>
      <c r="AT352" s="5">
        <v>120.7741935483871</v>
      </c>
      <c r="AU352" s="5">
        <v>111.83333333333333</v>
      </c>
      <c r="AV352" s="5">
        <v>116.56741935483872</v>
      </c>
      <c r="AW352" s="5">
        <v>0</v>
      </c>
      <c r="AX352" s="5">
        <v>0</v>
      </c>
      <c r="AY352" s="5">
        <v>0</v>
      </c>
      <c r="AZ352" s="5">
        <v>0</v>
      </c>
      <c r="BA352" s="5">
        <v>0</v>
      </c>
      <c r="BB352" s="5">
        <v>0</v>
      </c>
      <c r="BC352" s="5">
        <v>0</v>
      </c>
      <c r="BD352" s="14">
        <f t="shared" si="19"/>
        <v>579.04821812596003</v>
      </c>
      <c r="BE352" s="13">
        <f t="shared" si="20"/>
        <v>579.04999999999995</v>
      </c>
      <c r="BF352" s="13"/>
    </row>
    <row r="353" spans="39:58">
      <c r="AM353" s="4" t="s">
        <v>526</v>
      </c>
      <c r="AN353" s="4" t="s">
        <v>605</v>
      </c>
      <c r="AO353" s="4" t="s">
        <v>108</v>
      </c>
      <c r="AP353" s="4" t="s">
        <v>611</v>
      </c>
      <c r="AQ353" s="4" t="s">
        <v>612</v>
      </c>
      <c r="AR353" s="5">
        <v>237.87096774193549</v>
      </c>
      <c r="AS353" s="5">
        <v>226.57142857142858</v>
      </c>
      <c r="AT353" s="5">
        <v>213.93548387096774</v>
      </c>
      <c r="AU353" s="5">
        <v>244.8</v>
      </c>
      <c r="AV353" s="5">
        <v>0</v>
      </c>
      <c r="AW353" s="5">
        <v>0</v>
      </c>
      <c r="AX353" s="5">
        <v>0</v>
      </c>
      <c r="AY353" s="5">
        <v>0</v>
      </c>
      <c r="AZ353" s="5">
        <v>0</v>
      </c>
      <c r="BA353" s="5">
        <v>0</v>
      </c>
      <c r="BB353" s="5">
        <v>0</v>
      </c>
      <c r="BC353" s="5">
        <v>0</v>
      </c>
      <c r="BD353" s="14">
        <f t="shared" si="19"/>
        <v>923.1778801843318</v>
      </c>
      <c r="BE353" s="13">
        <f t="shared" si="20"/>
        <v>923.18</v>
      </c>
      <c r="BF353" s="13"/>
    </row>
    <row r="354" spans="39:58">
      <c r="AM354" s="4" t="s">
        <v>526</v>
      </c>
      <c r="AN354" s="4" t="s">
        <v>605</v>
      </c>
      <c r="AO354" s="4" t="s">
        <v>108</v>
      </c>
      <c r="AP354" s="4" t="s">
        <v>611</v>
      </c>
      <c r="AQ354" s="4" t="s">
        <v>612</v>
      </c>
      <c r="AR354" s="5">
        <v>0</v>
      </c>
      <c r="AS354" s="5">
        <v>0</v>
      </c>
      <c r="AT354" s="5">
        <v>0</v>
      </c>
      <c r="AU354" s="5">
        <v>0</v>
      </c>
      <c r="AV354" s="5">
        <v>256.10419354838706</v>
      </c>
      <c r="AW354" s="5">
        <v>0</v>
      </c>
      <c r="AX354" s="5">
        <v>0</v>
      </c>
      <c r="AY354" s="5">
        <v>0</v>
      </c>
      <c r="AZ354" s="5">
        <v>0</v>
      </c>
      <c r="BA354" s="5">
        <v>0</v>
      </c>
      <c r="BB354" s="5">
        <v>0</v>
      </c>
      <c r="BC354" s="5">
        <v>0</v>
      </c>
      <c r="BD354" s="14">
        <f t="shared" si="19"/>
        <v>256.10419354838706</v>
      </c>
      <c r="BE354" s="13">
        <f t="shared" si="20"/>
        <v>256.10000000000002</v>
      </c>
      <c r="BF354" s="13"/>
    </row>
    <row r="355" spans="39:58">
      <c r="AM355" s="4" t="s">
        <v>526</v>
      </c>
      <c r="AN355" s="4" t="s">
        <v>605</v>
      </c>
      <c r="AO355" s="4" t="s">
        <v>613</v>
      </c>
      <c r="AP355" s="4" t="s">
        <v>614</v>
      </c>
      <c r="AQ355" s="4" t="s">
        <v>615</v>
      </c>
      <c r="AR355" s="5">
        <v>2130.5483870967741</v>
      </c>
      <c r="AS355" s="5">
        <v>2038.1785714285713</v>
      </c>
      <c r="AT355" s="5">
        <v>1827.1935483870968</v>
      </c>
      <c r="AU355" s="5">
        <v>1838.8333333333333</v>
      </c>
      <c r="AV355" s="5">
        <v>1956.4516129032259</v>
      </c>
      <c r="AW355" s="5">
        <v>1807.1870000000001</v>
      </c>
      <c r="AX355" s="5">
        <v>2140.7396774193544</v>
      </c>
      <c r="AY355" s="5">
        <v>2509.538064516129</v>
      </c>
      <c r="AZ355" s="5">
        <v>2298.0523333333335</v>
      </c>
      <c r="BA355" s="5">
        <v>2315.7980645161292</v>
      </c>
      <c r="BB355" s="5">
        <v>2359.1019999999999</v>
      </c>
      <c r="BC355" s="5">
        <v>2254.6148387096773</v>
      </c>
      <c r="BD355" s="14">
        <f t="shared" si="19"/>
        <v>25476.237431643625</v>
      </c>
      <c r="BE355" s="13">
        <f t="shared" si="20"/>
        <v>25476.240000000002</v>
      </c>
      <c r="BF355" s="13"/>
    </row>
    <row r="356" spans="39:58">
      <c r="AM356" s="4" t="s">
        <v>526</v>
      </c>
      <c r="AN356" s="4" t="s">
        <v>605</v>
      </c>
      <c r="AO356" s="4" t="s">
        <v>616</v>
      </c>
      <c r="AP356" s="4" t="s">
        <v>617</v>
      </c>
      <c r="AQ356" s="4" t="s">
        <v>610</v>
      </c>
      <c r="AR356" s="5">
        <v>0</v>
      </c>
      <c r="AS356" s="5">
        <v>0</v>
      </c>
      <c r="AT356" s="5">
        <v>0</v>
      </c>
      <c r="AU356" s="5">
        <v>0</v>
      </c>
      <c r="AV356" s="5">
        <v>1.4458064516129032</v>
      </c>
      <c r="AW356" s="5">
        <v>116.53433333333334</v>
      </c>
      <c r="AX356" s="5">
        <v>114.45032258064516</v>
      </c>
      <c r="AY356" s="5">
        <v>114.34967741935485</v>
      </c>
      <c r="AZ356" s="5">
        <v>176.45533333333333</v>
      </c>
      <c r="BA356" s="5">
        <v>190.65354838709678</v>
      </c>
      <c r="BB356" s="5">
        <v>229.13066666666666</v>
      </c>
      <c r="BC356" s="5">
        <v>255.9758064516129</v>
      </c>
      <c r="BD356" s="14">
        <f t="shared" si="19"/>
        <v>1198.9954946236558</v>
      </c>
      <c r="BE356" s="13">
        <f t="shared" si="20"/>
        <v>1199</v>
      </c>
      <c r="BF356" s="13"/>
    </row>
    <row r="357" spans="39:58">
      <c r="AM357" s="4" t="s">
        <v>526</v>
      </c>
      <c r="AN357" s="4" t="s">
        <v>605</v>
      </c>
      <c r="AO357" s="4" t="s">
        <v>616</v>
      </c>
      <c r="AP357" s="4" t="s">
        <v>617</v>
      </c>
      <c r="AQ357" s="4" t="s">
        <v>612</v>
      </c>
      <c r="AR357" s="5">
        <v>0</v>
      </c>
      <c r="AS357" s="5">
        <v>0</v>
      </c>
      <c r="AT357" s="5">
        <v>0</v>
      </c>
      <c r="AU357" s="5">
        <v>0</v>
      </c>
      <c r="AV357" s="5">
        <v>3.1754838709677418</v>
      </c>
      <c r="AW357" s="5">
        <v>259.1226666666667</v>
      </c>
      <c r="AX357" s="5">
        <v>260.89096774193547</v>
      </c>
      <c r="AY357" s="5">
        <v>259.94774193548386</v>
      </c>
      <c r="AZ357" s="5">
        <v>244.97166666666666</v>
      </c>
      <c r="BA357" s="5">
        <v>238.34354838709677</v>
      </c>
      <c r="BB357" s="5">
        <v>237.39033333333333</v>
      </c>
      <c r="BC357" s="5">
        <v>234.56258064516129</v>
      </c>
      <c r="BD357" s="14">
        <f t="shared" si="19"/>
        <v>1738.4049892473115</v>
      </c>
      <c r="BE357" s="13">
        <f t="shared" si="20"/>
        <v>1738.4</v>
      </c>
      <c r="BF357" s="13"/>
    </row>
    <row r="358" spans="39:58">
      <c r="AM358" s="4" t="s">
        <v>526</v>
      </c>
      <c r="AN358" s="4" t="s">
        <v>446</v>
      </c>
      <c r="AO358" s="4" t="s">
        <v>606</v>
      </c>
      <c r="AP358" s="4" t="s">
        <v>618</v>
      </c>
      <c r="AQ358" s="4" t="s">
        <v>619</v>
      </c>
      <c r="AR358" s="5">
        <v>0</v>
      </c>
      <c r="AS358" s="5">
        <v>0</v>
      </c>
      <c r="AT358" s="5">
        <v>0</v>
      </c>
      <c r="AU358" s="5">
        <v>0</v>
      </c>
      <c r="AV358" s="5">
        <v>0</v>
      </c>
      <c r="AW358" s="5">
        <v>49.99633333333334</v>
      </c>
      <c r="AX358" s="5">
        <v>0</v>
      </c>
      <c r="AY358" s="5">
        <v>0</v>
      </c>
      <c r="AZ358" s="5">
        <v>0</v>
      </c>
      <c r="BA358" s="5">
        <v>0</v>
      </c>
      <c r="BB358" s="5">
        <v>0</v>
      </c>
      <c r="BC358" s="5">
        <v>0</v>
      </c>
      <c r="BD358" s="14">
        <f t="shared" si="19"/>
        <v>49.99633333333334</v>
      </c>
      <c r="BE358" s="13">
        <f t="shared" si="20"/>
        <v>50</v>
      </c>
      <c r="BF358" s="13"/>
    </row>
    <row r="359" spans="39:58">
      <c r="AM359" s="4" t="s">
        <v>526</v>
      </c>
      <c r="AN359" s="4" t="s">
        <v>446</v>
      </c>
      <c r="AO359" s="4" t="s">
        <v>108</v>
      </c>
      <c r="AP359" s="4" t="s">
        <v>620</v>
      </c>
      <c r="AQ359" s="4" t="s">
        <v>621</v>
      </c>
      <c r="AR359" s="5">
        <v>32.903225806451616</v>
      </c>
      <c r="AS359" s="5">
        <v>32.321428571428569</v>
      </c>
      <c r="AT359" s="5">
        <v>32.161290322580648</v>
      </c>
      <c r="AU359" s="5">
        <v>32.200000000000003</v>
      </c>
      <c r="AV359" s="5">
        <v>27.494193548387099</v>
      </c>
      <c r="AW359" s="5">
        <v>0.79566666666666674</v>
      </c>
      <c r="AX359" s="5">
        <v>0</v>
      </c>
      <c r="AY359" s="5">
        <v>0</v>
      </c>
      <c r="AZ359" s="5">
        <v>0</v>
      </c>
      <c r="BA359" s="5">
        <v>0</v>
      </c>
      <c r="BB359" s="5">
        <v>0</v>
      </c>
      <c r="BC359" s="5">
        <v>0</v>
      </c>
      <c r="BD359" s="14">
        <f t="shared" si="19"/>
        <v>157.87580491551464</v>
      </c>
      <c r="BE359" s="13">
        <f t="shared" si="20"/>
        <v>157.88</v>
      </c>
      <c r="BF359" s="13"/>
    </row>
    <row r="360" spans="39:58">
      <c r="AM360" s="4" t="s">
        <v>526</v>
      </c>
      <c r="AN360" s="4" t="s">
        <v>446</v>
      </c>
      <c r="AO360" s="4" t="s">
        <v>108</v>
      </c>
      <c r="AP360" s="4" t="s">
        <v>622</v>
      </c>
      <c r="AQ360" s="4" t="s">
        <v>623</v>
      </c>
      <c r="AR360" s="5">
        <v>0</v>
      </c>
      <c r="AS360" s="5">
        <v>0</v>
      </c>
      <c r="AT360" s="5">
        <v>0</v>
      </c>
      <c r="AU360" s="5">
        <v>35.333333333333336</v>
      </c>
      <c r="AV360" s="5">
        <v>25.537419354838708</v>
      </c>
      <c r="AW360" s="5">
        <v>0</v>
      </c>
      <c r="AX360" s="5">
        <v>146.33290322580643</v>
      </c>
      <c r="AY360" s="5">
        <v>285.46096774193552</v>
      </c>
      <c r="AZ360" s="5">
        <v>0</v>
      </c>
      <c r="BA360" s="5">
        <v>0</v>
      </c>
      <c r="BB360" s="5">
        <v>0</v>
      </c>
      <c r="BC360" s="5">
        <v>0</v>
      </c>
      <c r="BD360" s="14">
        <f t="shared" si="19"/>
        <v>492.664623655914</v>
      </c>
      <c r="BE360" s="13">
        <f t="shared" si="20"/>
        <v>492.66</v>
      </c>
      <c r="BF360" s="13"/>
    </row>
    <row r="361" spans="39:58">
      <c r="AM361" s="4" t="s">
        <v>526</v>
      </c>
      <c r="AN361" s="4" t="s">
        <v>446</v>
      </c>
      <c r="AO361" s="4" t="s">
        <v>613</v>
      </c>
      <c r="AP361" s="4" t="s">
        <v>622</v>
      </c>
      <c r="AQ361" s="4" t="s">
        <v>623</v>
      </c>
      <c r="AR361" s="5">
        <v>0</v>
      </c>
      <c r="AS361" s="5">
        <v>0</v>
      </c>
      <c r="AT361" s="5">
        <v>0</v>
      </c>
      <c r="AU361" s="5">
        <v>0</v>
      </c>
      <c r="AV361" s="5">
        <v>0</v>
      </c>
      <c r="AW361" s="5">
        <v>0</v>
      </c>
      <c r="AX361" s="5">
        <v>0</v>
      </c>
      <c r="AY361" s="5">
        <v>0</v>
      </c>
      <c r="AZ361" s="5">
        <v>332.37133333333333</v>
      </c>
      <c r="BA361" s="5">
        <v>90.987096774193546</v>
      </c>
      <c r="BB361" s="5">
        <v>18.805333333333333</v>
      </c>
      <c r="BC361" s="5">
        <v>243.18451612903226</v>
      </c>
      <c r="BD361" s="14">
        <f t="shared" si="19"/>
        <v>685.3482795698925</v>
      </c>
      <c r="BE361" s="13">
        <f t="shared" si="20"/>
        <v>685.35</v>
      </c>
      <c r="BF361" s="13"/>
    </row>
    <row r="362" spans="39:58">
      <c r="AM362" s="4" t="s">
        <v>526</v>
      </c>
      <c r="AN362" s="4" t="s">
        <v>624</v>
      </c>
      <c r="AO362" s="4" t="s">
        <v>108</v>
      </c>
      <c r="AP362" s="4" t="s">
        <v>625</v>
      </c>
      <c r="AQ362" s="4" t="s">
        <v>625</v>
      </c>
      <c r="AR362" s="5">
        <v>4011.9677419354839</v>
      </c>
      <c r="AS362" s="5">
        <v>4375.5357142857147</v>
      </c>
      <c r="AT362" s="5">
        <v>4208.8709677419356</v>
      </c>
      <c r="AU362" s="5">
        <v>3986.9</v>
      </c>
      <c r="AV362" s="5">
        <v>3614.7477419354836</v>
      </c>
      <c r="AW362" s="5">
        <v>3811.4639999999999</v>
      </c>
      <c r="AX362" s="5">
        <v>3882.2322580645159</v>
      </c>
      <c r="AY362" s="5">
        <v>3657.8716129032259</v>
      </c>
      <c r="AZ362" s="5">
        <v>3453.6786666666667</v>
      </c>
      <c r="BA362" s="5">
        <v>3719.3183870967741</v>
      </c>
      <c r="BB362" s="5">
        <v>3550.4279999999999</v>
      </c>
      <c r="BC362" s="5">
        <v>3653.6983870967747</v>
      </c>
      <c r="BD362" s="14">
        <f t="shared" si="19"/>
        <v>45926.713477726582</v>
      </c>
      <c r="BE362" s="13">
        <f t="shared" si="20"/>
        <v>45926.71</v>
      </c>
      <c r="BF362" s="13"/>
    </row>
    <row r="363" spans="39:58">
      <c r="AM363" s="4" t="s">
        <v>526</v>
      </c>
      <c r="AN363" s="4" t="s">
        <v>624</v>
      </c>
      <c r="AO363" s="4" t="s">
        <v>108</v>
      </c>
      <c r="AP363" s="4" t="s">
        <v>625</v>
      </c>
      <c r="AQ363" s="4" t="s">
        <v>626</v>
      </c>
      <c r="AR363" s="5">
        <v>476.74193548387098</v>
      </c>
      <c r="AS363" s="5">
        <v>378.28571428571428</v>
      </c>
      <c r="AT363" s="5">
        <v>508.16129032258067</v>
      </c>
      <c r="AU363" s="5">
        <v>426.66666666666669</v>
      </c>
      <c r="AV363" s="5">
        <v>377.18548387096774</v>
      </c>
      <c r="AW363" s="5">
        <v>426.04433333333333</v>
      </c>
      <c r="AX363" s="5">
        <v>424.61387096774189</v>
      </c>
      <c r="AY363" s="5">
        <v>459.74741935483866</v>
      </c>
      <c r="AZ363" s="5">
        <v>442.47166666666664</v>
      </c>
      <c r="BA363" s="5">
        <v>398.05032258064523</v>
      </c>
      <c r="BB363" s="5">
        <v>402.71299999999997</v>
      </c>
      <c r="BC363" s="5">
        <v>499.85032258064518</v>
      </c>
      <c r="BD363" s="14">
        <f t="shared" si="19"/>
        <v>5220.5320261136712</v>
      </c>
      <c r="BE363" s="13">
        <f t="shared" si="20"/>
        <v>5220.53</v>
      </c>
      <c r="BF363" s="13"/>
    </row>
    <row r="364" spans="39:58">
      <c r="AM364" s="4" t="s">
        <v>526</v>
      </c>
      <c r="AN364" s="4" t="s">
        <v>624</v>
      </c>
      <c r="AO364" s="4" t="s">
        <v>108</v>
      </c>
      <c r="AP364" s="4" t="s">
        <v>625</v>
      </c>
      <c r="AQ364" s="4" t="s">
        <v>627</v>
      </c>
      <c r="AR364" s="5">
        <v>115.58064516129032</v>
      </c>
      <c r="AS364" s="5">
        <v>119.67857142857143</v>
      </c>
      <c r="AT364" s="5">
        <v>77.225806451612897</v>
      </c>
      <c r="AU364" s="5">
        <v>87.13333333333334</v>
      </c>
      <c r="AV364" s="5">
        <v>83.431612903225798</v>
      </c>
      <c r="AW364" s="5">
        <v>113.06133333333334</v>
      </c>
      <c r="AX364" s="5">
        <v>19.250645161290322</v>
      </c>
      <c r="AY364" s="5">
        <v>48.030645161290316</v>
      </c>
      <c r="AZ364" s="5">
        <v>97.261999999999986</v>
      </c>
      <c r="BA364" s="5">
        <v>86.742258064516136</v>
      </c>
      <c r="BB364" s="5">
        <v>84.384333333333345</v>
      </c>
      <c r="BC364" s="5">
        <v>65.978709677419346</v>
      </c>
      <c r="BD364" s="14">
        <f t="shared" si="19"/>
        <v>997.75989400921651</v>
      </c>
      <c r="BE364" s="13">
        <f t="shared" si="20"/>
        <v>997.76</v>
      </c>
      <c r="BF364" s="13"/>
    </row>
    <row r="365" spans="39:58">
      <c r="AM365" s="4" t="s">
        <v>526</v>
      </c>
      <c r="AN365" s="4" t="s">
        <v>624</v>
      </c>
      <c r="AO365" s="4" t="s">
        <v>108</v>
      </c>
      <c r="AP365" s="4" t="s">
        <v>625</v>
      </c>
      <c r="AQ365" s="4" t="s">
        <v>628</v>
      </c>
      <c r="AR365" s="5">
        <v>1627.9032258064517</v>
      </c>
      <c r="AS365" s="5">
        <v>1555.0357142857142</v>
      </c>
      <c r="AT365" s="5">
        <v>1710.0322580645161</v>
      </c>
      <c r="AU365" s="5">
        <v>1634.9333333333334</v>
      </c>
      <c r="AV365" s="5">
        <v>1664.0429032258064</v>
      </c>
      <c r="AW365" s="5">
        <v>1605.3946666666666</v>
      </c>
      <c r="AX365" s="5">
        <v>1741.8032258064516</v>
      </c>
      <c r="AY365" s="5">
        <v>1713.1232258064515</v>
      </c>
      <c r="AZ365" s="5">
        <v>1586.2560000000001</v>
      </c>
      <c r="BA365" s="5">
        <v>1540.1087096774193</v>
      </c>
      <c r="BB365" s="5">
        <v>1344.1510000000001</v>
      </c>
      <c r="BC365" s="5">
        <v>1540.1545161290323</v>
      </c>
      <c r="BD365" s="14">
        <f t="shared" si="19"/>
        <v>19262.938778801843</v>
      </c>
      <c r="BE365" s="13">
        <f t="shared" si="20"/>
        <v>19262.939999999999</v>
      </c>
      <c r="BF365" s="13"/>
    </row>
    <row r="366" spans="39:58">
      <c r="AM366" s="4" t="s">
        <v>526</v>
      </c>
      <c r="AN366" s="4" t="s">
        <v>624</v>
      </c>
      <c r="AO366" s="4" t="s">
        <v>108</v>
      </c>
      <c r="AP366" s="4" t="s">
        <v>625</v>
      </c>
      <c r="AQ366" s="4" t="s">
        <v>551</v>
      </c>
      <c r="AR366" s="5">
        <v>2835.4516129032259</v>
      </c>
      <c r="AS366" s="5">
        <v>2758.1428571428573</v>
      </c>
      <c r="AT366" s="5">
        <v>2523.2580645161293</v>
      </c>
      <c r="AU366" s="5">
        <v>2623.2</v>
      </c>
      <c r="AV366" s="5">
        <v>2622.8716129032255</v>
      </c>
      <c r="AW366" s="5">
        <v>2724.7963333333332</v>
      </c>
      <c r="AX366" s="5">
        <v>3062.5448387096776</v>
      </c>
      <c r="AY366" s="5">
        <v>2929.1625806451611</v>
      </c>
      <c r="AZ366" s="5">
        <v>2571.8789999999999</v>
      </c>
      <c r="BA366" s="5">
        <v>2469.6319354838711</v>
      </c>
      <c r="BB366" s="5">
        <v>2502.8680000000004</v>
      </c>
      <c r="BC366" s="5">
        <v>2575.4370967741938</v>
      </c>
      <c r="BD366" s="14">
        <f t="shared" si="19"/>
        <v>32199.243932411679</v>
      </c>
      <c r="BE366" s="13">
        <f t="shared" si="20"/>
        <v>32199.24</v>
      </c>
      <c r="BF366" s="13"/>
    </row>
    <row r="367" spans="39:58">
      <c r="AM367" s="4" t="s">
        <v>526</v>
      </c>
      <c r="AN367" s="4" t="s">
        <v>624</v>
      </c>
      <c r="AO367" s="4" t="s">
        <v>108</v>
      </c>
      <c r="AP367" s="4" t="s">
        <v>625</v>
      </c>
      <c r="AQ367" s="4" t="s">
        <v>629</v>
      </c>
      <c r="AR367" s="5">
        <v>33.645161290322584</v>
      </c>
      <c r="AS367" s="5">
        <v>260.89285714285717</v>
      </c>
      <c r="AT367" s="5">
        <v>181.25806451612902</v>
      </c>
      <c r="AU367" s="5">
        <v>175.46666666666667</v>
      </c>
      <c r="AV367" s="5">
        <v>142.28</v>
      </c>
      <c r="AW367" s="5">
        <v>129.90100000000001</v>
      </c>
      <c r="AX367" s="5">
        <v>180.69774193548386</v>
      </c>
      <c r="AY367" s="5">
        <v>161.79548387096773</v>
      </c>
      <c r="AZ367" s="5">
        <v>133.76900000000001</v>
      </c>
      <c r="BA367" s="5">
        <v>118.49451612903225</v>
      </c>
      <c r="BB367" s="5">
        <v>120.40733333333333</v>
      </c>
      <c r="BC367" s="5">
        <v>153.96387096774194</v>
      </c>
      <c r="BD367" s="14">
        <f t="shared" si="19"/>
        <v>1792.5716958525345</v>
      </c>
      <c r="BE367" s="13">
        <f t="shared" si="20"/>
        <v>1792.57</v>
      </c>
      <c r="BF367" s="13"/>
    </row>
    <row r="368" spans="39:58">
      <c r="AM368" s="4" t="s">
        <v>526</v>
      </c>
      <c r="AN368" s="4" t="s">
        <v>624</v>
      </c>
      <c r="AO368" s="4" t="s">
        <v>108</v>
      </c>
      <c r="AP368" s="4" t="s">
        <v>625</v>
      </c>
      <c r="AQ368" s="4" t="s">
        <v>630</v>
      </c>
      <c r="AR368" s="5">
        <v>7.419354838709677</v>
      </c>
      <c r="AS368" s="5">
        <v>7.8571428571428568</v>
      </c>
      <c r="AT368" s="5">
        <v>10.387096774193548</v>
      </c>
      <c r="AU368" s="5">
        <v>16.695666666666668</v>
      </c>
      <c r="AV368" s="5">
        <v>14.642903225806451</v>
      </c>
      <c r="AW368" s="5">
        <v>6.5469999999999997</v>
      </c>
      <c r="AX368" s="5">
        <v>6.1274193548387093</v>
      </c>
      <c r="AY368" s="5">
        <v>7.2438709677419357</v>
      </c>
      <c r="AZ368" s="5">
        <v>7.2363333333333335</v>
      </c>
      <c r="BA368" s="5">
        <v>7.6490322580645165</v>
      </c>
      <c r="BB368" s="5">
        <v>7.9776666666666669</v>
      </c>
      <c r="BC368" s="5">
        <v>8.6083870967741944</v>
      </c>
      <c r="BD368" s="14">
        <f t="shared" si="19"/>
        <v>108.39187403993856</v>
      </c>
      <c r="BE368" s="13">
        <f t="shared" si="20"/>
        <v>108.39</v>
      </c>
      <c r="BF368" s="13"/>
    </row>
    <row r="369" spans="39:58">
      <c r="AM369" s="4" t="s">
        <v>526</v>
      </c>
      <c r="AN369" s="4" t="s">
        <v>624</v>
      </c>
      <c r="AO369" s="4" t="s">
        <v>108</v>
      </c>
      <c r="AP369" s="4" t="s">
        <v>625</v>
      </c>
      <c r="AQ369" s="4" t="s">
        <v>631</v>
      </c>
      <c r="AR369" s="5">
        <v>3224.4193548387098</v>
      </c>
      <c r="AS369" s="5">
        <v>3075.2857142857142</v>
      </c>
      <c r="AT369" s="5">
        <v>2682.3225806451615</v>
      </c>
      <c r="AU369" s="5">
        <v>2843.4666666666667</v>
      </c>
      <c r="AV369" s="5">
        <v>2566.4438709677424</v>
      </c>
      <c r="AW369" s="5">
        <v>2624.8023333333335</v>
      </c>
      <c r="AX369" s="5">
        <v>2598.2529032258062</v>
      </c>
      <c r="AY369" s="5">
        <v>2781.327741935484</v>
      </c>
      <c r="AZ369" s="5">
        <v>2682.5993333333336</v>
      </c>
      <c r="BA369" s="5">
        <v>2720.9877419354839</v>
      </c>
      <c r="BB369" s="5">
        <v>2522.29</v>
      </c>
      <c r="BC369" s="5">
        <v>2477.2309677419357</v>
      </c>
      <c r="BD369" s="14">
        <f t="shared" si="19"/>
        <v>32799.429208909372</v>
      </c>
      <c r="BE369" s="13">
        <f t="shared" si="20"/>
        <v>32799.43</v>
      </c>
      <c r="BF369" s="13"/>
    </row>
    <row r="370" spans="39:58">
      <c r="AM370" s="4" t="s">
        <v>526</v>
      </c>
      <c r="AN370" s="4" t="s">
        <v>624</v>
      </c>
      <c r="AO370" s="4" t="s">
        <v>108</v>
      </c>
      <c r="AP370" s="4" t="s">
        <v>625</v>
      </c>
      <c r="AQ370" s="4" t="s">
        <v>632</v>
      </c>
      <c r="AR370" s="5">
        <v>1047.1290322580646</v>
      </c>
      <c r="AS370" s="5">
        <v>1170</v>
      </c>
      <c r="AT370" s="5">
        <v>1269.258064516129</v>
      </c>
      <c r="AU370" s="5">
        <v>1048.7</v>
      </c>
      <c r="AV370" s="5">
        <v>1127.4000000000001</v>
      </c>
      <c r="AW370" s="5">
        <v>1192.9690000000001</v>
      </c>
      <c r="AX370" s="5">
        <v>1289.5332258064516</v>
      </c>
      <c r="AY370" s="5">
        <v>1186.6116129032257</v>
      </c>
      <c r="AZ370" s="5">
        <v>1205.3843333333332</v>
      </c>
      <c r="BA370" s="5">
        <v>1210.2280645161291</v>
      </c>
      <c r="BB370" s="5">
        <v>1090.3900000000001</v>
      </c>
      <c r="BC370" s="5">
        <v>1278.2806451612903</v>
      </c>
      <c r="BD370" s="14">
        <f t="shared" si="19"/>
        <v>14115.883978494623</v>
      </c>
      <c r="BE370" s="13">
        <f t="shared" si="20"/>
        <v>14115.88</v>
      </c>
      <c r="BF370" s="13"/>
    </row>
    <row r="371" spans="39:58">
      <c r="AM371" s="4" t="s">
        <v>526</v>
      </c>
      <c r="AN371" s="4" t="s">
        <v>624</v>
      </c>
      <c r="AO371" s="4" t="s">
        <v>108</v>
      </c>
      <c r="AP371" s="4" t="s">
        <v>625</v>
      </c>
      <c r="AQ371" s="4" t="s">
        <v>633</v>
      </c>
      <c r="AR371" s="5">
        <v>47.064516129032256</v>
      </c>
      <c r="AS371" s="5">
        <v>44.714285714285715</v>
      </c>
      <c r="AT371" s="5">
        <v>45.193548387096776</v>
      </c>
      <c r="AU371" s="5">
        <v>50.3</v>
      </c>
      <c r="AV371" s="5">
        <v>50.438064516129032</v>
      </c>
      <c r="AW371" s="5">
        <v>50.998333333333335</v>
      </c>
      <c r="AX371" s="5">
        <v>47.294838709677421</v>
      </c>
      <c r="AY371" s="5">
        <v>45.075161290322576</v>
      </c>
      <c r="AZ371" s="5">
        <v>37.085333333333331</v>
      </c>
      <c r="BA371" s="5">
        <v>42.496129032258068</v>
      </c>
      <c r="BB371" s="5">
        <v>65.715333333333334</v>
      </c>
      <c r="BC371" s="5">
        <v>112.55354838709677</v>
      </c>
      <c r="BD371" s="14">
        <f t="shared" si="19"/>
        <v>638.92909216589862</v>
      </c>
      <c r="BE371" s="13">
        <f t="shared" si="20"/>
        <v>638.92999999999995</v>
      </c>
      <c r="BF371" s="13"/>
    </row>
    <row r="372" spans="39:58">
      <c r="AM372" s="4" t="s">
        <v>634</v>
      </c>
      <c r="AN372" s="4" t="s">
        <v>635</v>
      </c>
      <c r="AO372" s="4" t="s">
        <v>108</v>
      </c>
      <c r="AP372" s="4" t="s">
        <v>636</v>
      </c>
      <c r="AQ372" s="4" t="s">
        <v>637</v>
      </c>
      <c r="AR372" s="5">
        <v>285.16129032258067</v>
      </c>
      <c r="AS372" s="5">
        <v>318.03571428571428</v>
      </c>
      <c r="AT372" s="5">
        <v>217.7741935483871</v>
      </c>
      <c r="AU372" s="5">
        <v>297.10000000000002</v>
      </c>
      <c r="AV372" s="5">
        <v>333.45161290322579</v>
      </c>
      <c r="AW372" s="5">
        <v>174.65799999999999</v>
      </c>
      <c r="AX372" s="5">
        <v>73.075806451612905</v>
      </c>
      <c r="AY372" s="5">
        <v>288.69225806451612</v>
      </c>
      <c r="AZ372" s="5">
        <v>318.55833333333334</v>
      </c>
      <c r="BA372" s="5">
        <v>326.30451612903227</v>
      </c>
      <c r="BB372" s="5">
        <v>281.017</v>
      </c>
      <c r="BC372" s="5">
        <v>270.47483870967739</v>
      </c>
      <c r="BD372" s="14">
        <f t="shared" si="19"/>
        <v>3184.3035637480798</v>
      </c>
      <c r="BE372" s="13">
        <f t="shared" si="20"/>
        <v>3184.3</v>
      </c>
      <c r="BF372" s="13"/>
    </row>
    <row r="373" spans="39:58">
      <c r="AM373" s="4" t="s">
        <v>638</v>
      </c>
      <c r="AN373" s="4" t="s">
        <v>639</v>
      </c>
      <c r="AO373" s="4" t="s">
        <v>108</v>
      </c>
      <c r="AP373" s="4" t="s">
        <v>640</v>
      </c>
      <c r="AQ373" s="4" t="s">
        <v>641</v>
      </c>
      <c r="AR373" s="5">
        <v>445</v>
      </c>
      <c r="AS373" s="5">
        <v>448.82142857142856</v>
      </c>
      <c r="AT373" s="5">
        <v>446.06451612903226</v>
      </c>
      <c r="AU373" s="5">
        <v>411.03333333333336</v>
      </c>
      <c r="AV373" s="5">
        <v>387.32258064516128</v>
      </c>
      <c r="AW373" s="5">
        <v>421.00699999999995</v>
      </c>
      <c r="AX373" s="5">
        <v>448.75774193548386</v>
      </c>
      <c r="AY373" s="5">
        <v>446.81064516129032</v>
      </c>
      <c r="AZ373" s="5">
        <v>458.60333333333335</v>
      </c>
      <c r="BA373" s="5">
        <v>0</v>
      </c>
      <c r="BB373" s="5">
        <v>0</v>
      </c>
      <c r="BC373" s="5">
        <v>0</v>
      </c>
      <c r="BD373" s="14">
        <f t="shared" si="19"/>
        <v>3913.4205791090631</v>
      </c>
      <c r="BE373" s="13">
        <f t="shared" si="20"/>
        <v>3913.42</v>
      </c>
      <c r="BF373" s="13"/>
    </row>
    <row r="374" spans="39:58">
      <c r="AM374" s="4" t="s">
        <v>638</v>
      </c>
      <c r="AN374" s="4" t="s">
        <v>639</v>
      </c>
      <c r="AO374" s="4" t="s">
        <v>616</v>
      </c>
      <c r="AP374" s="4" t="s">
        <v>640</v>
      </c>
      <c r="AQ374" s="4" t="s">
        <v>641</v>
      </c>
      <c r="AR374" s="5">
        <v>0</v>
      </c>
      <c r="AS374" s="5">
        <v>0</v>
      </c>
      <c r="AT374" s="5">
        <v>0</v>
      </c>
      <c r="AU374" s="5">
        <v>0</v>
      </c>
      <c r="AV374" s="5">
        <v>0</v>
      </c>
      <c r="AW374" s="5">
        <v>0</v>
      </c>
      <c r="AX374" s="5">
        <v>0</v>
      </c>
      <c r="AY374" s="5">
        <v>0</v>
      </c>
      <c r="AZ374" s="5">
        <v>0</v>
      </c>
      <c r="BA374" s="5">
        <v>435.3232258064516</v>
      </c>
      <c r="BB374" s="5">
        <v>422.887</v>
      </c>
      <c r="BC374" s="5">
        <v>240.66354838709677</v>
      </c>
      <c r="BD374" s="14">
        <f t="shared" si="19"/>
        <v>1098.8737741935483</v>
      </c>
      <c r="BE374" s="13">
        <f t="shared" si="20"/>
        <v>1098.8699999999999</v>
      </c>
      <c r="BF374" s="13"/>
    </row>
    <row r="375" spans="39:58">
      <c r="AM375" s="4" t="s">
        <v>638</v>
      </c>
      <c r="AN375" s="4" t="s">
        <v>642</v>
      </c>
      <c r="AO375" s="4" t="s">
        <v>108</v>
      </c>
      <c r="AP375" s="4" t="s">
        <v>643</v>
      </c>
      <c r="AQ375" s="4" t="s">
        <v>643</v>
      </c>
      <c r="AR375" s="5">
        <v>54</v>
      </c>
      <c r="AS375" s="5">
        <v>52.964285714285715</v>
      </c>
      <c r="AT375" s="5">
        <v>54</v>
      </c>
      <c r="AU375" s="5">
        <v>53.56666666666667</v>
      </c>
      <c r="AV375" s="5">
        <v>52.266129032258064</v>
      </c>
      <c r="AW375" s="5">
        <v>54</v>
      </c>
      <c r="AX375" s="5">
        <v>50.29032258064516</v>
      </c>
      <c r="AY375" s="5">
        <v>51.70967741935484</v>
      </c>
      <c r="AZ375" s="5">
        <v>53.3</v>
      </c>
      <c r="BA375" s="5">
        <v>50.935483870967744</v>
      </c>
      <c r="BB375" s="5">
        <v>53.7</v>
      </c>
      <c r="BC375" s="5">
        <v>54</v>
      </c>
      <c r="BD375" s="14">
        <f t="shared" si="19"/>
        <v>634.73256528417824</v>
      </c>
      <c r="BE375" s="13">
        <f t="shared" si="20"/>
        <v>634.73</v>
      </c>
      <c r="BF375" s="13"/>
    </row>
    <row r="376" spans="39:58">
      <c r="AM376" s="4" t="s">
        <v>638</v>
      </c>
      <c r="AN376" s="4" t="s">
        <v>644</v>
      </c>
      <c r="AO376" s="4" t="s">
        <v>645</v>
      </c>
      <c r="AP376" s="4" t="s">
        <v>646</v>
      </c>
      <c r="AQ376" s="4" t="s">
        <v>647</v>
      </c>
      <c r="AR376" s="5">
        <v>0</v>
      </c>
      <c r="AS376" s="5">
        <v>0.21428571428571427</v>
      </c>
      <c r="AT376" s="5">
        <v>0.22580645161290322</v>
      </c>
      <c r="AU376" s="5">
        <v>0.1</v>
      </c>
      <c r="AV376" s="5">
        <v>0.27129032258064517</v>
      </c>
      <c r="AW376" s="5">
        <v>0.33300000000000002</v>
      </c>
      <c r="AX376" s="5">
        <v>0.27387096774193548</v>
      </c>
      <c r="AY376" s="5">
        <v>0.1667741935483871</v>
      </c>
      <c r="AZ376" s="5">
        <v>0.15833333333333333</v>
      </c>
      <c r="BA376" s="5">
        <v>0.24032258064516129</v>
      </c>
      <c r="BB376" s="5">
        <v>0.311</v>
      </c>
      <c r="BC376" s="5">
        <v>0.29193548387096774</v>
      </c>
      <c r="BD376" s="14">
        <f t="shared" si="19"/>
        <v>2.5866190476190476</v>
      </c>
      <c r="BE376" s="13">
        <f t="shared" si="20"/>
        <v>2.59</v>
      </c>
      <c r="BF376" s="13"/>
    </row>
    <row r="377" spans="39:58">
      <c r="AM377" s="4" t="s">
        <v>638</v>
      </c>
      <c r="AN377" s="4" t="s">
        <v>648</v>
      </c>
      <c r="AO377" s="4" t="s">
        <v>108</v>
      </c>
      <c r="AP377" s="4" t="s">
        <v>649</v>
      </c>
      <c r="AQ377" s="4" t="s">
        <v>644</v>
      </c>
      <c r="AR377" s="5">
        <v>125.58064516129032</v>
      </c>
      <c r="AS377" s="5">
        <v>127.96428571428571</v>
      </c>
      <c r="AT377" s="5">
        <v>134.29032258064515</v>
      </c>
      <c r="AU377" s="5">
        <v>138.03333333333333</v>
      </c>
      <c r="AV377" s="5">
        <v>137.35483870967741</v>
      </c>
      <c r="AW377" s="5">
        <v>128.12866666666667</v>
      </c>
      <c r="AX377" s="5">
        <v>132.22709677419354</v>
      </c>
      <c r="AY377" s="5">
        <v>88.58064516129032</v>
      </c>
      <c r="AZ377" s="5">
        <v>112.35133333333333</v>
      </c>
      <c r="BA377" s="5">
        <v>153.17387096774195</v>
      </c>
      <c r="BB377" s="5">
        <v>158.33633333333333</v>
      </c>
      <c r="BC377" s="5">
        <v>170.23258064516128</v>
      </c>
      <c r="BD377" s="14">
        <f t="shared" si="19"/>
        <v>1606.2539523809526</v>
      </c>
      <c r="BE377" s="13">
        <f t="shared" si="20"/>
        <v>1606.25</v>
      </c>
      <c r="BF377" s="13"/>
    </row>
    <row r="378" spans="39:58">
      <c r="AM378" s="4" t="s">
        <v>638</v>
      </c>
      <c r="AN378" s="4" t="s">
        <v>648</v>
      </c>
      <c r="AO378" s="4" t="s">
        <v>108</v>
      </c>
      <c r="AP378" s="4" t="s">
        <v>649</v>
      </c>
      <c r="AQ378" s="4" t="s">
        <v>650</v>
      </c>
      <c r="AR378" s="5">
        <v>2582.6774193548385</v>
      </c>
      <c r="AS378" s="5">
        <v>2421.3928571428573</v>
      </c>
      <c r="AT378" s="5">
        <v>2557.1290322580644</v>
      </c>
      <c r="AU378" s="5">
        <v>2513.6333333333332</v>
      </c>
      <c r="AV378" s="5">
        <v>2569.0322580645161</v>
      </c>
      <c r="AW378" s="5">
        <v>2559.9173333333329</v>
      </c>
      <c r="AX378" s="5">
        <v>2502.1583870967743</v>
      </c>
      <c r="AY378" s="5">
        <v>2573.0261290322578</v>
      </c>
      <c r="AZ378" s="5">
        <v>2639.82</v>
      </c>
      <c r="BA378" s="5">
        <v>2566.6867741935484</v>
      </c>
      <c r="BB378" s="5">
        <v>2363.85</v>
      </c>
      <c r="BC378" s="5">
        <v>2451.6787096774196</v>
      </c>
      <c r="BD378" s="14">
        <f t="shared" si="19"/>
        <v>30301.002233486943</v>
      </c>
      <c r="BE378" s="13">
        <f t="shared" si="20"/>
        <v>30301</v>
      </c>
      <c r="BF378" s="13"/>
    </row>
    <row r="379" spans="39:58">
      <c r="AM379" s="4" t="s">
        <v>651</v>
      </c>
      <c r="AN379" s="4" t="s">
        <v>652</v>
      </c>
      <c r="AO379" s="4" t="s">
        <v>108</v>
      </c>
      <c r="AP379" s="4" t="s">
        <v>422</v>
      </c>
      <c r="AQ379" s="4" t="s">
        <v>653</v>
      </c>
      <c r="AR379" s="5">
        <v>257.09677419354841</v>
      </c>
      <c r="AS379" s="5">
        <v>184.78571428571428</v>
      </c>
      <c r="AT379" s="5">
        <v>123.90322580645162</v>
      </c>
      <c r="AU379" s="5">
        <v>107.33333333333333</v>
      </c>
      <c r="AV379" s="5">
        <v>0</v>
      </c>
      <c r="AW379" s="5">
        <v>0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14">
        <f t="shared" si="19"/>
        <v>673.11904761904771</v>
      </c>
      <c r="BE379" s="13">
        <f t="shared" si="20"/>
        <v>673.12</v>
      </c>
      <c r="BF379" s="13"/>
    </row>
    <row r="380" spans="39:58">
      <c r="AM380" s="4" t="s">
        <v>651</v>
      </c>
      <c r="AN380" s="4" t="s">
        <v>652</v>
      </c>
      <c r="AO380" s="4" t="s">
        <v>425</v>
      </c>
      <c r="AP380" s="4" t="s">
        <v>654</v>
      </c>
      <c r="AQ380" s="4" t="s">
        <v>655</v>
      </c>
      <c r="AR380" s="5">
        <v>6068.6451612903229</v>
      </c>
      <c r="AS380" s="5">
        <v>6457.4285714285716</v>
      </c>
      <c r="AT380" s="5">
        <v>6184.5161290322585</v>
      </c>
      <c r="AU380" s="5">
        <v>5907.0333333333338</v>
      </c>
      <c r="AV380" s="5">
        <v>5424.0322580645161</v>
      </c>
      <c r="AW380" s="5">
        <v>5469.9666666666662</v>
      </c>
      <c r="AX380" s="5">
        <v>5236.6129032258068</v>
      </c>
      <c r="AY380" s="5">
        <v>4783.5483870967746</v>
      </c>
      <c r="AZ380" s="5">
        <v>4466.666666666667</v>
      </c>
      <c r="BA380" s="5">
        <v>4458.6322580645165</v>
      </c>
      <c r="BB380" s="5">
        <v>4317.8406666666669</v>
      </c>
      <c r="BC380" s="5">
        <v>4186.3267741935488</v>
      </c>
      <c r="BD380" s="14">
        <f t="shared" si="19"/>
        <v>62961.249775729644</v>
      </c>
      <c r="BE380" s="13">
        <f t="shared" si="20"/>
        <v>62961.25</v>
      </c>
      <c r="BF380" s="13"/>
    </row>
    <row r="381" spans="39:58">
      <c r="AM381" s="4" t="s">
        <v>651</v>
      </c>
      <c r="AN381" s="4" t="s">
        <v>652</v>
      </c>
      <c r="AO381" s="4" t="s">
        <v>425</v>
      </c>
      <c r="AP381" s="4" t="s">
        <v>427</v>
      </c>
      <c r="AQ381" s="4" t="s">
        <v>653</v>
      </c>
      <c r="AR381" s="5">
        <v>0</v>
      </c>
      <c r="AS381" s="5">
        <v>0</v>
      </c>
      <c r="AT381" s="5">
        <v>0</v>
      </c>
      <c r="AU381" s="5">
        <v>9.8000000000000007</v>
      </c>
      <c r="AV381" s="5">
        <v>118.51612903225806</v>
      </c>
      <c r="AW381" s="5">
        <v>136.16666666666666</v>
      </c>
      <c r="AX381" s="5">
        <v>161.54838709677421</v>
      </c>
      <c r="AY381" s="5">
        <v>156.45161290322579</v>
      </c>
      <c r="AZ381" s="5">
        <v>150.70766666666665</v>
      </c>
      <c r="BA381" s="5">
        <v>153.36451612903227</v>
      </c>
      <c r="BB381" s="5">
        <v>147.96766666666664</v>
      </c>
      <c r="BC381" s="5">
        <v>112.64870967741936</v>
      </c>
      <c r="BD381" s="14">
        <f t="shared" si="19"/>
        <v>1147.1713548387097</v>
      </c>
      <c r="BE381" s="13">
        <f t="shared" si="20"/>
        <v>1147.17</v>
      </c>
      <c r="BF381" s="13"/>
    </row>
    <row r="382" spans="39:58">
      <c r="AM382" s="4" t="s">
        <v>651</v>
      </c>
      <c r="AN382" s="4" t="s">
        <v>636</v>
      </c>
      <c r="AO382" s="4" t="s">
        <v>108</v>
      </c>
      <c r="AP382" s="4" t="s">
        <v>636</v>
      </c>
      <c r="AQ382" s="4" t="s">
        <v>656</v>
      </c>
      <c r="AR382" s="5">
        <v>753.80645161290317</v>
      </c>
      <c r="AS382" s="5">
        <v>736.82142857142856</v>
      </c>
      <c r="AT382" s="5">
        <v>720.0322580645161</v>
      </c>
      <c r="AU382" s="5">
        <v>690.0333333333333</v>
      </c>
      <c r="AV382" s="5">
        <v>715.93548387096769</v>
      </c>
      <c r="AW382" s="5">
        <v>701.096</v>
      </c>
      <c r="AX382" s="5">
        <v>694.89967741935482</v>
      </c>
      <c r="AY382" s="5">
        <v>694.55709677419361</v>
      </c>
      <c r="AZ382" s="5">
        <v>693.16066666666666</v>
      </c>
      <c r="BA382" s="5">
        <v>647.20064516129037</v>
      </c>
      <c r="BB382" s="5">
        <v>625.31733333333329</v>
      </c>
      <c r="BC382" s="5">
        <v>627.55483870967748</v>
      </c>
      <c r="BD382" s="14">
        <f t="shared" si="19"/>
        <v>8300.4152135176646</v>
      </c>
      <c r="BE382" s="13">
        <f t="shared" si="20"/>
        <v>8300.42</v>
      </c>
      <c r="BF382" s="13"/>
    </row>
    <row r="383" spans="39:58">
      <c r="AM383" s="4" t="s">
        <v>651</v>
      </c>
      <c r="AN383" s="4" t="s">
        <v>636</v>
      </c>
      <c r="AO383" s="4" t="s">
        <v>108</v>
      </c>
      <c r="AP383" s="4" t="s">
        <v>636</v>
      </c>
      <c r="AQ383" s="4" t="s">
        <v>657</v>
      </c>
      <c r="AR383" s="5">
        <v>691.67741935483866</v>
      </c>
      <c r="AS383" s="5">
        <v>571.35714285714289</v>
      </c>
      <c r="AT383" s="5">
        <v>413.22580645161293</v>
      </c>
      <c r="AU383" s="5">
        <v>305.26666666666665</v>
      </c>
      <c r="AV383" s="5">
        <v>207.09677419354838</v>
      </c>
      <c r="AW383" s="5">
        <v>247.89733333333334</v>
      </c>
      <c r="AX383" s="5">
        <v>499.64741935483869</v>
      </c>
      <c r="AY383" s="5">
        <v>382.02677419354836</v>
      </c>
      <c r="AZ383" s="5">
        <v>365.66500000000002</v>
      </c>
      <c r="BA383" s="5">
        <v>234.42161290322579</v>
      </c>
      <c r="BB383" s="5">
        <v>211.91933333333333</v>
      </c>
      <c r="BC383" s="5">
        <v>262.49548387096775</v>
      </c>
      <c r="BD383" s="14">
        <f t="shared" si="19"/>
        <v>4392.696766513056</v>
      </c>
      <c r="BE383" s="13">
        <f t="shared" si="20"/>
        <v>4392.7</v>
      </c>
      <c r="BF383" s="13"/>
    </row>
    <row r="384" spans="39:58">
      <c r="AM384" s="4" t="s">
        <v>651</v>
      </c>
      <c r="AN384" s="4" t="s">
        <v>636</v>
      </c>
      <c r="AO384" s="4" t="s">
        <v>108</v>
      </c>
      <c r="AP384" s="4" t="s">
        <v>636</v>
      </c>
      <c r="AQ384" s="4" t="s">
        <v>636</v>
      </c>
      <c r="AR384" s="5">
        <v>2783.7419354838707</v>
      </c>
      <c r="AS384" s="5">
        <v>2747.5357142857142</v>
      </c>
      <c r="AT384" s="5">
        <v>2698.7419354838707</v>
      </c>
      <c r="AU384" s="5">
        <v>2600.7333333333331</v>
      </c>
      <c r="AV384" s="5">
        <v>2481.3870967741937</v>
      </c>
      <c r="AW384" s="5">
        <v>2154.0133333333333</v>
      </c>
      <c r="AX384" s="5">
        <v>2207.2161290322579</v>
      </c>
      <c r="AY384" s="5">
        <v>2490.3403225806451</v>
      </c>
      <c r="AZ384" s="5">
        <v>2584.77</v>
      </c>
      <c r="BA384" s="5">
        <v>2230.2967741935481</v>
      </c>
      <c r="BB384" s="5">
        <v>2158.8163333333332</v>
      </c>
      <c r="BC384" s="5">
        <v>2534.5558064516126</v>
      </c>
      <c r="BD384" s="14">
        <f t="shared" si="19"/>
        <v>29672.148714285708</v>
      </c>
      <c r="BE384" s="13">
        <f t="shared" si="20"/>
        <v>29672.15</v>
      </c>
      <c r="BF384" s="13"/>
    </row>
    <row r="385" spans="39:58">
      <c r="AM385" s="4" t="s">
        <v>651</v>
      </c>
      <c r="AN385" s="4" t="s">
        <v>636</v>
      </c>
      <c r="AO385" s="4" t="s">
        <v>108</v>
      </c>
      <c r="AP385" s="4" t="s">
        <v>636</v>
      </c>
      <c r="AQ385" s="4" t="s">
        <v>658</v>
      </c>
      <c r="AR385" s="5">
        <v>100.25806451612904</v>
      </c>
      <c r="AS385" s="5">
        <v>209.42857142857142</v>
      </c>
      <c r="AT385" s="5">
        <v>216.96774193548387</v>
      </c>
      <c r="AU385" s="5">
        <v>192.06666666666666</v>
      </c>
      <c r="AV385" s="5">
        <v>120.54838709677419</v>
      </c>
      <c r="AW385" s="5">
        <v>130.05500000000001</v>
      </c>
      <c r="AX385" s="5">
        <v>222.47322580645161</v>
      </c>
      <c r="AY385" s="5">
        <v>232.52064516129033</v>
      </c>
      <c r="AZ385" s="5">
        <v>177.90133333333333</v>
      </c>
      <c r="BA385" s="5">
        <v>182.21483870967742</v>
      </c>
      <c r="BB385" s="5">
        <v>179.583</v>
      </c>
      <c r="BC385" s="5">
        <v>124.28870967741935</v>
      </c>
      <c r="BD385" s="14">
        <f t="shared" si="19"/>
        <v>2088.3061843317973</v>
      </c>
      <c r="BE385" s="13">
        <f t="shared" si="20"/>
        <v>2088.31</v>
      </c>
      <c r="BF385" s="13"/>
    </row>
    <row r="386" spans="39:58">
      <c r="AM386" s="4" t="s">
        <v>651</v>
      </c>
      <c r="AN386" s="4" t="s">
        <v>636</v>
      </c>
      <c r="AO386" s="4" t="s">
        <v>108</v>
      </c>
      <c r="AP386" s="4" t="s">
        <v>636</v>
      </c>
      <c r="AQ386" s="4" t="s">
        <v>659</v>
      </c>
      <c r="AR386" s="5">
        <v>51.58064516129032</v>
      </c>
      <c r="AS386" s="5">
        <v>54.857142857142854</v>
      </c>
      <c r="AT386" s="5">
        <v>55.516129032258064</v>
      </c>
      <c r="AU386" s="5">
        <v>55.7</v>
      </c>
      <c r="AV386" s="5">
        <v>54.645161290322584</v>
      </c>
      <c r="AW386" s="5">
        <v>53.952666666666666</v>
      </c>
      <c r="AX386" s="5">
        <v>48.548387096774192</v>
      </c>
      <c r="AY386" s="5">
        <v>51.146129032258067</v>
      </c>
      <c r="AZ386" s="5">
        <v>32.957000000000001</v>
      </c>
      <c r="BA386" s="5">
        <v>0</v>
      </c>
      <c r="BB386" s="5">
        <v>0</v>
      </c>
      <c r="BC386" s="5">
        <v>0.6435483870967742</v>
      </c>
      <c r="BD386" s="14">
        <f t="shared" si="19"/>
        <v>459.54680952380949</v>
      </c>
      <c r="BE386" s="13">
        <f t="shared" si="20"/>
        <v>459.55</v>
      </c>
      <c r="BF386" s="13"/>
    </row>
    <row r="387" spans="39:58">
      <c r="AM387" s="4" t="s">
        <v>651</v>
      </c>
      <c r="AN387" s="4" t="s">
        <v>471</v>
      </c>
      <c r="AO387" s="4" t="s">
        <v>425</v>
      </c>
      <c r="AP387" s="4" t="s">
        <v>660</v>
      </c>
      <c r="AQ387" s="4" t="s">
        <v>661</v>
      </c>
      <c r="AR387" s="5">
        <v>0</v>
      </c>
      <c r="AS387" s="5">
        <v>0</v>
      </c>
      <c r="AT387" s="5">
        <v>81.677419354838705</v>
      </c>
      <c r="AU387" s="5">
        <v>2.7</v>
      </c>
      <c r="AV387" s="5">
        <v>459</v>
      </c>
      <c r="AW387" s="5">
        <v>372.36666666666667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14">
        <f t="shared" ref="BD387:BD450" si="21">SUM(AR387:BC387)</f>
        <v>915.74408602150538</v>
      </c>
      <c r="BE387" s="13">
        <f t="shared" si="20"/>
        <v>915.74</v>
      </c>
      <c r="BF387" s="13"/>
    </row>
    <row r="388" spans="39:58">
      <c r="AM388" s="4" t="s">
        <v>651</v>
      </c>
      <c r="AN388" s="4" t="s">
        <v>662</v>
      </c>
      <c r="AO388" s="4" t="s">
        <v>663</v>
      </c>
      <c r="AP388" s="4" t="s">
        <v>664</v>
      </c>
      <c r="AQ388" s="4" t="s">
        <v>664</v>
      </c>
      <c r="AR388" s="5">
        <v>4026.1935483870966</v>
      </c>
      <c r="AS388" s="5">
        <v>4261.9285714285716</v>
      </c>
      <c r="AT388" s="5">
        <v>4344.5483870967746</v>
      </c>
      <c r="AU388" s="5">
        <v>4844.8</v>
      </c>
      <c r="AV388" s="5">
        <v>4791.7419354838712</v>
      </c>
      <c r="AW388" s="5">
        <v>4575.5666666666666</v>
      </c>
      <c r="AX388" s="5">
        <v>2355.5483870967741</v>
      </c>
      <c r="AY388" s="5">
        <v>5833.6383870967738</v>
      </c>
      <c r="AZ388" s="5">
        <v>4022.0550000000003</v>
      </c>
      <c r="BA388" s="5">
        <v>6172.3064516129034</v>
      </c>
      <c r="BB388" s="5">
        <v>5768.2690000000002</v>
      </c>
      <c r="BC388" s="5">
        <v>6029.203225806451</v>
      </c>
      <c r="BD388" s="14">
        <f t="shared" si="21"/>
        <v>57025.799560675878</v>
      </c>
      <c r="BE388" s="13">
        <f t="shared" ref="BE388:BE451" si="22">ROUND(BD388,2)</f>
        <v>57025.8</v>
      </c>
      <c r="BF388" s="13"/>
    </row>
    <row r="389" spans="39:58">
      <c r="AM389" s="4" t="s">
        <v>651</v>
      </c>
      <c r="AN389" s="4" t="s">
        <v>662</v>
      </c>
      <c r="AO389" s="4" t="s">
        <v>108</v>
      </c>
      <c r="AP389" s="4" t="s">
        <v>636</v>
      </c>
      <c r="AQ389" s="4" t="s">
        <v>665</v>
      </c>
      <c r="AR389" s="5">
        <v>210.87096774193549</v>
      </c>
      <c r="AS389" s="5">
        <v>208.14285714285714</v>
      </c>
      <c r="AT389" s="5">
        <v>209.67741935483872</v>
      </c>
      <c r="AU389" s="5">
        <v>140.86666666666667</v>
      </c>
      <c r="AV389" s="5">
        <v>167.54838709677421</v>
      </c>
      <c r="AW389" s="5">
        <v>273.04033333333331</v>
      </c>
      <c r="AX389" s="5">
        <v>294.30129032258066</v>
      </c>
      <c r="AY389" s="5">
        <v>292.86064516129034</v>
      </c>
      <c r="AZ389" s="5">
        <v>274.19866666666661</v>
      </c>
      <c r="BA389" s="5">
        <v>120.83612903225807</v>
      </c>
      <c r="BB389" s="5">
        <v>113.32466666666666</v>
      </c>
      <c r="BC389" s="5">
        <v>244.27096774193546</v>
      </c>
      <c r="BD389" s="14">
        <f t="shared" si="21"/>
        <v>2549.9389969278036</v>
      </c>
      <c r="BE389" s="13">
        <f t="shared" si="22"/>
        <v>2549.94</v>
      </c>
      <c r="BF389" s="13"/>
    </row>
    <row r="390" spans="39:58">
      <c r="AM390" s="4" t="s">
        <v>651</v>
      </c>
      <c r="AN390" s="4" t="s">
        <v>662</v>
      </c>
      <c r="AO390" s="4" t="s">
        <v>425</v>
      </c>
      <c r="AP390" s="4" t="s">
        <v>660</v>
      </c>
      <c r="AQ390" s="4" t="s">
        <v>666</v>
      </c>
      <c r="AR390" s="5">
        <v>26.64516129032258</v>
      </c>
      <c r="AS390" s="5">
        <v>41.142857142857146</v>
      </c>
      <c r="AT390" s="5">
        <v>24.967741935483872</v>
      </c>
      <c r="AU390" s="5">
        <v>0</v>
      </c>
      <c r="AV390" s="5">
        <v>0</v>
      </c>
      <c r="AW390" s="5">
        <v>0</v>
      </c>
      <c r="AX390" s="5">
        <v>0</v>
      </c>
      <c r="AY390" s="5">
        <v>25.580645161290324</v>
      </c>
      <c r="AZ390" s="5">
        <v>41.333333333333336</v>
      </c>
      <c r="BA390" s="5">
        <v>20.903225806451612</v>
      </c>
      <c r="BB390" s="5">
        <v>0</v>
      </c>
      <c r="BC390" s="5">
        <v>0</v>
      </c>
      <c r="BD390" s="14">
        <f t="shared" si="21"/>
        <v>180.57296466973887</v>
      </c>
      <c r="BE390" s="13">
        <f t="shared" si="22"/>
        <v>180.57</v>
      </c>
      <c r="BF390" s="13"/>
    </row>
    <row r="391" spans="39:58">
      <c r="AM391" s="4" t="s">
        <v>651</v>
      </c>
      <c r="AN391" s="4" t="s">
        <v>662</v>
      </c>
      <c r="AO391" s="4" t="s">
        <v>425</v>
      </c>
      <c r="AP391" s="4" t="s">
        <v>660</v>
      </c>
      <c r="AQ391" s="4" t="s">
        <v>667</v>
      </c>
      <c r="AR391" s="5">
        <v>507</v>
      </c>
      <c r="AS391" s="5">
        <v>59.714285714285715</v>
      </c>
      <c r="AT391" s="5">
        <v>0</v>
      </c>
      <c r="AU391" s="5">
        <v>0</v>
      </c>
      <c r="AV391" s="5">
        <v>0</v>
      </c>
      <c r="AW391" s="5">
        <v>51.166666666666664</v>
      </c>
      <c r="AX391" s="5">
        <v>1286.9354838709678</v>
      </c>
      <c r="AY391" s="5">
        <v>1014.5483870967741</v>
      </c>
      <c r="AZ391" s="5">
        <v>1075.2</v>
      </c>
      <c r="BA391" s="5">
        <v>924.61290322580646</v>
      </c>
      <c r="BB391" s="5">
        <v>563.73333333333335</v>
      </c>
      <c r="BC391" s="5">
        <v>1215.4516129032259</v>
      </c>
      <c r="BD391" s="14">
        <f t="shared" si="21"/>
        <v>6698.3626728110612</v>
      </c>
      <c r="BE391" s="13">
        <f t="shared" si="22"/>
        <v>6698.36</v>
      </c>
      <c r="BF391" s="13"/>
    </row>
    <row r="392" spans="39:58">
      <c r="AM392" s="4" t="s">
        <v>651</v>
      </c>
      <c r="AN392" s="4" t="s">
        <v>662</v>
      </c>
      <c r="AO392" s="4" t="s">
        <v>290</v>
      </c>
      <c r="AP392" s="4" t="s">
        <v>668</v>
      </c>
      <c r="AQ392" s="4" t="s">
        <v>669</v>
      </c>
      <c r="AR392" s="5">
        <v>3190.5483870967741</v>
      </c>
      <c r="AS392" s="5">
        <v>3009.9285714285716</v>
      </c>
      <c r="AT392" s="5">
        <v>3073.9032258064517</v>
      </c>
      <c r="AU392" s="5">
        <v>3809.6333333333332</v>
      </c>
      <c r="AV392" s="5">
        <v>4378.4838709677415</v>
      </c>
      <c r="AW392" s="5">
        <v>5542.6190000000006</v>
      </c>
      <c r="AX392" s="5">
        <v>5647.9941935483876</v>
      </c>
      <c r="AY392" s="5">
        <v>4761.641290322581</v>
      </c>
      <c r="AZ392" s="5">
        <v>5168.1983333333337</v>
      </c>
      <c r="BA392" s="5">
        <v>6590.7619354838707</v>
      </c>
      <c r="BB392" s="5">
        <v>4969.3106666666672</v>
      </c>
      <c r="BC392" s="5">
        <v>6486.6241935483877</v>
      </c>
      <c r="BD392" s="14">
        <f t="shared" si="21"/>
        <v>56629.64700153609</v>
      </c>
      <c r="BE392" s="13">
        <f t="shared" si="22"/>
        <v>56629.65</v>
      </c>
      <c r="BF392" s="13"/>
    </row>
    <row r="393" spans="39:58">
      <c r="AM393" s="4" t="s">
        <v>651</v>
      </c>
      <c r="AN393" s="4" t="s">
        <v>662</v>
      </c>
      <c r="AO393" s="4" t="s">
        <v>290</v>
      </c>
      <c r="AP393" s="4" t="s">
        <v>668</v>
      </c>
      <c r="AQ393" s="4" t="s">
        <v>670</v>
      </c>
      <c r="AR393" s="5">
        <v>934.38709677419354</v>
      </c>
      <c r="AS393" s="5">
        <v>897.60714285714289</v>
      </c>
      <c r="AT393" s="5">
        <v>944.93548387096769</v>
      </c>
      <c r="AU393" s="5">
        <v>891.16666666666663</v>
      </c>
      <c r="AV393" s="5">
        <v>792.87096774193549</v>
      </c>
      <c r="AW393" s="5">
        <v>766.64133333333336</v>
      </c>
      <c r="AX393" s="5">
        <v>774.57161290322586</v>
      </c>
      <c r="AY393" s="5">
        <v>763.88096774193548</v>
      </c>
      <c r="AZ393" s="5">
        <v>682.41633333333334</v>
      </c>
      <c r="BA393" s="5">
        <v>991.07516129032263</v>
      </c>
      <c r="BB393" s="5">
        <v>670.36699999999996</v>
      </c>
      <c r="BC393" s="5">
        <v>693.35870967741937</v>
      </c>
      <c r="BD393" s="14">
        <f t="shared" si="21"/>
        <v>9803.2784761904768</v>
      </c>
      <c r="BE393" s="13">
        <f t="shared" si="22"/>
        <v>9803.2800000000007</v>
      </c>
      <c r="BF393" s="13"/>
    </row>
    <row r="394" spans="39:58">
      <c r="AM394" s="4" t="s">
        <v>651</v>
      </c>
      <c r="AN394" s="4" t="s">
        <v>662</v>
      </c>
      <c r="AO394" s="4" t="s">
        <v>290</v>
      </c>
      <c r="AP394" s="4" t="s">
        <v>668</v>
      </c>
      <c r="AQ394" s="4" t="s">
        <v>671</v>
      </c>
      <c r="AR394" s="5">
        <v>1017.6129032258065</v>
      </c>
      <c r="AS394" s="5">
        <v>1018.8571428571429</v>
      </c>
      <c r="AT394" s="5">
        <v>897.45161290322585</v>
      </c>
      <c r="AU394" s="5">
        <v>820.06666666666672</v>
      </c>
      <c r="AV394" s="5">
        <v>809.67741935483866</v>
      </c>
      <c r="AW394" s="5">
        <v>812.85366666666664</v>
      </c>
      <c r="AX394" s="5">
        <v>829.12161290322581</v>
      </c>
      <c r="AY394" s="5">
        <v>828.933870967742</v>
      </c>
      <c r="AZ394" s="5">
        <v>880.32299999999998</v>
      </c>
      <c r="BA394" s="5">
        <v>852.03903225806448</v>
      </c>
      <c r="BB394" s="5">
        <v>672.03033333333337</v>
      </c>
      <c r="BC394" s="5">
        <v>797.83387096774186</v>
      </c>
      <c r="BD394" s="14">
        <f t="shared" si="21"/>
        <v>10236.801132104458</v>
      </c>
      <c r="BE394" s="13">
        <f t="shared" si="22"/>
        <v>10236.799999999999</v>
      </c>
      <c r="BF394" s="13"/>
    </row>
    <row r="395" spans="39:58">
      <c r="AM395" s="4" t="s">
        <v>651</v>
      </c>
      <c r="AN395" s="4" t="s">
        <v>672</v>
      </c>
      <c r="AO395" s="4" t="s">
        <v>108</v>
      </c>
      <c r="AP395" s="4" t="s">
        <v>636</v>
      </c>
      <c r="AQ395" s="4" t="s">
        <v>673</v>
      </c>
      <c r="AR395" s="5">
        <v>0</v>
      </c>
      <c r="AS395" s="5">
        <v>0</v>
      </c>
      <c r="AT395" s="5">
        <v>0</v>
      </c>
      <c r="AU395" s="5">
        <v>0</v>
      </c>
      <c r="AV395" s="5">
        <v>17.93548387096774</v>
      </c>
      <c r="AW395" s="5">
        <v>0</v>
      </c>
      <c r="AX395" s="5">
        <v>0</v>
      </c>
      <c r="AY395" s="5">
        <v>0</v>
      </c>
      <c r="AZ395" s="5">
        <v>0</v>
      </c>
      <c r="BA395" s="5">
        <v>0</v>
      </c>
      <c r="BB395" s="5">
        <v>0</v>
      </c>
      <c r="BC395" s="5">
        <v>0</v>
      </c>
      <c r="BD395" s="14">
        <f t="shared" si="21"/>
        <v>17.93548387096774</v>
      </c>
      <c r="BE395" s="13">
        <f t="shared" si="22"/>
        <v>17.940000000000001</v>
      </c>
      <c r="BF395" s="13"/>
    </row>
    <row r="396" spans="39:58">
      <c r="AM396" s="4" t="s">
        <v>651</v>
      </c>
      <c r="AN396" s="4" t="s">
        <v>672</v>
      </c>
      <c r="AO396" s="4" t="s">
        <v>108</v>
      </c>
      <c r="AP396" s="4" t="s">
        <v>636</v>
      </c>
      <c r="AQ396" s="4" t="s">
        <v>674</v>
      </c>
      <c r="AR396" s="5">
        <v>158.61290322580646</v>
      </c>
      <c r="AS396" s="5">
        <v>164.39285714285714</v>
      </c>
      <c r="AT396" s="5">
        <v>166</v>
      </c>
      <c r="AU396" s="5">
        <v>164.33333333333334</v>
      </c>
      <c r="AV396" s="5">
        <v>126.90322580645162</v>
      </c>
      <c r="AW396" s="5">
        <v>443.75033333333334</v>
      </c>
      <c r="AX396" s="5">
        <v>462.08645161290326</v>
      </c>
      <c r="AY396" s="5">
        <v>432.81548387096774</v>
      </c>
      <c r="AZ396" s="5">
        <v>366.63233333333329</v>
      </c>
      <c r="BA396" s="5">
        <v>369.44290322580645</v>
      </c>
      <c r="BB396" s="5">
        <v>331.41299999999995</v>
      </c>
      <c r="BC396" s="5">
        <v>293.22483870967739</v>
      </c>
      <c r="BD396" s="14">
        <f t="shared" si="21"/>
        <v>3479.6076635944701</v>
      </c>
      <c r="BE396" s="13">
        <f t="shared" si="22"/>
        <v>3479.61</v>
      </c>
      <c r="BF396" s="13"/>
    </row>
    <row r="397" spans="39:58">
      <c r="AM397" s="4" t="s">
        <v>651</v>
      </c>
      <c r="AN397" s="4" t="s">
        <v>672</v>
      </c>
      <c r="AO397" s="4" t="s">
        <v>108</v>
      </c>
      <c r="AP397" s="4" t="s">
        <v>636</v>
      </c>
      <c r="AQ397" s="4" t="s">
        <v>675</v>
      </c>
      <c r="AR397" s="5">
        <v>107.48387096774194</v>
      </c>
      <c r="AS397" s="5">
        <v>174.21428571428572</v>
      </c>
      <c r="AT397" s="5">
        <v>161.58064516129033</v>
      </c>
      <c r="AU397" s="5">
        <v>114.9</v>
      </c>
      <c r="AV397" s="5">
        <v>150.61290322580646</v>
      </c>
      <c r="AW397" s="5">
        <v>0</v>
      </c>
      <c r="AX397" s="5">
        <v>0</v>
      </c>
      <c r="AY397" s="5">
        <v>0</v>
      </c>
      <c r="AZ397" s="5">
        <v>0</v>
      </c>
      <c r="BA397" s="5">
        <v>0</v>
      </c>
      <c r="BB397" s="5">
        <v>0</v>
      </c>
      <c r="BC397" s="5">
        <v>0</v>
      </c>
      <c r="BD397" s="14">
        <f t="shared" si="21"/>
        <v>708.79170506912442</v>
      </c>
      <c r="BE397" s="13">
        <f t="shared" si="22"/>
        <v>708.79</v>
      </c>
      <c r="BF397" s="13"/>
    </row>
    <row r="398" spans="39:58">
      <c r="AM398" s="4" t="s">
        <v>651</v>
      </c>
      <c r="AN398" s="4" t="s">
        <v>672</v>
      </c>
      <c r="AO398" s="4" t="s">
        <v>108</v>
      </c>
      <c r="AP398" s="4" t="s">
        <v>636</v>
      </c>
      <c r="AQ398" s="4" t="s">
        <v>675</v>
      </c>
      <c r="AR398" s="5">
        <v>0</v>
      </c>
      <c r="AS398" s="5">
        <v>0</v>
      </c>
      <c r="AT398" s="5">
        <v>0</v>
      </c>
      <c r="AU398" s="5">
        <v>0</v>
      </c>
      <c r="AV398" s="5">
        <v>0</v>
      </c>
      <c r="AW398" s="5">
        <v>255.59666666666666</v>
      </c>
      <c r="AX398" s="5">
        <v>211.28322580645161</v>
      </c>
      <c r="AY398" s="5">
        <v>268.85161290322577</v>
      </c>
      <c r="AZ398" s="5">
        <v>134.196</v>
      </c>
      <c r="BA398" s="5">
        <v>0</v>
      </c>
      <c r="BB398" s="5">
        <v>0</v>
      </c>
      <c r="BC398" s="5">
        <v>0</v>
      </c>
      <c r="BD398" s="14">
        <f t="shared" si="21"/>
        <v>869.92750537634413</v>
      </c>
      <c r="BE398" s="13">
        <f t="shared" si="22"/>
        <v>869.93</v>
      </c>
      <c r="BF398" s="13"/>
    </row>
    <row r="399" spans="39:58">
      <c r="AM399" s="4" t="s">
        <v>651</v>
      </c>
      <c r="AN399" s="4" t="s">
        <v>676</v>
      </c>
      <c r="AO399" s="4" t="s">
        <v>108</v>
      </c>
      <c r="AP399" s="4" t="s">
        <v>636</v>
      </c>
      <c r="AQ399" s="4" t="s">
        <v>677</v>
      </c>
      <c r="AR399" s="5">
        <v>1578.741935483871</v>
      </c>
      <c r="AS399" s="5">
        <v>1613.0714285714287</v>
      </c>
      <c r="AT399" s="5">
        <v>1610.2903225806451</v>
      </c>
      <c r="AU399" s="5">
        <v>1576.9666666666667</v>
      </c>
      <c r="AV399" s="5">
        <v>1553.9354838709678</v>
      </c>
      <c r="AW399" s="5">
        <v>0</v>
      </c>
      <c r="AX399" s="5">
        <v>0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14">
        <f t="shared" si="21"/>
        <v>7933.0058371735795</v>
      </c>
      <c r="BE399" s="13">
        <f t="shared" si="22"/>
        <v>7933.01</v>
      </c>
      <c r="BF399" s="13"/>
    </row>
    <row r="400" spans="39:58">
      <c r="AM400" s="4" t="s">
        <v>651</v>
      </c>
      <c r="AN400" s="4" t="s">
        <v>676</v>
      </c>
      <c r="AO400" s="4" t="s">
        <v>108</v>
      </c>
      <c r="AP400" s="4" t="s">
        <v>636</v>
      </c>
      <c r="AQ400" s="4" t="s">
        <v>678</v>
      </c>
      <c r="AR400" s="5">
        <v>57.685483870967744</v>
      </c>
      <c r="AS400" s="5">
        <v>55.035714285714285</v>
      </c>
      <c r="AT400" s="5">
        <v>34.796774193548387</v>
      </c>
      <c r="AU400" s="5">
        <v>28.566666666666666</v>
      </c>
      <c r="AV400" s="5">
        <v>50.612903225806448</v>
      </c>
      <c r="AW400" s="5">
        <v>50.873333333333335</v>
      </c>
      <c r="AX400" s="5">
        <v>29.607741935483872</v>
      </c>
      <c r="AY400" s="5">
        <v>22.624193548387098</v>
      </c>
      <c r="AZ400" s="5">
        <v>949.36700000000008</v>
      </c>
      <c r="BA400" s="5">
        <v>531.06193548387091</v>
      </c>
      <c r="BB400" s="5">
        <v>713.20999999999992</v>
      </c>
      <c r="BC400" s="5">
        <v>625.23967741935485</v>
      </c>
      <c r="BD400" s="14">
        <f t="shared" si="21"/>
        <v>3148.6814239631335</v>
      </c>
      <c r="BE400" s="13">
        <f t="shared" si="22"/>
        <v>3148.68</v>
      </c>
      <c r="BF400" s="13"/>
    </row>
    <row r="401" spans="39:58">
      <c r="AM401" s="4" t="s">
        <v>651</v>
      </c>
      <c r="AN401" s="4" t="s">
        <v>676</v>
      </c>
      <c r="AO401" s="4" t="s">
        <v>108</v>
      </c>
      <c r="AP401" s="4" t="s">
        <v>636</v>
      </c>
      <c r="AQ401" s="4" t="s">
        <v>677</v>
      </c>
      <c r="AR401" s="5">
        <v>0</v>
      </c>
      <c r="AS401" s="5">
        <v>0</v>
      </c>
      <c r="AT401" s="5">
        <v>0</v>
      </c>
      <c r="AU401" s="5">
        <v>0</v>
      </c>
      <c r="AV401" s="5">
        <v>0</v>
      </c>
      <c r="AW401" s="5">
        <v>1564.8983333333333</v>
      </c>
      <c r="AX401" s="5">
        <v>1605.2754838709677</v>
      </c>
      <c r="AY401" s="5">
        <v>1593.6380645161289</v>
      </c>
      <c r="AZ401" s="5">
        <v>1556.4936666666665</v>
      </c>
      <c r="BA401" s="5">
        <v>1552.9003225806453</v>
      </c>
      <c r="BB401" s="5">
        <v>1528.1490000000001</v>
      </c>
      <c r="BC401" s="5">
        <v>1433.0919354838709</v>
      </c>
      <c r="BD401" s="14">
        <f t="shared" si="21"/>
        <v>10834.446806451613</v>
      </c>
      <c r="BE401" s="13">
        <f t="shared" si="22"/>
        <v>10834.45</v>
      </c>
      <c r="BF401" s="13"/>
    </row>
    <row r="402" spans="39:58">
      <c r="AM402" s="4" t="s">
        <v>651</v>
      </c>
      <c r="AN402" s="4" t="s">
        <v>679</v>
      </c>
      <c r="AO402" s="4" t="s">
        <v>108</v>
      </c>
      <c r="AP402" s="4" t="s">
        <v>636</v>
      </c>
      <c r="AQ402" s="4" t="s">
        <v>680</v>
      </c>
      <c r="AR402" s="5">
        <v>54.387096774193552</v>
      </c>
      <c r="AS402" s="5">
        <v>46.142857142857146</v>
      </c>
      <c r="AT402" s="5">
        <v>57.548387096774192</v>
      </c>
      <c r="AU402" s="5">
        <v>50.866666666666667</v>
      </c>
      <c r="AV402" s="5">
        <v>7.870967741935484</v>
      </c>
      <c r="AW402" s="5">
        <v>0</v>
      </c>
      <c r="AX402" s="5">
        <v>0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14">
        <f t="shared" si="21"/>
        <v>216.81597542242707</v>
      </c>
      <c r="BE402" s="13">
        <f t="shared" si="22"/>
        <v>216.82</v>
      </c>
      <c r="BF402" s="13"/>
    </row>
    <row r="403" spans="39:58">
      <c r="AM403" s="4" t="s">
        <v>651</v>
      </c>
      <c r="AN403" s="4" t="s">
        <v>679</v>
      </c>
      <c r="AO403" s="4" t="s">
        <v>108</v>
      </c>
      <c r="AP403" s="4" t="s">
        <v>636</v>
      </c>
      <c r="AQ403" s="4" t="s">
        <v>678</v>
      </c>
      <c r="AR403" s="5">
        <v>662.69258064516123</v>
      </c>
      <c r="AS403" s="5">
        <v>597.32142857142856</v>
      </c>
      <c r="AT403" s="5">
        <v>647.07806451612907</v>
      </c>
      <c r="AU403" s="5">
        <v>545</v>
      </c>
      <c r="AV403" s="5">
        <v>554.45161290322585</v>
      </c>
      <c r="AW403" s="5">
        <v>611.79100000000005</v>
      </c>
      <c r="AX403" s="5">
        <v>450.12322580645161</v>
      </c>
      <c r="AY403" s="5">
        <v>488.10935483870963</v>
      </c>
      <c r="AZ403" s="5">
        <v>473.48833333333334</v>
      </c>
      <c r="BA403" s="5">
        <v>475.51935483870972</v>
      </c>
      <c r="BB403" s="5">
        <v>498.06733333333335</v>
      </c>
      <c r="BC403" s="5">
        <v>483.57096774193553</v>
      </c>
      <c r="BD403" s="14">
        <f t="shared" si="21"/>
        <v>6487.2132565284182</v>
      </c>
      <c r="BE403" s="13">
        <f t="shared" si="22"/>
        <v>6487.21</v>
      </c>
      <c r="BF403" s="13"/>
    </row>
    <row r="404" spans="39:58">
      <c r="AM404" s="4" t="s">
        <v>651</v>
      </c>
      <c r="AN404" s="4" t="s">
        <v>679</v>
      </c>
      <c r="AO404" s="4" t="s">
        <v>108</v>
      </c>
      <c r="AP404" s="4" t="s">
        <v>636</v>
      </c>
      <c r="AQ404" s="4" t="s">
        <v>680</v>
      </c>
      <c r="AR404" s="5">
        <v>0</v>
      </c>
      <c r="AS404" s="5">
        <v>0</v>
      </c>
      <c r="AT404" s="5">
        <v>0</v>
      </c>
      <c r="AU404" s="5">
        <v>0</v>
      </c>
      <c r="AV404" s="5">
        <v>0</v>
      </c>
      <c r="AW404" s="5">
        <v>7.9429999999999996</v>
      </c>
      <c r="AX404" s="5">
        <v>67.953870967741935</v>
      </c>
      <c r="AY404" s="5">
        <v>71.638387096774196</v>
      </c>
      <c r="AZ404" s="5">
        <v>71.404333333333341</v>
      </c>
      <c r="BA404" s="5">
        <v>14.094193548387098</v>
      </c>
      <c r="BB404" s="5">
        <v>12.575999999999999</v>
      </c>
      <c r="BC404" s="5">
        <v>4.8270967741935475</v>
      </c>
      <c r="BD404" s="14">
        <f t="shared" si="21"/>
        <v>250.43688172043011</v>
      </c>
      <c r="BE404" s="13">
        <f t="shared" si="22"/>
        <v>250.44</v>
      </c>
      <c r="BF404" s="13"/>
    </row>
    <row r="405" spans="39:58">
      <c r="AM405" s="4" t="s">
        <v>651</v>
      </c>
      <c r="AN405" s="4" t="s">
        <v>681</v>
      </c>
      <c r="AO405" s="4" t="s">
        <v>425</v>
      </c>
      <c r="AP405" s="4" t="s">
        <v>654</v>
      </c>
      <c r="AQ405" s="4" t="s">
        <v>682</v>
      </c>
      <c r="AR405" s="5">
        <v>12826.290322580646</v>
      </c>
      <c r="AS405" s="5">
        <v>11278.964285714286</v>
      </c>
      <c r="AT405" s="5">
        <v>12173.290322580646</v>
      </c>
      <c r="AU405" s="5">
        <v>11327.8</v>
      </c>
      <c r="AV405" s="5">
        <v>11673.161290322581</v>
      </c>
      <c r="AW405" s="5">
        <v>11548.633333333333</v>
      </c>
      <c r="AX405" s="5">
        <v>10941.548387096775</v>
      </c>
      <c r="AY405" s="5">
        <v>10381.645161290322</v>
      </c>
      <c r="AZ405" s="5">
        <v>9801.4666666666672</v>
      </c>
      <c r="BA405" s="5">
        <v>9809.6722580645164</v>
      </c>
      <c r="BB405" s="5">
        <v>9115.4346666666661</v>
      </c>
      <c r="BC405" s="5">
        <v>8793.354838709678</v>
      </c>
      <c r="BD405" s="14">
        <f t="shared" si="21"/>
        <v>129671.26153302612</v>
      </c>
      <c r="BE405" s="13">
        <f t="shared" si="22"/>
        <v>129671.26</v>
      </c>
      <c r="BF405" s="13"/>
    </row>
    <row r="406" spans="39:58">
      <c r="AM406" s="4" t="s">
        <v>651</v>
      </c>
      <c r="AN406" s="4" t="s">
        <v>681</v>
      </c>
      <c r="AO406" s="4" t="s">
        <v>425</v>
      </c>
      <c r="AP406" s="4" t="s">
        <v>426</v>
      </c>
      <c r="AQ406" s="4" t="s">
        <v>683</v>
      </c>
      <c r="AR406" s="5">
        <v>392.03225806451616</v>
      </c>
      <c r="AS406" s="5">
        <v>433.42857142857144</v>
      </c>
      <c r="AT406" s="5">
        <v>384.29032258064518</v>
      </c>
      <c r="AU406" s="5">
        <v>382.5</v>
      </c>
      <c r="AV406" s="5">
        <v>399.77419354838707</v>
      </c>
      <c r="AW406" s="5">
        <v>421.46666666666664</v>
      </c>
      <c r="AX406" s="5">
        <v>426.74193548387098</v>
      </c>
      <c r="AY406" s="5">
        <v>391.45161290322579</v>
      </c>
      <c r="AZ406" s="5">
        <v>386.1</v>
      </c>
      <c r="BA406" s="5">
        <v>361.7161290322581</v>
      </c>
      <c r="BB406" s="5">
        <v>390.12900000000002</v>
      </c>
      <c r="BC406" s="5">
        <v>356.50032258064516</v>
      </c>
      <c r="BD406" s="14">
        <f t="shared" si="21"/>
        <v>4726.1310122887862</v>
      </c>
      <c r="BE406" s="13">
        <f t="shared" si="22"/>
        <v>4726.13</v>
      </c>
      <c r="BF406" s="13"/>
    </row>
    <row r="407" spans="39:58">
      <c r="AM407" s="4" t="s">
        <v>651</v>
      </c>
      <c r="AN407" s="4" t="s">
        <v>681</v>
      </c>
      <c r="AO407" s="4" t="s">
        <v>425</v>
      </c>
      <c r="AP407" s="4" t="s">
        <v>684</v>
      </c>
      <c r="AQ407" s="4" t="s">
        <v>685</v>
      </c>
      <c r="AR407" s="5">
        <v>0</v>
      </c>
      <c r="AS407" s="5">
        <v>0</v>
      </c>
      <c r="AT407" s="5">
        <v>0</v>
      </c>
      <c r="AU407" s="5">
        <v>0</v>
      </c>
      <c r="AV407" s="5">
        <v>0</v>
      </c>
      <c r="AW407" s="5">
        <v>0</v>
      </c>
      <c r="AX407" s="5">
        <v>1025.140322580645</v>
      </c>
      <c r="AY407" s="5">
        <v>1666.8174193548386</v>
      </c>
      <c r="AZ407" s="5">
        <v>1885.0666666666666</v>
      </c>
      <c r="BA407" s="5">
        <v>1909.4064516129031</v>
      </c>
      <c r="BB407" s="5">
        <v>1828.9736666666665</v>
      </c>
      <c r="BC407" s="5">
        <v>2002.7954838709679</v>
      </c>
      <c r="BD407" s="14">
        <f t="shared" si="21"/>
        <v>10318.200010752687</v>
      </c>
      <c r="BE407" s="13">
        <f t="shared" si="22"/>
        <v>10318.200000000001</v>
      </c>
      <c r="BF407" s="13"/>
    </row>
    <row r="408" spans="39:58">
      <c r="AM408" s="4" t="s">
        <v>686</v>
      </c>
      <c r="AN408" s="4" t="s">
        <v>687</v>
      </c>
      <c r="AO408" s="4" t="s">
        <v>108</v>
      </c>
      <c r="AP408" s="4" t="s">
        <v>688</v>
      </c>
      <c r="AQ408" s="4" t="s">
        <v>689</v>
      </c>
      <c r="AR408" s="5">
        <v>1225.6129032258063</v>
      </c>
      <c r="AS408" s="5">
        <v>1177.25</v>
      </c>
      <c r="AT408" s="5">
        <v>1216.5806451612902</v>
      </c>
      <c r="AU408" s="5">
        <v>1272.4333333333334</v>
      </c>
      <c r="AV408" s="5">
        <v>1263.8832258064515</v>
      </c>
      <c r="AW408" s="5">
        <v>1121.3110000000001</v>
      </c>
      <c r="AX408" s="5">
        <v>1082.9577419354839</v>
      </c>
      <c r="AY408" s="5">
        <v>1034.4903225806452</v>
      </c>
      <c r="AZ408" s="5">
        <v>934.61733333333336</v>
      </c>
      <c r="BA408" s="5">
        <v>983.33354838709681</v>
      </c>
      <c r="BB408" s="5">
        <v>992.87299999999993</v>
      </c>
      <c r="BC408" s="5">
        <v>932.73548387096776</v>
      </c>
      <c r="BD408" s="14">
        <f t="shared" si="21"/>
        <v>13238.078537634407</v>
      </c>
      <c r="BE408" s="13">
        <f t="shared" si="22"/>
        <v>13238.08</v>
      </c>
      <c r="BF408" s="13"/>
    </row>
    <row r="409" spans="39:58">
      <c r="AM409" s="4" t="s">
        <v>686</v>
      </c>
      <c r="AN409" s="4" t="s">
        <v>687</v>
      </c>
      <c r="AO409" s="4" t="s">
        <v>108</v>
      </c>
      <c r="AP409" s="4" t="s">
        <v>688</v>
      </c>
      <c r="AQ409" s="4" t="s">
        <v>690</v>
      </c>
      <c r="AR409" s="5">
        <v>647.45161290322585</v>
      </c>
      <c r="AS409" s="5">
        <v>648.5</v>
      </c>
      <c r="AT409" s="5">
        <v>684.22580645161293</v>
      </c>
      <c r="AU409" s="5">
        <v>652.56666666666672</v>
      </c>
      <c r="AV409" s="5">
        <v>605.29387096774201</v>
      </c>
      <c r="AW409" s="5">
        <v>589.42466666666667</v>
      </c>
      <c r="AX409" s="5">
        <v>584.66548387096782</v>
      </c>
      <c r="AY409" s="5">
        <v>610.46096774193552</v>
      </c>
      <c r="AZ409" s="5">
        <v>630.95699999999999</v>
      </c>
      <c r="BA409" s="5">
        <v>526.06451612903231</v>
      </c>
      <c r="BB409" s="5">
        <v>454.27733333333333</v>
      </c>
      <c r="BC409" s="5">
        <v>465.07064516129032</v>
      </c>
      <c r="BD409" s="14">
        <f t="shared" si="21"/>
        <v>7098.9585698924739</v>
      </c>
      <c r="BE409" s="13">
        <f t="shared" si="22"/>
        <v>7098.96</v>
      </c>
      <c r="BF409" s="13"/>
    </row>
    <row r="410" spans="39:58">
      <c r="AM410" s="4" t="s">
        <v>686</v>
      </c>
      <c r="AN410" s="4" t="s">
        <v>687</v>
      </c>
      <c r="AO410" s="4" t="s">
        <v>108</v>
      </c>
      <c r="AP410" s="4" t="s">
        <v>691</v>
      </c>
      <c r="AQ410" s="4" t="s">
        <v>692</v>
      </c>
      <c r="AR410" s="5">
        <v>10464.41935483871</v>
      </c>
      <c r="AS410" s="5">
        <v>10537.821428571429</v>
      </c>
      <c r="AT410" s="5">
        <v>10991.290322580646</v>
      </c>
      <c r="AU410" s="5">
        <v>11429.6</v>
      </c>
      <c r="AV410" s="5">
        <v>9061.9325806451616</v>
      </c>
      <c r="AW410" s="5">
        <v>11200.182666666666</v>
      </c>
      <c r="AX410" s="5">
        <v>11485.321612903224</v>
      </c>
      <c r="AY410" s="5">
        <v>11513.933548387096</v>
      </c>
      <c r="AZ410" s="5">
        <v>12292.993666666667</v>
      </c>
      <c r="BA410" s="5">
        <v>12677.427741935484</v>
      </c>
      <c r="BB410" s="5">
        <v>13217.565000000001</v>
      </c>
      <c r="BC410" s="5">
        <v>13541.515161290321</v>
      </c>
      <c r="BD410" s="14">
        <f t="shared" si="21"/>
        <v>138414.00308448542</v>
      </c>
      <c r="BE410" s="13">
        <f t="shared" si="22"/>
        <v>138414</v>
      </c>
      <c r="BF410" s="13"/>
    </row>
    <row r="411" spans="39:58">
      <c r="AM411" s="4" t="s">
        <v>686</v>
      </c>
      <c r="AN411" s="4" t="s">
        <v>687</v>
      </c>
      <c r="AO411" s="4" t="s">
        <v>108</v>
      </c>
      <c r="AP411" s="4" t="s">
        <v>691</v>
      </c>
      <c r="AQ411" s="4" t="s">
        <v>693</v>
      </c>
      <c r="AR411" s="5">
        <v>29310.193548387098</v>
      </c>
      <c r="AS411" s="5">
        <v>28516.142857142859</v>
      </c>
      <c r="AT411" s="5">
        <v>28646.677419354837</v>
      </c>
      <c r="AU411" s="5">
        <v>27818.533333333333</v>
      </c>
      <c r="AV411" s="5">
        <v>22004.595161290323</v>
      </c>
      <c r="AW411" s="5">
        <v>26876.681999999997</v>
      </c>
      <c r="AX411" s="5">
        <v>28016.266129032258</v>
      </c>
      <c r="AY411" s="5">
        <v>28254.702903225807</v>
      </c>
      <c r="AZ411" s="5">
        <v>28523.507333333331</v>
      </c>
      <c r="BA411" s="5">
        <v>28385.153548387098</v>
      </c>
      <c r="BB411" s="5">
        <v>29867.072333333334</v>
      </c>
      <c r="BC411" s="5">
        <v>31051.764838709678</v>
      </c>
      <c r="BD411" s="14">
        <f t="shared" si="21"/>
        <v>337271.29140552995</v>
      </c>
      <c r="BE411" s="13">
        <f t="shared" si="22"/>
        <v>337271.29</v>
      </c>
      <c r="BF411" s="13"/>
    </row>
    <row r="412" spans="39:58">
      <c r="AM412" s="4" t="s">
        <v>686</v>
      </c>
      <c r="AN412" s="4" t="s">
        <v>687</v>
      </c>
      <c r="AO412" s="4" t="s">
        <v>108</v>
      </c>
      <c r="AP412" s="4" t="s">
        <v>688</v>
      </c>
      <c r="AQ412" s="4" t="s">
        <v>694</v>
      </c>
      <c r="AR412" s="5">
        <v>1763.483870967742</v>
      </c>
      <c r="AS412" s="5">
        <v>1820.6428571428571</v>
      </c>
      <c r="AT412" s="5">
        <v>1910.483870967742</v>
      </c>
      <c r="AU412" s="5">
        <v>2017.6333333333334</v>
      </c>
      <c r="AV412" s="5">
        <v>2005.0322580645161</v>
      </c>
      <c r="AW412" s="5">
        <v>1849.232</v>
      </c>
      <c r="AX412" s="5">
        <v>1807.3712903225808</v>
      </c>
      <c r="AY412" s="5">
        <v>1707.7577419354839</v>
      </c>
      <c r="AZ412" s="5">
        <v>1644.8916666666667</v>
      </c>
      <c r="BA412" s="5">
        <v>1831.0087096774193</v>
      </c>
      <c r="BB412" s="5">
        <v>1891.971</v>
      </c>
      <c r="BC412" s="5">
        <v>1890.2125806451611</v>
      </c>
      <c r="BD412" s="14">
        <f t="shared" si="21"/>
        <v>22139.721179723503</v>
      </c>
      <c r="BE412" s="13">
        <f t="shared" si="22"/>
        <v>22139.72</v>
      </c>
      <c r="BF412" s="13"/>
    </row>
    <row r="413" spans="39:58">
      <c r="AM413" s="4" t="s">
        <v>686</v>
      </c>
      <c r="AN413" s="4" t="s">
        <v>154</v>
      </c>
      <c r="AO413" s="4" t="s">
        <v>264</v>
      </c>
      <c r="AP413" s="4" t="s">
        <v>695</v>
      </c>
      <c r="AQ413" s="4" t="s">
        <v>696</v>
      </c>
      <c r="AR413" s="5">
        <v>0</v>
      </c>
      <c r="AS413" s="5">
        <v>0</v>
      </c>
      <c r="AT413" s="5">
        <v>16.29032258064516</v>
      </c>
      <c r="AU413" s="5">
        <v>26.7</v>
      </c>
      <c r="AV413" s="5">
        <v>22.225806451612904</v>
      </c>
      <c r="AW413" s="5">
        <v>9.9793333333333329</v>
      </c>
      <c r="AX413" s="5">
        <v>27.394193548387097</v>
      </c>
      <c r="AY413" s="5">
        <v>23.582258064516129</v>
      </c>
      <c r="AZ413" s="5">
        <v>22.750333333333334</v>
      </c>
      <c r="BA413" s="5">
        <v>22.448387096774194</v>
      </c>
      <c r="BB413" s="5">
        <v>21.815333333333335</v>
      </c>
      <c r="BC413" s="5">
        <v>7.0022580645161288</v>
      </c>
      <c r="BD413" s="14">
        <f t="shared" si="21"/>
        <v>200.18822580645161</v>
      </c>
      <c r="BE413" s="13">
        <f t="shared" si="22"/>
        <v>200.19</v>
      </c>
      <c r="BF413" s="13"/>
    </row>
    <row r="414" spans="39:58">
      <c r="AM414" s="4" t="s">
        <v>686</v>
      </c>
      <c r="AN414" s="4" t="s">
        <v>697</v>
      </c>
      <c r="AO414" s="4" t="s">
        <v>698</v>
      </c>
      <c r="AP414" s="4" t="s">
        <v>699</v>
      </c>
      <c r="AQ414" s="4" t="s">
        <v>700</v>
      </c>
      <c r="AR414" s="5">
        <v>33.451612903225808</v>
      </c>
      <c r="AS414" s="5">
        <v>32.178571428571431</v>
      </c>
      <c r="AT414" s="5">
        <v>31.193548387096776</v>
      </c>
      <c r="AU414" s="5">
        <v>29.866666666666667</v>
      </c>
      <c r="AV414" s="5">
        <v>28.29032258064516</v>
      </c>
      <c r="AW414" s="5">
        <v>28.749666666666666</v>
      </c>
      <c r="AX414" s="5">
        <v>28.693548387096776</v>
      </c>
      <c r="AY414" s="5">
        <v>27.863870967741935</v>
      </c>
      <c r="AZ414" s="5">
        <v>25.901333333333334</v>
      </c>
      <c r="BA414" s="5">
        <v>24.548387096774192</v>
      </c>
      <c r="BB414" s="5">
        <v>19.916999999999998</v>
      </c>
      <c r="BC414" s="5">
        <v>10.96774193548387</v>
      </c>
      <c r="BD414" s="14">
        <f t="shared" si="21"/>
        <v>321.62227035330255</v>
      </c>
      <c r="BE414" s="13">
        <f t="shared" si="22"/>
        <v>321.62</v>
      </c>
      <c r="BF414" s="13"/>
    </row>
    <row r="415" spans="39:58">
      <c r="AM415" s="4" t="s">
        <v>686</v>
      </c>
      <c r="AN415" s="4" t="s">
        <v>697</v>
      </c>
      <c r="AO415" s="4" t="s">
        <v>264</v>
      </c>
      <c r="AP415" s="4" t="s">
        <v>695</v>
      </c>
      <c r="AQ415" s="4" t="s">
        <v>701</v>
      </c>
      <c r="AR415" s="5">
        <v>0</v>
      </c>
      <c r="AS415" s="5">
        <v>0</v>
      </c>
      <c r="AT415" s="5">
        <v>3.3548387096774195</v>
      </c>
      <c r="AU415" s="5">
        <v>5</v>
      </c>
      <c r="AV415" s="5">
        <v>5.064516129032258</v>
      </c>
      <c r="AW415" s="5">
        <v>3.9990000000000001</v>
      </c>
      <c r="AX415" s="5">
        <v>2.4345161290322581</v>
      </c>
      <c r="AY415" s="5">
        <v>3.3238709677419358</v>
      </c>
      <c r="AZ415" s="5">
        <v>2.3653333333333331</v>
      </c>
      <c r="BA415" s="5">
        <v>2.403225806451613</v>
      </c>
      <c r="BB415" s="5">
        <v>3.9990000000000001</v>
      </c>
      <c r="BC415" s="5">
        <v>2.0693548387096774</v>
      </c>
      <c r="BD415" s="14">
        <f t="shared" si="21"/>
        <v>34.013655913978489</v>
      </c>
      <c r="BE415" s="13">
        <f t="shared" si="22"/>
        <v>34.01</v>
      </c>
      <c r="BF415" s="13"/>
    </row>
    <row r="416" spans="39:58">
      <c r="AM416" s="4" t="s">
        <v>686</v>
      </c>
      <c r="AN416" s="4" t="s">
        <v>697</v>
      </c>
      <c r="AO416" s="4" t="s">
        <v>111</v>
      </c>
      <c r="AP416" s="4" t="s">
        <v>112</v>
      </c>
      <c r="AQ416" s="4" t="s">
        <v>702</v>
      </c>
      <c r="AR416" s="5">
        <v>48.935483870967744</v>
      </c>
      <c r="AS416" s="5">
        <v>30.464285714285715</v>
      </c>
      <c r="AT416" s="5">
        <v>0</v>
      </c>
      <c r="AU416" s="5">
        <v>0</v>
      </c>
      <c r="AV416" s="5">
        <v>0</v>
      </c>
      <c r="AW416" s="5">
        <v>0</v>
      </c>
      <c r="AX416" s="5">
        <v>0</v>
      </c>
      <c r="AY416" s="5">
        <v>0</v>
      </c>
      <c r="AZ416" s="5">
        <v>0</v>
      </c>
      <c r="BA416" s="5">
        <v>0</v>
      </c>
      <c r="BB416" s="5">
        <v>0</v>
      </c>
      <c r="BC416" s="5">
        <v>0</v>
      </c>
      <c r="BD416" s="14">
        <f t="shared" si="21"/>
        <v>79.399769585253466</v>
      </c>
      <c r="BE416" s="13">
        <f t="shared" si="22"/>
        <v>79.400000000000006</v>
      </c>
      <c r="BF416" s="13"/>
    </row>
    <row r="417" spans="39:58">
      <c r="AM417" s="4" t="s">
        <v>686</v>
      </c>
      <c r="AN417" s="4" t="s">
        <v>703</v>
      </c>
      <c r="AO417" s="4" t="s">
        <v>108</v>
      </c>
      <c r="AP417" s="4" t="s">
        <v>688</v>
      </c>
      <c r="AQ417" s="4" t="s">
        <v>704</v>
      </c>
      <c r="AR417" s="5">
        <v>49.935483870967744</v>
      </c>
      <c r="AS417" s="5">
        <v>52.5</v>
      </c>
      <c r="AT417" s="5">
        <v>50.806451612903224</v>
      </c>
      <c r="AU417" s="5">
        <v>51.6</v>
      </c>
      <c r="AV417" s="5">
        <v>51.967741935483872</v>
      </c>
      <c r="AW417" s="5">
        <v>50.732333333333337</v>
      </c>
      <c r="AX417" s="5">
        <v>50.154838709677421</v>
      </c>
      <c r="AY417" s="5">
        <v>50.931935483870973</v>
      </c>
      <c r="AZ417" s="5">
        <v>49.93333333333333</v>
      </c>
      <c r="BA417" s="5">
        <v>50.520322580645164</v>
      </c>
      <c r="BB417" s="5">
        <v>49.451000000000001</v>
      </c>
      <c r="BC417" s="5">
        <v>48.886774193548391</v>
      </c>
      <c r="BD417" s="14">
        <f t="shared" si="21"/>
        <v>607.4202150537634</v>
      </c>
      <c r="BE417" s="13">
        <f t="shared" si="22"/>
        <v>607.41999999999996</v>
      </c>
      <c r="BF417" s="13"/>
    </row>
    <row r="418" spans="39:58">
      <c r="AM418" s="4" t="s">
        <v>686</v>
      </c>
      <c r="AN418" s="4" t="s">
        <v>226</v>
      </c>
      <c r="AO418" s="4" t="s">
        <v>108</v>
      </c>
      <c r="AP418" s="4" t="s">
        <v>705</v>
      </c>
      <c r="AQ418" s="4" t="s">
        <v>705</v>
      </c>
      <c r="AR418" s="5">
        <v>43.225806451612904</v>
      </c>
      <c r="AS418" s="5">
        <v>39.464285714285715</v>
      </c>
      <c r="AT418" s="5">
        <v>31.774193548387096</v>
      </c>
      <c r="AU418" s="5">
        <v>30.4</v>
      </c>
      <c r="AV418" s="5">
        <v>32.87096774193548</v>
      </c>
      <c r="AW418" s="5">
        <v>34</v>
      </c>
      <c r="AX418" s="5">
        <v>32.387096774193552</v>
      </c>
      <c r="AY418" s="5">
        <v>33.225806451612904</v>
      </c>
      <c r="AZ418" s="5">
        <v>33.733333333333334</v>
      </c>
      <c r="BA418" s="5">
        <v>32.903225806451616</v>
      </c>
      <c r="BB418" s="5">
        <v>34</v>
      </c>
      <c r="BC418" s="5">
        <v>34</v>
      </c>
      <c r="BD418" s="14">
        <f t="shared" si="21"/>
        <v>411.98471582181264</v>
      </c>
      <c r="BE418" s="13">
        <f t="shared" si="22"/>
        <v>411.98</v>
      </c>
      <c r="BF418" s="13"/>
    </row>
    <row r="419" spans="39:58">
      <c r="AM419" s="4" t="s">
        <v>686</v>
      </c>
      <c r="AN419" s="4" t="s">
        <v>706</v>
      </c>
      <c r="AO419" s="4" t="s">
        <v>108</v>
      </c>
      <c r="AP419" s="4" t="s">
        <v>156</v>
      </c>
      <c r="AQ419" s="4" t="s">
        <v>157</v>
      </c>
      <c r="AR419" s="5">
        <v>5686.7419354838712</v>
      </c>
      <c r="AS419" s="5">
        <v>5571.25</v>
      </c>
      <c r="AT419" s="5">
        <v>5697.1935483870966</v>
      </c>
      <c r="AU419" s="5">
        <v>5491.6</v>
      </c>
      <c r="AV419" s="5">
        <v>5388.5483870967746</v>
      </c>
      <c r="AW419" s="5">
        <v>5268.6186666666663</v>
      </c>
      <c r="AX419" s="5">
        <v>5092.069032258064</v>
      </c>
      <c r="AY419" s="5">
        <v>4778.5232258064516</v>
      </c>
      <c r="AZ419" s="5">
        <v>4499.6363333333329</v>
      </c>
      <c r="BA419" s="5">
        <v>4388.8748387096775</v>
      </c>
      <c r="BB419" s="5">
        <v>4114.3500000000004</v>
      </c>
      <c r="BC419" s="5">
        <v>4476.1535483870966</v>
      </c>
      <c r="BD419" s="14">
        <f t="shared" si="21"/>
        <v>60453.559516129033</v>
      </c>
      <c r="BE419" s="13">
        <f t="shared" si="22"/>
        <v>60453.56</v>
      </c>
      <c r="BF419" s="13"/>
    </row>
    <row r="420" spans="39:58">
      <c r="AM420" s="4" t="s">
        <v>686</v>
      </c>
      <c r="AN420" s="4" t="s">
        <v>706</v>
      </c>
      <c r="AO420" s="4" t="s">
        <v>108</v>
      </c>
      <c r="AP420" s="4" t="s">
        <v>707</v>
      </c>
      <c r="AQ420" s="4" t="s">
        <v>708</v>
      </c>
      <c r="AR420" s="5">
        <v>123.29032258064517</v>
      </c>
      <c r="AS420" s="5">
        <v>120.5</v>
      </c>
      <c r="AT420" s="5">
        <v>123.29032258064517</v>
      </c>
      <c r="AU420" s="5">
        <v>119.63333333333334</v>
      </c>
      <c r="AV420" s="5">
        <v>120.7741935483871</v>
      </c>
      <c r="AW420" s="5">
        <v>119.861</v>
      </c>
      <c r="AX420" s="5">
        <v>120.36064516129032</v>
      </c>
      <c r="AY420" s="5">
        <v>31.734193548387097</v>
      </c>
      <c r="AZ420" s="5">
        <v>0</v>
      </c>
      <c r="BA420" s="5">
        <v>0</v>
      </c>
      <c r="BB420" s="5">
        <v>0</v>
      </c>
      <c r="BC420" s="5">
        <v>0</v>
      </c>
      <c r="BD420" s="14">
        <f t="shared" si="21"/>
        <v>879.4440107526882</v>
      </c>
      <c r="BE420" s="13">
        <f t="shared" si="22"/>
        <v>879.44</v>
      </c>
      <c r="BF420" s="13"/>
    </row>
    <row r="421" spans="39:58">
      <c r="AM421" s="4" t="s">
        <v>686</v>
      </c>
      <c r="AN421" s="4" t="s">
        <v>709</v>
      </c>
      <c r="AO421" s="4" t="s">
        <v>663</v>
      </c>
      <c r="AP421" s="4" t="s">
        <v>710</v>
      </c>
      <c r="AQ421" s="4" t="s">
        <v>711</v>
      </c>
      <c r="AR421" s="5">
        <v>0.74193548387096775</v>
      </c>
      <c r="AS421" s="5">
        <v>2.0714285714285716</v>
      </c>
      <c r="AT421" s="5">
        <v>1.3225806451612903</v>
      </c>
      <c r="AU421" s="5">
        <v>1.6666666666666667</v>
      </c>
      <c r="AV421" s="5">
        <v>1.967741935483871</v>
      </c>
      <c r="AW421" s="5">
        <v>1.7</v>
      </c>
      <c r="AX421" s="5">
        <v>1.5161290322580645</v>
      </c>
      <c r="AY421" s="5">
        <v>1.5503225806451613</v>
      </c>
      <c r="AZ421" s="5">
        <v>0.31466666666666665</v>
      </c>
      <c r="BA421" s="5">
        <v>0.34774193548387095</v>
      </c>
      <c r="BB421" s="5">
        <v>0</v>
      </c>
      <c r="BC421" s="5">
        <v>0</v>
      </c>
      <c r="BD421" s="14">
        <f t="shared" si="21"/>
        <v>13.199213517665129</v>
      </c>
      <c r="BE421" s="13">
        <f t="shared" si="22"/>
        <v>13.2</v>
      </c>
      <c r="BF421" s="13"/>
    </row>
    <row r="422" spans="39:58">
      <c r="AM422" s="4" t="s">
        <v>686</v>
      </c>
      <c r="AN422" s="4" t="s">
        <v>709</v>
      </c>
      <c r="AO422" s="4" t="s">
        <v>108</v>
      </c>
      <c r="AP422" s="4" t="s">
        <v>712</v>
      </c>
      <c r="AQ422" s="4" t="s">
        <v>713</v>
      </c>
      <c r="AR422" s="5">
        <v>0</v>
      </c>
      <c r="AS422" s="5">
        <v>4.8571428571428568</v>
      </c>
      <c r="AT422" s="5">
        <v>56.12903225806452</v>
      </c>
      <c r="AU422" s="5">
        <v>34.033333333333331</v>
      </c>
      <c r="AV422" s="5">
        <v>0</v>
      </c>
      <c r="AW422" s="5">
        <v>0</v>
      </c>
      <c r="AX422" s="5">
        <v>0</v>
      </c>
      <c r="AY422" s="5">
        <v>0</v>
      </c>
      <c r="AZ422" s="5">
        <v>0</v>
      </c>
      <c r="BA422" s="5">
        <v>0</v>
      </c>
      <c r="BB422" s="5">
        <v>0</v>
      </c>
      <c r="BC422" s="5">
        <v>0</v>
      </c>
      <c r="BD422" s="14">
        <f t="shared" si="21"/>
        <v>95.019508448540705</v>
      </c>
      <c r="BE422" s="13">
        <f t="shared" si="22"/>
        <v>95.02</v>
      </c>
      <c r="BF422" s="13"/>
    </row>
    <row r="423" spans="39:58">
      <c r="AM423" s="4" t="s">
        <v>686</v>
      </c>
      <c r="AN423" s="4" t="s">
        <v>709</v>
      </c>
      <c r="AO423" s="4" t="s">
        <v>108</v>
      </c>
      <c r="AP423" s="4" t="s">
        <v>714</v>
      </c>
      <c r="AQ423" s="4" t="s">
        <v>715</v>
      </c>
      <c r="AR423" s="5">
        <v>2215.6451612903224</v>
      </c>
      <c r="AS423" s="5">
        <v>2191.0357142857142</v>
      </c>
      <c r="AT423" s="5">
        <v>2236.6129032258063</v>
      </c>
      <c r="AU423" s="5">
        <v>2207.2666666666669</v>
      </c>
      <c r="AV423" s="5">
        <v>2246.6535483870971</v>
      </c>
      <c r="AW423" s="5">
        <v>2161.6806666666666</v>
      </c>
      <c r="AX423" s="5">
        <v>2238.0290322580645</v>
      </c>
      <c r="AY423" s="5">
        <v>2169.1864516129031</v>
      </c>
      <c r="AZ423" s="5">
        <v>2149.554333333333</v>
      </c>
      <c r="BA423" s="5">
        <v>2123.269677419355</v>
      </c>
      <c r="BB423" s="5">
        <v>2061.9913333333334</v>
      </c>
      <c r="BC423" s="5">
        <v>1904.4467741935484</v>
      </c>
      <c r="BD423" s="14">
        <f t="shared" si="21"/>
        <v>25905.372262672809</v>
      </c>
      <c r="BE423" s="13">
        <f t="shared" si="22"/>
        <v>25905.37</v>
      </c>
      <c r="BF423" s="13"/>
    </row>
    <row r="424" spans="39:58">
      <c r="AM424" s="4" t="s">
        <v>686</v>
      </c>
      <c r="AN424" s="4" t="s">
        <v>709</v>
      </c>
      <c r="AO424" s="4" t="s">
        <v>425</v>
      </c>
      <c r="AP424" s="4" t="s">
        <v>716</v>
      </c>
      <c r="AQ424" s="4" t="s">
        <v>717</v>
      </c>
      <c r="AR424" s="5">
        <v>0</v>
      </c>
      <c r="AS424" s="5">
        <v>0</v>
      </c>
      <c r="AT424" s="5">
        <v>0</v>
      </c>
      <c r="AU424" s="5">
        <v>0</v>
      </c>
      <c r="AV424" s="5">
        <v>0</v>
      </c>
      <c r="AW424" s="5">
        <v>0</v>
      </c>
      <c r="AX424" s="5">
        <v>0</v>
      </c>
      <c r="AY424" s="5">
        <v>214.95612903225808</v>
      </c>
      <c r="AZ424" s="5">
        <v>214.86700000000002</v>
      </c>
      <c r="BA424" s="5">
        <v>216.70322580645163</v>
      </c>
      <c r="BB424" s="5">
        <v>213.74433333333334</v>
      </c>
      <c r="BC424" s="5">
        <v>232.02870967741936</v>
      </c>
      <c r="BD424" s="14">
        <f t="shared" si="21"/>
        <v>1092.2993978494624</v>
      </c>
      <c r="BE424" s="13">
        <f t="shared" si="22"/>
        <v>1092.3</v>
      </c>
      <c r="BF424" s="13"/>
    </row>
    <row r="425" spans="39:58">
      <c r="AM425" s="4" t="s">
        <v>686</v>
      </c>
      <c r="AN425" s="4" t="s">
        <v>709</v>
      </c>
      <c r="AO425" s="4" t="s">
        <v>425</v>
      </c>
      <c r="AP425" s="4" t="s">
        <v>716</v>
      </c>
      <c r="AQ425" s="4" t="s">
        <v>718</v>
      </c>
      <c r="AR425" s="5">
        <v>0</v>
      </c>
      <c r="AS425" s="5">
        <v>0</v>
      </c>
      <c r="AT425" s="5">
        <v>0</v>
      </c>
      <c r="AU425" s="5">
        <v>0</v>
      </c>
      <c r="AV425" s="5">
        <v>0</v>
      </c>
      <c r="AW425" s="5">
        <v>0</v>
      </c>
      <c r="AX425" s="5">
        <v>0</v>
      </c>
      <c r="AY425" s="5">
        <v>0</v>
      </c>
      <c r="AZ425" s="5">
        <v>0</v>
      </c>
      <c r="BA425" s="5">
        <v>0.6596774193548387</v>
      </c>
      <c r="BB425" s="5">
        <v>0</v>
      </c>
      <c r="BC425" s="5">
        <v>0</v>
      </c>
      <c r="BD425" s="14">
        <f t="shared" si="21"/>
        <v>0.6596774193548387</v>
      </c>
      <c r="BE425" s="13">
        <f t="shared" si="22"/>
        <v>0.66</v>
      </c>
      <c r="BF425" s="13"/>
    </row>
    <row r="426" spans="39:58">
      <c r="AM426" s="4" t="s">
        <v>686</v>
      </c>
      <c r="AN426" s="4" t="s">
        <v>709</v>
      </c>
      <c r="AO426" s="4" t="s">
        <v>425</v>
      </c>
      <c r="AP426" s="4" t="s">
        <v>716</v>
      </c>
      <c r="AQ426" s="4" t="s">
        <v>719</v>
      </c>
      <c r="AR426" s="5">
        <v>0</v>
      </c>
      <c r="AS426" s="5">
        <v>0</v>
      </c>
      <c r="AT426" s="5">
        <v>0</v>
      </c>
      <c r="AU426" s="5">
        <v>0</v>
      </c>
      <c r="AV426" s="5">
        <v>0</v>
      </c>
      <c r="AW426" s="5">
        <v>0</v>
      </c>
      <c r="AX426" s="5">
        <v>0</v>
      </c>
      <c r="AY426" s="5">
        <v>70.16612903225807</v>
      </c>
      <c r="AZ426" s="5">
        <v>0</v>
      </c>
      <c r="BA426" s="5">
        <v>0</v>
      </c>
      <c r="BB426" s="5">
        <v>0.89300000000000002</v>
      </c>
      <c r="BC426" s="5">
        <v>178.75612903225806</v>
      </c>
      <c r="BD426" s="14">
        <f t="shared" si="21"/>
        <v>249.81525806451612</v>
      </c>
      <c r="BE426" s="13">
        <f t="shared" si="22"/>
        <v>249.82</v>
      </c>
      <c r="BF426" s="13"/>
    </row>
    <row r="427" spans="39:58">
      <c r="AM427" s="4" t="s">
        <v>686</v>
      </c>
      <c r="AN427" s="4" t="s">
        <v>709</v>
      </c>
      <c r="AO427" s="4" t="s">
        <v>441</v>
      </c>
      <c r="AP427" s="4" t="s">
        <v>716</v>
      </c>
      <c r="AQ427" s="4" t="s">
        <v>717</v>
      </c>
      <c r="AR427" s="5">
        <v>120.6774193548387</v>
      </c>
      <c r="AS427" s="5">
        <v>82.214285714285708</v>
      </c>
      <c r="AT427" s="5">
        <v>83.741935483870961</v>
      </c>
      <c r="AU427" s="5">
        <v>184.6</v>
      </c>
      <c r="AV427" s="5">
        <v>270.7967741935484</v>
      </c>
      <c r="AW427" s="5">
        <v>259.27233333333334</v>
      </c>
      <c r="AX427" s="5">
        <v>227.32193548387096</v>
      </c>
      <c r="AY427" s="5">
        <v>0</v>
      </c>
      <c r="AZ427" s="5">
        <v>0</v>
      </c>
      <c r="BA427" s="5">
        <v>0</v>
      </c>
      <c r="BB427" s="5">
        <v>0</v>
      </c>
      <c r="BC427" s="5">
        <v>0</v>
      </c>
      <c r="BD427" s="14">
        <f t="shared" si="21"/>
        <v>1228.624683563748</v>
      </c>
      <c r="BE427" s="13">
        <f t="shared" si="22"/>
        <v>1228.6199999999999</v>
      </c>
      <c r="BF427" s="13"/>
    </row>
    <row r="428" spans="39:58">
      <c r="AM428" s="4" t="s">
        <v>686</v>
      </c>
      <c r="AN428" s="4" t="s">
        <v>709</v>
      </c>
      <c r="AO428" s="4" t="s">
        <v>441</v>
      </c>
      <c r="AP428" s="4" t="s">
        <v>716</v>
      </c>
      <c r="AQ428" s="4" t="s">
        <v>719</v>
      </c>
      <c r="AR428" s="5">
        <v>140.54838709677421</v>
      </c>
      <c r="AS428" s="5">
        <v>140.71428571428572</v>
      </c>
      <c r="AT428" s="5">
        <v>140.48387096774192</v>
      </c>
      <c r="AU428" s="5">
        <v>141.43333333333334</v>
      </c>
      <c r="AV428" s="5">
        <v>141.88580645161289</v>
      </c>
      <c r="AW428" s="5">
        <v>141.87733333333333</v>
      </c>
      <c r="AX428" s="5">
        <v>142.38129032258064</v>
      </c>
      <c r="AY428" s="5">
        <v>0</v>
      </c>
      <c r="AZ428" s="5">
        <v>0</v>
      </c>
      <c r="BA428" s="5">
        <v>0</v>
      </c>
      <c r="BB428" s="5">
        <v>0</v>
      </c>
      <c r="BC428" s="5">
        <v>0</v>
      </c>
      <c r="BD428" s="14">
        <f t="shared" si="21"/>
        <v>989.32430721966216</v>
      </c>
      <c r="BE428" s="13">
        <f t="shared" si="22"/>
        <v>989.32</v>
      </c>
      <c r="BF428" s="13"/>
    </row>
    <row r="429" spans="39:58">
      <c r="AM429" s="4" t="s">
        <v>686</v>
      </c>
      <c r="AN429" s="4" t="s">
        <v>720</v>
      </c>
      <c r="AO429" s="4" t="s">
        <v>108</v>
      </c>
      <c r="AP429" s="4" t="s">
        <v>721</v>
      </c>
      <c r="AQ429" s="4" t="s">
        <v>721</v>
      </c>
      <c r="AR429" s="5">
        <v>0</v>
      </c>
      <c r="AS429" s="5">
        <v>76</v>
      </c>
      <c r="AT429" s="5">
        <v>122.09677419354838</v>
      </c>
      <c r="AU429" s="5">
        <v>125.33333333333333</v>
      </c>
      <c r="AV429" s="5">
        <v>129.7741935483871</v>
      </c>
      <c r="AW429" s="5">
        <v>127.71033333333334</v>
      </c>
      <c r="AX429" s="5">
        <v>125.73774193548387</v>
      </c>
      <c r="AY429" s="5">
        <v>106.99129032258064</v>
      </c>
      <c r="AZ429" s="5">
        <v>39.286333333333332</v>
      </c>
      <c r="BA429" s="5">
        <v>0</v>
      </c>
      <c r="BB429" s="5">
        <v>0</v>
      </c>
      <c r="BC429" s="5">
        <v>38.967741935483872</v>
      </c>
      <c r="BD429" s="14">
        <f t="shared" si="21"/>
        <v>891.89774193548396</v>
      </c>
      <c r="BE429" s="13">
        <f t="shared" si="22"/>
        <v>891.9</v>
      </c>
      <c r="BF429" s="13"/>
    </row>
    <row r="430" spans="39:58">
      <c r="AM430" s="4" t="s">
        <v>686</v>
      </c>
      <c r="AN430" s="4" t="s">
        <v>720</v>
      </c>
      <c r="AO430" s="4" t="s">
        <v>108</v>
      </c>
      <c r="AP430" s="4" t="s">
        <v>712</v>
      </c>
      <c r="AQ430" s="4" t="s">
        <v>722</v>
      </c>
      <c r="AR430" s="5">
        <v>303.93548387096774</v>
      </c>
      <c r="AS430" s="5">
        <v>274.60714285714283</v>
      </c>
      <c r="AT430" s="5">
        <v>140.19354838709677</v>
      </c>
      <c r="AU430" s="5">
        <v>207.9</v>
      </c>
      <c r="AV430" s="5">
        <v>552.85838709677421</v>
      </c>
      <c r="AW430" s="5">
        <v>527.36500000000001</v>
      </c>
      <c r="AX430" s="5">
        <v>485.47870967741937</v>
      </c>
      <c r="AY430" s="5">
        <v>396.79419354838711</v>
      </c>
      <c r="AZ430" s="5">
        <v>431.22833333333335</v>
      </c>
      <c r="BA430" s="5">
        <v>419.25774193548386</v>
      </c>
      <c r="BB430" s="5">
        <v>417.68900000000002</v>
      </c>
      <c r="BC430" s="5">
        <v>416.77612903225804</v>
      </c>
      <c r="BD430" s="14">
        <f t="shared" si="21"/>
        <v>4574.0836697388631</v>
      </c>
      <c r="BE430" s="13">
        <f t="shared" si="22"/>
        <v>4574.08</v>
      </c>
      <c r="BF430" s="13"/>
    </row>
    <row r="431" spans="39:58">
      <c r="AM431" s="4" t="s">
        <v>686</v>
      </c>
      <c r="AN431" s="4" t="s">
        <v>720</v>
      </c>
      <c r="AO431" s="4" t="s">
        <v>108</v>
      </c>
      <c r="AP431" s="4" t="s">
        <v>723</v>
      </c>
      <c r="AQ431" s="4" t="s">
        <v>724</v>
      </c>
      <c r="AR431" s="5">
        <v>3509.2258064516127</v>
      </c>
      <c r="AS431" s="5">
        <v>3230.75</v>
      </c>
      <c r="AT431" s="5">
        <v>3044.3870967741937</v>
      </c>
      <c r="AU431" s="5">
        <v>2987.5</v>
      </c>
      <c r="AV431" s="5">
        <v>2906.6451612903224</v>
      </c>
      <c r="AW431" s="5">
        <v>2999.1770000000001</v>
      </c>
      <c r="AX431" s="5">
        <v>2985.0464516129032</v>
      </c>
      <c r="AY431" s="5">
        <v>2791.0754838709677</v>
      </c>
      <c r="AZ431" s="5">
        <v>2774.8056666666666</v>
      </c>
      <c r="BA431" s="5">
        <v>2694.4925806451615</v>
      </c>
      <c r="BB431" s="5">
        <v>2601.0053333333335</v>
      </c>
      <c r="BC431" s="5">
        <v>2576.3429032258068</v>
      </c>
      <c r="BD431" s="14">
        <f t="shared" si="21"/>
        <v>35100.453483870973</v>
      </c>
      <c r="BE431" s="13">
        <f t="shared" si="22"/>
        <v>35100.449999999997</v>
      </c>
      <c r="BF431" s="13"/>
    </row>
    <row r="432" spans="39:58">
      <c r="AM432" s="4" t="s">
        <v>686</v>
      </c>
      <c r="AN432" s="4" t="s">
        <v>720</v>
      </c>
      <c r="AO432" s="4" t="s">
        <v>725</v>
      </c>
      <c r="AP432" s="4" t="s">
        <v>726</v>
      </c>
      <c r="AQ432" s="4" t="s">
        <v>727</v>
      </c>
      <c r="AR432" s="5">
        <v>67.677419354838705</v>
      </c>
      <c r="AS432" s="5">
        <v>59.892857142857146</v>
      </c>
      <c r="AT432" s="5">
        <v>62.903225806451616</v>
      </c>
      <c r="AU432" s="5">
        <v>60.666666666666664</v>
      </c>
      <c r="AV432" s="5">
        <v>58.354838709677416</v>
      </c>
      <c r="AW432" s="5">
        <v>56.068333333333335</v>
      </c>
      <c r="AX432" s="5">
        <v>52.074193548387093</v>
      </c>
      <c r="AY432" s="5">
        <v>50.611290322580643</v>
      </c>
      <c r="AZ432" s="5">
        <v>51.808666666666667</v>
      </c>
      <c r="BA432" s="5">
        <v>55.844516129032257</v>
      </c>
      <c r="BB432" s="5">
        <v>51.606999999999999</v>
      </c>
      <c r="BC432" s="5">
        <v>54.066774193548383</v>
      </c>
      <c r="BD432" s="14">
        <f t="shared" si="21"/>
        <v>681.57578187403988</v>
      </c>
      <c r="BE432" s="13">
        <f t="shared" si="22"/>
        <v>681.58</v>
      </c>
      <c r="BF432" s="13"/>
    </row>
    <row r="433" spans="39:58">
      <c r="AM433" s="4" t="s">
        <v>686</v>
      </c>
      <c r="AN433" s="4" t="s">
        <v>720</v>
      </c>
      <c r="AO433" s="4" t="s">
        <v>725</v>
      </c>
      <c r="AP433" s="4" t="s">
        <v>728</v>
      </c>
      <c r="AQ433" s="4" t="s">
        <v>729</v>
      </c>
      <c r="AR433" s="5">
        <v>43.12903225806452</v>
      </c>
      <c r="AS433" s="5">
        <v>33.5</v>
      </c>
      <c r="AT433" s="5">
        <v>31.35483870967742</v>
      </c>
      <c r="AU433" s="5">
        <v>34.833333333333336</v>
      </c>
      <c r="AV433" s="5">
        <v>28.275806451612901</v>
      </c>
      <c r="AW433" s="5">
        <v>33.803666666666665</v>
      </c>
      <c r="AX433" s="5">
        <v>34.595806451612901</v>
      </c>
      <c r="AY433" s="5">
        <v>34.173225806451612</v>
      </c>
      <c r="AZ433" s="5">
        <v>31.482333333333333</v>
      </c>
      <c r="BA433" s="5">
        <v>29.859032258064516</v>
      </c>
      <c r="BB433" s="5">
        <v>30.786666666666669</v>
      </c>
      <c r="BC433" s="5">
        <v>20.995161290322581</v>
      </c>
      <c r="BD433" s="14">
        <f t="shared" si="21"/>
        <v>386.78890322580645</v>
      </c>
      <c r="BE433" s="13">
        <f t="shared" si="22"/>
        <v>386.79</v>
      </c>
      <c r="BF433" s="13"/>
    </row>
    <row r="434" spans="39:58">
      <c r="AM434" s="4" t="s">
        <v>686</v>
      </c>
      <c r="AN434" s="4" t="s">
        <v>720</v>
      </c>
      <c r="AO434" s="4" t="s">
        <v>725</v>
      </c>
      <c r="AP434" s="4" t="s">
        <v>728</v>
      </c>
      <c r="AQ434" s="4" t="s">
        <v>730</v>
      </c>
      <c r="AR434" s="5">
        <v>240.29032258064515</v>
      </c>
      <c r="AS434" s="5">
        <v>260.5</v>
      </c>
      <c r="AT434" s="5">
        <v>200.32258064516128</v>
      </c>
      <c r="AU434" s="5">
        <v>194.7</v>
      </c>
      <c r="AV434" s="5">
        <v>219.99516129032259</v>
      </c>
      <c r="AW434" s="5">
        <v>229.21099999999998</v>
      </c>
      <c r="AX434" s="5">
        <v>191.52516129032259</v>
      </c>
      <c r="AY434" s="5">
        <v>168.31838709677419</v>
      </c>
      <c r="AZ434" s="5">
        <v>206.73633333333333</v>
      </c>
      <c r="BA434" s="5">
        <v>203.37709677419355</v>
      </c>
      <c r="BB434" s="5">
        <v>206.48266666666666</v>
      </c>
      <c r="BC434" s="5">
        <v>197.44129032258064</v>
      </c>
      <c r="BD434" s="14">
        <f t="shared" si="21"/>
        <v>2518.9</v>
      </c>
      <c r="BE434" s="13">
        <f t="shared" si="22"/>
        <v>2518.9</v>
      </c>
      <c r="BF434" s="13"/>
    </row>
    <row r="435" spans="39:58">
      <c r="AM435" s="4" t="s">
        <v>686</v>
      </c>
      <c r="AN435" s="4" t="s">
        <v>720</v>
      </c>
      <c r="AO435" s="4" t="s">
        <v>725</v>
      </c>
      <c r="AP435" s="4" t="s">
        <v>728</v>
      </c>
      <c r="AQ435" s="4" t="s">
        <v>731</v>
      </c>
      <c r="AR435" s="5">
        <v>1221.0322580645161</v>
      </c>
      <c r="AS435" s="5">
        <v>1220.6071428571429</v>
      </c>
      <c r="AT435" s="5">
        <v>1203.0645161290322</v>
      </c>
      <c r="AU435" s="5">
        <v>1218.6666666666667</v>
      </c>
      <c r="AV435" s="5">
        <v>1269.5374193548389</v>
      </c>
      <c r="AW435" s="5">
        <v>1280.9323333333334</v>
      </c>
      <c r="AX435" s="5">
        <v>1247.5929032258064</v>
      </c>
      <c r="AY435" s="5">
        <v>1192.9525806451613</v>
      </c>
      <c r="AZ435" s="5">
        <v>1181.4093333333333</v>
      </c>
      <c r="BA435" s="5">
        <v>1178.443870967742</v>
      </c>
      <c r="BB435" s="5">
        <v>1203.779</v>
      </c>
      <c r="BC435" s="5">
        <v>1155.435806451613</v>
      </c>
      <c r="BD435" s="14">
        <f t="shared" si="21"/>
        <v>14573.453831029186</v>
      </c>
      <c r="BE435" s="13">
        <f t="shared" si="22"/>
        <v>14573.45</v>
      </c>
      <c r="BF435" s="13"/>
    </row>
    <row r="436" spans="39:58">
      <c r="AM436" s="4" t="s">
        <v>686</v>
      </c>
      <c r="AN436" s="4" t="s">
        <v>720</v>
      </c>
      <c r="AO436" s="4" t="s">
        <v>725</v>
      </c>
      <c r="AP436" s="4" t="s">
        <v>728</v>
      </c>
      <c r="AQ436" s="4" t="s">
        <v>732</v>
      </c>
      <c r="AR436" s="5">
        <v>608.09677419354841</v>
      </c>
      <c r="AS436" s="5">
        <v>594.5</v>
      </c>
      <c r="AT436" s="5">
        <v>594.74193548387098</v>
      </c>
      <c r="AU436" s="5">
        <v>561.16666666666663</v>
      </c>
      <c r="AV436" s="5">
        <v>567.35483870967744</v>
      </c>
      <c r="AW436" s="5">
        <v>518.35533333333331</v>
      </c>
      <c r="AX436" s="5">
        <v>493.12225806451613</v>
      </c>
      <c r="AY436" s="5">
        <v>491.42516129032259</v>
      </c>
      <c r="AZ436" s="5">
        <v>521.697</v>
      </c>
      <c r="BA436" s="5">
        <v>513.46129032258057</v>
      </c>
      <c r="BB436" s="5">
        <v>535.19399999999996</v>
      </c>
      <c r="BC436" s="5">
        <v>488.30548387096775</v>
      </c>
      <c r="BD436" s="14">
        <f t="shared" si="21"/>
        <v>6487.4207419354834</v>
      </c>
      <c r="BE436" s="13">
        <f t="shared" si="22"/>
        <v>6487.42</v>
      </c>
      <c r="BF436" s="13"/>
    </row>
    <row r="437" spans="39:58">
      <c r="AM437" s="4" t="s">
        <v>686</v>
      </c>
      <c r="AN437" s="4" t="s">
        <v>720</v>
      </c>
      <c r="AO437" s="4" t="s">
        <v>725</v>
      </c>
      <c r="AP437" s="4" t="s">
        <v>728</v>
      </c>
      <c r="AQ437" s="4" t="s">
        <v>733</v>
      </c>
      <c r="AR437" s="5">
        <v>7.032258064516129</v>
      </c>
      <c r="AS437" s="5">
        <v>5.7857142857142856</v>
      </c>
      <c r="AT437" s="5">
        <v>5.709677419354839</v>
      </c>
      <c r="AU437" s="5">
        <v>6.3666666666666663</v>
      </c>
      <c r="AV437" s="5">
        <v>7.4516129032258061</v>
      </c>
      <c r="AW437" s="5">
        <v>6.7113333333333332</v>
      </c>
      <c r="AX437" s="5">
        <v>5.9799999999999995</v>
      </c>
      <c r="AY437" s="5">
        <v>5.7332258064516122</v>
      </c>
      <c r="AZ437" s="5">
        <v>5.4290000000000003</v>
      </c>
      <c r="BA437" s="5">
        <v>5.1177419354838714</v>
      </c>
      <c r="BB437" s="5">
        <v>5.6516666666666673</v>
      </c>
      <c r="BC437" s="5">
        <v>6.3422580645161295</v>
      </c>
      <c r="BD437" s="14">
        <f t="shared" si="21"/>
        <v>73.311155145929348</v>
      </c>
      <c r="BE437" s="13">
        <f t="shared" si="22"/>
        <v>73.31</v>
      </c>
      <c r="BF437" s="13"/>
    </row>
    <row r="438" spans="39:58">
      <c r="AM438" s="4" t="s">
        <v>686</v>
      </c>
      <c r="AN438" s="4" t="s">
        <v>734</v>
      </c>
      <c r="AO438" s="4" t="s">
        <v>108</v>
      </c>
      <c r="AP438" s="4" t="s">
        <v>735</v>
      </c>
      <c r="AQ438" s="4" t="s">
        <v>736</v>
      </c>
      <c r="AR438" s="5">
        <v>32.87096774193548</v>
      </c>
      <c r="AS438" s="5">
        <v>32.25</v>
      </c>
      <c r="AT438" s="5">
        <v>29.741935483870968</v>
      </c>
      <c r="AU438" s="5">
        <v>25.233333333333334</v>
      </c>
      <c r="AV438" s="5">
        <v>24.123225806451615</v>
      </c>
      <c r="AW438" s="5">
        <v>29.424666666666667</v>
      </c>
      <c r="AX438" s="5">
        <v>28.633548387096774</v>
      </c>
      <c r="AY438" s="5">
        <v>26.683548387096774</v>
      </c>
      <c r="AZ438" s="5">
        <v>23.208333333333332</v>
      </c>
      <c r="BA438" s="5">
        <v>19.603870967741937</v>
      </c>
      <c r="BB438" s="5">
        <v>19.588666666666665</v>
      </c>
      <c r="BC438" s="5">
        <v>18</v>
      </c>
      <c r="BD438" s="14">
        <f t="shared" si="21"/>
        <v>309.36209677419356</v>
      </c>
      <c r="BE438" s="13">
        <f t="shared" si="22"/>
        <v>309.36</v>
      </c>
      <c r="BF438" s="13"/>
    </row>
    <row r="439" spans="39:58">
      <c r="AM439" s="4" t="s">
        <v>686</v>
      </c>
      <c r="AN439" s="4" t="s">
        <v>734</v>
      </c>
      <c r="AO439" s="4" t="s">
        <v>108</v>
      </c>
      <c r="AP439" s="4" t="s">
        <v>688</v>
      </c>
      <c r="AQ439" s="4" t="s">
        <v>737</v>
      </c>
      <c r="AR439" s="5">
        <v>0</v>
      </c>
      <c r="AS439" s="5">
        <v>85.5</v>
      </c>
      <c r="AT439" s="5">
        <v>117.54838709677419</v>
      </c>
      <c r="AU439" s="5">
        <v>132.36666666666667</v>
      </c>
      <c r="AV439" s="5">
        <v>128.14516129032259</v>
      </c>
      <c r="AW439" s="5">
        <v>123.32766666666666</v>
      </c>
      <c r="AX439" s="5">
        <v>144.94064516129032</v>
      </c>
      <c r="AY439" s="5">
        <v>135.68774193548387</v>
      </c>
      <c r="AZ439" s="5">
        <v>120.55266666666667</v>
      </c>
      <c r="BA439" s="5">
        <v>119.32290322580646</v>
      </c>
      <c r="BB439" s="5">
        <v>110.84466666666667</v>
      </c>
      <c r="BC439" s="5">
        <v>156.18935483870968</v>
      </c>
      <c r="BD439" s="14">
        <f t="shared" si="21"/>
        <v>1374.4258602150539</v>
      </c>
      <c r="BE439" s="13">
        <f t="shared" si="22"/>
        <v>1374.43</v>
      </c>
      <c r="BF439" s="13"/>
    </row>
    <row r="440" spans="39:58">
      <c r="AM440" s="4" t="s">
        <v>686</v>
      </c>
      <c r="AN440" s="4" t="s">
        <v>734</v>
      </c>
      <c r="AO440" s="4" t="s">
        <v>108</v>
      </c>
      <c r="AP440" s="4" t="s">
        <v>688</v>
      </c>
      <c r="AQ440" s="4" t="s">
        <v>738</v>
      </c>
      <c r="AR440" s="5">
        <v>0</v>
      </c>
      <c r="AS440" s="5">
        <v>0</v>
      </c>
      <c r="AT440" s="5">
        <v>0</v>
      </c>
      <c r="AU440" s="5">
        <v>0</v>
      </c>
      <c r="AV440" s="5">
        <v>0</v>
      </c>
      <c r="AW440" s="5">
        <v>0</v>
      </c>
      <c r="AX440" s="5">
        <v>0</v>
      </c>
      <c r="AY440" s="5">
        <v>0</v>
      </c>
      <c r="AZ440" s="5">
        <v>0</v>
      </c>
      <c r="BA440" s="5">
        <v>7.774193548387097</v>
      </c>
      <c r="BB440" s="5">
        <v>0</v>
      </c>
      <c r="BC440" s="5">
        <v>0</v>
      </c>
      <c r="BD440" s="14">
        <f t="shared" si="21"/>
        <v>7.774193548387097</v>
      </c>
      <c r="BE440" s="13">
        <f t="shared" si="22"/>
        <v>7.77</v>
      </c>
      <c r="BF440" s="13"/>
    </row>
    <row r="441" spans="39:58">
      <c r="AM441" s="4" t="s">
        <v>686</v>
      </c>
      <c r="AN441" s="4" t="s">
        <v>734</v>
      </c>
      <c r="AO441" s="4" t="s">
        <v>108</v>
      </c>
      <c r="AP441" s="4" t="s">
        <v>688</v>
      </c>
      <c r="AQ441" s="4" t="s">
        <v>739</v>
      </c>
      <c r="AR441" s="5">
        <v>835.38709677419354</v>
      </c>
      <c r="AS441" s="5">
        <v>782.96428571428567</v>
      </c>
      <c r="AT441" s="5">
        <v>757.16129032258061</v>
      </c>
      <c r="AU441" s="5">
        <v>881.76666666666665</v>
      </c>
      <c r="AV441" s="5">
        <v>824.26354838709676</v>
      </c>
      <c r="AW441" s="5">
        <v>755.36966666666672</v>
      </c>
      <c r="AX441" s="5">
        <v>681.29419354838706</v>
      </c>
      <c r="AY441" s="5">
        <v>731.36838709677409</v>
      </c>
      <c r="AZ441" s="5">
        <v>854.15866666666659</v>
      </c>
      <c r="BA441" s="5">
        <v>911.98258064516131</v>
      </c>
      <c r="BB441" s="5">
        <v>932.70099999999991</v>
      </c>
      <c r="BC441" s="5">
        <v>966.5058064516129</v>
      </c>
      <c r="BD441" s="14">
        <f t="shared" si="21"/>
        <v>9914.9231889400908</v>
      </c>
      <c r="BE441" s="13">
        <f t="shared" si="22"/>
        <v>9914.92</v>
      </c>
      <c r="BF441" s="13"/>
    </row>
    <row r="442" spans="39:58">
      <c r="AM442" s="4" t="s">
        <v>686</v>
      </c>
      <c r="AN442" s="4" t="s">
        <v>734</v>
      </c>
      <c r="AO442" s="4" t="s">
        <v>108</v>
      </c>
      <c r="AP442" s="4" t="s">
        <v>735</v>
      </c>
      <c r="AQ442" s="4" t="s">
        <v>740</v>
      </c>
      <c r="AR442" s="5">
        <v>1357.0967741935483</v>
      </c>
      <c r="AS442" s="5">
        <v>1314.5</v>
      </c>
      <c r="AT442" s="5">
        <v>1256.1290322580646</v>
      </c>
      <c r="AU442" s="5">
        <v>1219.7666666666667</v>
      </c>
      <c r="AV442" s="5">
        <v>1173.0103225806452</v>
      </c>
      <c r="AW442" s="5">
        <v>1231.9073333333333</v>
      </c>
      <c r="AX442" s="5">
        <v>1219.4961290322581</v>
      </c>
      <c r="AY442" s="5">
        <v>1247.1445161290324</v>
      </c>
      <c r="AZ442" s="5">
        <v>1239.5226666666667</v>
      </c>
      <c r="BA442" s="5">
        <v>1249.3645161290324</v>
      </c>
      <c r="BB442" s="5">
        <v>1240.0886666666668</v>
      </c>
      <c r="BC442" s="5">
        <v>1196.1838709677418</v>
      </c>
      <c r="BD442" s="14">
        <f t="shared" si="21"/>
        <v>14944.210494623656</v>
      </c>
      <c r="BE442" s="13">
        <f t="shared" si="22"/>
        <v>14944.21</v>
      </c>
      <c r="BF442" s="13"/>
    </row>
    <row r="443" spans="39:58">
      <c r="AM443" s="4" t="s">
        <v>686</v>
      </c>
      <c r="AN443" s="4" t="s">
        <v>734</v>
      </c>
      <c r="AO443" s="4" t="s">
        <v>108</v>
      </c>
      <c r="AP443" s="4" t="s">
        <v>688</v>
      </c>
      <c r="AQ443" s="4" t="s">
        <v>741</v>
      </c>
      <c r="AR443" s="5">
        <v>274.70967741935482</v>
      </c>
      <c r="AS443" s="5">
        <v>254.10714285714286</v>
      </c>
      <c r="AT443" s="5">
        <v>247.83870967741936</v>
      </c>
      <c r="AU443" s="5">
        <v>238.96666666666667</v>
      </c>
      <c r="AV443" s="5">
        <v>237.36032258064517</v>
      </c>
      <c r="AW443" s="5">
        <v>230.23999999999998</v>
      </c>
      <c r="AX443" s="5">
        <v>267.18709677419355</v>
      </c>
      <c r="AY443" s="5">
        <v>256.75903225806451</v>
      </c>
      <c r="AZ443" s="5">
        <v>254.72333333333333</v>
      </c>
      <c r="BA443" s="5">
        <v>240.27548387096775</v>
      </c>
      <c r="BB443" s="5">
        <v>228.762</v>
      </c>
      <c r="BC443" s="5">
        <v>235.92032258064515</v>
      </c>
      <c r="BD443" s="14">
        <f t="shared" si="21"/>
        <v>2966.8497880184336</v>
      </c>
      <c r="BE443" s="13">
        <f t="shared" si="22"/>
        <v>2966.85</v>
      </c>
      <c r="BF443" s="13"/>
    </row>
    <row r="444" spans="39:58">
      <c r="AM444" s="4" t="s">
        <v>686</v>
      </c>
      <c r="AN444" s="4" t="s">
        <v>742</v>
      </c>
      <c r="AO444" s="4" t="s">
        <v>108</v>
      </c>
      <c r="AP444" s="4" t="s">
        <v>688</v>
      </c>
      <c r="AQ444" s="4" t="s">
        <v>743</v>
      </c>
      <c r="AR444" s="5">
        <v>45.096774193548384</v>
      </c>
      <c r="AS444" s="5">
        <v>121.35714285714286</v>
      </c>
      <c r="AT444" s="5">
        <v>0</v>
      </c>
      <c r="AU444" s="5">
        <v>10.633333333333333</v>
      </c>
      <c r="AV444" s="5">
        <v>9.4193548387096779</v>
      </c>
      <c r="AW444" s="5">
        <v>70.13333333333334</v>
      </c>
      <c r="AX444" s="5">
        <v>293.87096774193549</v>
      </c>
      <c r="AY444" s="5">
        <v>302.12903225806451</v>
      </c>
      <c r="AZ444" s="5">
        <v>294.36666666666667</v>
      </c>
      <c r="BA444" s="5">
        <v>301.64516129032256</v>
      </c>
      <c r="BB444" s="5">
        <v>236.16666666666666</v>
      </c>
      <c r="BC444" s="5">
        <v>220.87096774193549</v>
      </c>
      <c r="BD444" s="14">
        <f t="shared" si="21"/>
        <v>1905.6894009216589</v>
      </c>
      <c r="BE444" s="13">
        <f t="shared" si="22"/>
        <v>1905.69</v>
      </c>
      <c r="BF444" s="13"/>
    </row>
    <row r="445" spans="39:58">
      <c r="AM445" s="4" t="s">
        <v>744</v>
      </c>
      <c r="AN445" s="4" t="s">
        <v>745</v>
      </c>
      <c r="AO445" s="4" t="s">
        <v>310</v>
      </c>
      <c r="AP445" s="4" t="s">
        <v>746</v>
      </c>
      <c r="AQ445" s="4" t="s">
        <v>746</v>
      </c>
      <c r="AR445" s="5">
        <v>5.4516129032258061</v>
      </c>
      <c r="AS445" s="5">
        <v>5.75</v>
      </c>
      <c r="AT445" s="5">
        <v>3.870967741935484</v>
      </c>
      <c r="AU445" s="5">
        <v>5.333333333333333</v>
      </c>
      <c r="AV445" s="5">
        <v>5.0096774193548388</v>
      </c>
      <c r="AW445" s="5">
        <v>4.09</v>
      </c>
      <c r="AX445" s="5">
        <v>3.9709677419354836</v>
      </c>
      <c r="AY445" s="5">
        <v>4.3129032258064512</v>
      </c>
      <c r="AZ445" s="5">
        <v>2.7666666666666666</v>
      </c>
      <c r="BA445" s="5">
        <v>2.7329032258064516</v>
      </c>
      <c r="BB445" s="5">
        <v>3.2</v>
      </c>
      <c r="BC445" s="5">
        <v>4.806451612903226</v>
      </c>
      <c r="BD445" s="14">
        <f t="shared" si="21"/>
        <v>51.295483870967743</v>
      </c>
      <c r="BE445" s="13">
        <f t="shared" si="22"/>
        <v>51.3</v>
      </c>
      <c r="BF445" s="13"/>
    </row>
    <row r="446" spans="39:58">
      <c r="AM446" s="4" t="s">
        <v>744</v>
      </c>
      <c r="AN446" s="4" t="s">
        <v>747</v>
      </c>
      <c r="AO446" s="4" t="s">
        <v>205</v>
      </c>
      <c r="AP446" s="4" t="s">
        <v>748</v>
      </c>
      <c r="AQ446" s="4" t="s">
        <v>749</v>
      </c>
      <c r="AR446" s="5">
        <v>2</v>
      </c>
      <c r="AS446" s="5">
        <v>7.5714285714285712</v>
      </c>
      <c r="AT446" s="5">
        <v>6.806451612903226</v>
      </c>
      <c r="AU446" s="5">
        <v>7.3</v>
      </c>
      <c r="AV446" s="5">
        <v>5.903225806451613</v>
      </c>
      <c r="AW446" s="5">
        <v>7.6333333333333337</v>
      </c>
      <c r="AX446" s="5">
        <v>7.4516129032258061</v>
      </c>
      <c r="AY446" s="5">
        <v>6.870967741935484</v>
      </c>
      <c r="AZ446" s="5">
        <v>2.1</v>
      </c>
      <c r="BA446" s="5">
        <v>6.806451612903226</v>
      </c>
      <c r="BB446" s="5">
        <v>6.8666666666666663</v>
      </c>
      <c r="BC446" s="5">
        <v>6.161290322580645</v>
      </c>
      <c r="BD446" s="14">
        <f t="shared" si="21"/>
        <v>73.471428571428561</v>
      </c>
      <c r="BE446" s="13">
        <f t="shared" si="22"/>
        <v>73.47</v>
      </c>
      <c r="BF446" s="13"/>
    </row>
    <row r="447" spans="39:58">
      <c r="AM447" s="4" t="s">
        <v>744</v>
      </c>
      <c r="AN447" s="4" t="s">
        <v>747</v>
      </c>
      <c r="AO447" s="4" t="s">
        <v>205</v>
      </c>
      <c r="AP447" s="4" t="s">
        <v>748</v>
      </c>
      <c r="AQ447" s="4" t="s">
        <v>750</v>
      </c>
      <c r="AR447" s="5">
        <v>17.096774193548388</v>
      </c>
      <c r="AS447" s="5">
        <v>23.464285714285715</v>
      </c>
      <c r="AT447" s="5">
        <v>22.419354838709676</v>
      </c>
      <c r="AU447" s="5">
        <v>22.966666666666665</v>
      </c>
      <c r="AV447" s="5">
        <v>23.741935483870968</v>
      </c>
      <c r="AW447" s="5">
        <v>27.066666666666666</v>
      </c>
      <c r="AX447" s="5">
        <v>28.612903225806452</v>
      </c>
      <c r="AY447" s="5">
        <v>26.35483870967742</v>
      </c>
      <c r="AZ447" s="5">
        <v>16.366666666666667</v>
      </c>
      <c r="BA447" s="5">
        <v>28.322580645161292</v>
      </c>
      <c r="BB447" s="5">
        <v>29.833333333333332</v>
      </c>
      <c r="BC447" s="5">
        <v>27.64516129032258</v>
      </c>
      <c r="BD447" s="14">
        <f t="shared" si="21"/>
        <v>293.89116743471578</v>
      </c>
      <c r="BE447" s="13">
        <f t="shared" si="22"/>
        <v>293.89</v>
      </c>
      <c r="BF447" s="13"/>
    </row>
    <row r="448" spans="39:58">
      <c r="AM448" s="4" t="s">
        <v>744</v>
      </c>
      <c r="AN448" s="4" t="s">
        <v>751</v>
      </c>
      <c r="AO448" s="4" t="s">
        <v>310</v>
      </c>
      <c r="AP448" s="4" t="s">
        <v>746</v>
      </c>
      <c r="AQ448" s="4" t="s">
        <v>752</v>
      </c>
      <c r="AR448" s="5">
        <v>3.2258064516129031E-2</v>
      </c>
      <c r="AS448" s="5">
        <v>0.35714285714285715</v>
      </c>
      <c r="AT448" s="5">
        <v>0</v>
      </c>
      <c r="AU448" s="5">
        <v>0</v>
      </c>
      <c r="AV448" s="5">
        <v>0</v>
      </c>
      <c r="AW448" s="5">
        <v>0</v>
      </c>
      <c r="AX448" s="5">
        <v>0</v>
      </c>
      <c r="AY448" s="5">
        <v>0</v>
      </c>
      <c r="AZ448" s="5">
        <v>0</v>
      </c>
      <c r="BA448" s="5">
        <v>0</v>
      </c>
      <c r="BB448" s="5">
        <v>0</v>
      </c>
      <c r="BC448" s="5">
        <v>0</v>
      </c>
      <c r="BD448" s="14">
        <f t="shared" si="21"/>
        <v>0.38940092165898621</v>
      </c>
      <c r="BE448" s="13">
        <f t="shared" si="22"/>
        <v>0.39</v>
      </c>
      <c r="BF448" s="13"/>
    </row>
    <row r="449" spans="39:58">
      <c r="AM449" s="4" t="s">
        <v>744</v>
      </c>
      <c r="AN449" s="4" t="s">
        <v>751</v>
      </c>
      <c r="AO449" s="4" t="s">
        <v>310</v>
      </c>
      <c r="AP449" s="4" t="s">
        <v>746</v>
      </c>
      <c r="AQ449" s="4" t="s">
        <v>746</v>
      </c>
      <c r="AR449" s="5">
        <v>6.161290322580645</v>
      </c>
      <c r="AS449" s="5">
        <v>5.7142857142857144</v>
      </c>
      <c r="AT449" s="5">
        <v>3.6129032258064515</v>
      </c>
      <c r="AU449" s="5">
        <v>4.333333333333333</v>
      </c>
      <c r="AV449" s="5">
        <v>4.2709677419354843</v>
      </c>
      <c r="AW449" s="5">
        <v>3.7233333333333336</v>
      </c>
      <c r="AX449" s="5">
        <v>3.6483870967741932</v>
      </c>
      <c r="AY449" s="5">
        <v>4.3774193548387093</v>
      </c>
      <c r="AZ449" s="5">
        <v>3</v>
      </c>
      <c r="BA449" s="5">
        <v>2.83</v>
      </c>
      <c r="BB449" s="5">
        <v>3.0333333333333332</v>
      </c>
      <c r="BC449" s="5">
        <v>3.7096774193548385</v>
      </c>
      <c r="BD449" s="14">
        <f t="shared" si="21"/>
        <v>48.414930875576033</v>
      </c>
      <c r="BE449" s="13">
        <f t="shared" si="22"/>
        <v>48.41</v>
      </c>
      <c r="BF449" s="13"/>
    </row>
    <row r="450" spans="39:58">
      <c r="AM450" s="4" t="s">
        <v>744</v>
      </c>
      <c r="AN450" s="4" t="s">
        <v>751</v>
      </c>
      <c r="AO450" s="4" t="s">
        <v>310</v>
      </c>
      <c r="AP450" s="4" t="s">
        <v>746</v>
      </c>
      <c r="AQ450" s="4" t="s">
        <v>753</v>
      </c>
      <c r="AR450" s="5">
        <v>1.6451612903225807</v>
      </c>
      <c r="AS450" s="5">
        <v>0.4642857142857143</v>
      </c>
      <c r="AT450" s="5">
        <v>0</v>
      </c>
      <c r="AU450" s="5">
        <v>0</v>
      </c>
      <c r="AV450" s="5">
        <v>0</v>
      </c>
      <c r="AW450" s="5">
        <v>0</v>
      </c>
      <c r="AX450" s="5">
        <v>0</v>
      </c>
      <c r="AY450" s="5">
        <v>0</v>
      </c>
      <c r="AZ450" s="5">
        <v>0</v>
      </c>
      <c r="BA450" s="5">
        <v>0</v>
      </c>
      <c r="BB450" s="5">
        <v>0</v>
      </c>
      <c r="BC450" s="5">
        <v>0</v>
      </c>
      <c r="BD450" s="14">
        <f t="shared" si="21"/>
        <v>2.1094470046082949</v>
      </c>
      <c r="BE450" s="13">
        <f t="shared" si="22"/>
        <v>2.11</v>
      </c>
      <c r="BF450" s="13"/>
    </row>
    <row r="451" spans="39:58">
      <c r="AM451" s="4" t="s">
        <v>754</v>
      </c>
      <c r="AN451" s="4" t="s">
        <v>755</v>
      </c>
      <c r="AO451" s="4" t="s">
        <v>205</v>
      </c>
      <c r="AP451" s="4" t="s">
        <v>756</v>
      </c>
      <c r="AQ451" s="4" t="s">
        <v>757</v>
      </c>
      <c r="AR451" s="5">
        <v>35.225806451612904</v>
      </c>
      <c r="AS451" s="5">
        <v>30.714285714285715</v>
      </c>
      <c r="AT451" s="5">
        <v>44.161290322580648</v>
      </c>
      <c r="AU451" s="5">
        <v>31.266666666666666</v>
      </c>
      <c r="AV451" s="5">
        <v>26.64516129032258</v>
      </c>
      <c r="AW451" s="5">
        <v>6.4409999999999998</v>
      </c>
      <c r="AX451" s="5">
        <v>0</v>
      </c>
      <c r="AY451" s="5">
        <v>0</v>
      </c>
      <c r="AZ451" s="5">
        <v>0</v>
      </c>
      <c r="BA451" s="5">
        <v>0</v>
      </c>
      <c r="BB451" s="5">
        <v>0</v>
      </c>
      <c r="BC451" s="5">
        <v>0</v>
      </c>
      <c r="BD451" s="14">
        <f t="shared" ref="BD451:BD469" si="23">SUM(AR451:BC451)</f>
        <v>174.4542104454685</v>
      </c>
      <c r="BE451" s="13">
        <f t="shared" si="22"/>
        <v>174.45</v>
      </c>
      <c r="BF451" s="13"/>
    </row>
    <row r="452" spans="39:58">
      <c r="AM452" s="4" t="s">
        <v>754</v>
      </c>
      <c r="AN452" s="4" t="s">
        <v>758</v>
      </c>
      <c r="AO452" s="4" t="s">
        <v>205</v>
      </c>
      <c r="AP452" s="4" t="s">
        <v>759</v>
      </c>
      <c r="AQ452" s="4" t="s">
        <v>760</v>
      </c>
      <c r="AR452" s="5">
        <v>217.19354838709677</v>
      </c>
      <c r="AS452" s="5">
        <v>213.32142857142858</v>
      </c>
      <c r="AT452" s="5">
        <v>209.51612903225808</v>
      </c>
      <c r="AU452" s="5">
        <v>205.06666666666666</v>
      </c>
      <c r="AV452" s="5">
        <v>203.7741935483871</v>
      </c>
      <c r="AW452" s="5">
        <v>172.73333333333332</v>
      </c>
      <c r="AX452" s="5">
        <v>221.25806451612902</v>
      </c>
      <c r="AY452" s="5">
        <v>210.03225806451613</v>
      </c>
      <c r="AZ452" s="5">
        <v>209.7</v>
      </c>
      <c r="BA452" s="5">
        <v>202.74193548387098</v>
      </c>
      <c r="BB452" s="5">
        <v>203.7</v>
      </c>
      <c r="BC452" s="5">
        <v>195.29032258064515</v>
      </c>
      <c r="BD452" s="14">
        <f t="shared" si="23"/>
        <v>2464.3278801843321</v>
      </c>
      <c r="BE452" s="13">
        <f t="shared" ref="BE452:BE469" si="24">ROUND(BD452,2)</f>
        <v>2464.33</v>
      </c>
      <c r="BF452" s="13"/>
    </row>
    <row r="453" spans="39:58">
      <c r="AM453" s="4" t="s">
        <v>754</v>
      </c>
      <c r="AN453" s="4" t="s">
        <v>761</v>
      </c>
      <c r="AO453" s="4" t="s">
        <v>310</v>
      </c>
      <c r="AP453" s="4" t="s">
        <v>762</v>
      </c>
      <c r="AQ453" s="4" t="s">
        <v>762</v>
      </c>
      <c r="AR453" s="5">
        <v>812.54838709677415</v>
      </c>
      <c r="AS453" s="5">
        <v>822.60714285714289</v>
      </c>
      <c r="AT453" s="5">
        <v>780.38709677419354</v>
      </c>
      <c r="AU453" s="5">
        <v>786.83333333333337</v>
      </c>
      <c r="AV453" s="5">
        <v>717.9677419354839</v>
      </c>
      <c r="AW453" s="5">
        <v>710.5</v>
      </c>
      <c r="AX453" s="5">
        <v>674.48387096774195</v>
      </c>
      <c r="AY453" s="5">
        <v>593.61290322580646</v>
      </c>
      <c r="AZ453" s="5">
        <v>587.29999999999995</v>
      </c>
      <c r="BA453" s="5">
        <v>684.54838709677415</v>
      </c>
      <c r="BB453" s="5">
        <v>728.4</v>
      </c>
      <c r="BC453" s="5">
        <v>624.32258064516134</v>
      </c>
      <c r="BD453" s="14">
        <f t="shared" si="23"/>
        <v>8523.5114439324116</v>
      </c>
      <c r="BE453" s="13">
        <f t="shared" si="24"/>
        <v>8523.51</v>
      </c>
      <c r="BF453" s="13"/>
    </row>
    <row r="454" spans="39:58">
      <c r="AM454" s="4" t="s">
        <v>754</v>
      </c>
      <c r="AN454" s="4" t="s">
        <v>763</v>
      </c>
      <c r="AO454" s="4" t="s">
        <v>264</v>
      </c>
      <c r="AP454" s="4" t="s">
        <v>764</v>
      </c>
      <c r="AQ454" s="4" t="s">
        <v>765</v>
      </c>
      <c r="AR454" s="5">
        <v>0</v>
      </c>
      <c r="AS454" s="5">
        <v>0</v>
      </c>
      <c r="AT454" s="5">
        <v>0</v>
      </c>
      <c r="AU454" s="5">
        <v>0</v>
      </c>
      <c r="AV454" s="5">
        <v>5.064516129032258</v>
      </c>
      <c r="AW454" s="5">
        <v>4.6779999999999999</v>
      </c>
      <c r="AX454" s="5">
        <v>1.8712903225806452</v>
      </c>
      <c r="AY454" s="5">
        <v>0.69903225806451619</v>
      </c>
      <c r="AZ454" s="5">
        <v>0</v>
      </c>
      <c r="BA454" s="5">
        <v>0.97129032258064518</v>
      </c>
      <c r="BB454" s="5">
        <v>0.95899999999999996</v>
      </c>
      <c r="BC454" s="5">
        <v>0.81096774193548393</v>
      </c>
      <c r="BD454" s="14">
        <f t="shared" si="23"/>
        <v>15.054096774193546</v>
      </c>
      <c r="BE454" s="13">
        <f t="shared" si="24"/>
        <v>15.05</v>
      </c>
      <c r="BF454" s="13"/>
    </row>
    <row r="455" spans="39:58">
      <c r="AM455" s="4" t="s">
        <v>754</v>
      </c>
      <c r="AN455" s="4" t="s">
        <v>766</v>
      </c>
      <c r="AO455" s="4" t="s">
        <v>767</v>
      </c>
      <c r="AP455" s="4" t="s">
        <v>768</v>
      </c>
      <c r="AQ455" s="4" t="s">
        <v>769</v>
      </c>
      <c r="AR455" s="5">
        <v>7591.7419354838712</v>
      </c>
      <c r="AS455" s="5">
        <v>7366.0714285714284</v>
      </c>
      <c r="AT455" s="5">
        <v>7345.6129032258068</v>
      </c>
      <c r="AU455" s="5">
        <v>7327.2333333333336</v>
      </c>
      <c r="AV455" s="5">
        <v>7047.1935483870966</v>
      </c>
      <c r="AW455" s="5">
        <v>6731.5</v>
      </c>
      <c r="AX455" s="5">
        <v>6730.0722580645161</v>
      </c>
      <c r="AY455" s="5">
        <v>6500.6180645161294</v>
      </c>
      <c r="AZ455" s="5">
        <v>6719.8850000000002</v>
      </c>
      <c r="BA455" s="5">
        <v>6393.1816129032259</v>
      </c>
      <c r="BB455" s="5">
        <v>6669.5663333333332</v>
      </c>
      <c r="BC455" s="5">
        <v>6707.6706451612908</v>
      </c>
      <c r="BD455" s="14">
        <f t="shared" si="23"/>
        <v>83130.347062980029</v>
      </c>
      <c r="BE455" s="13">
        <f t="shared" si="24"/>
        <v>83130.350000000006</v>
      </c>
      <c r="BF455" s="13"/>
    </row>
    <row r="456" spans="39:58">
      <c r="AM456" s="4" t="s">
        <v>754</v>
      </c>
      <c r="AN456" s="4" t="s">
        <v>766</v>
      </c>
      <c r="AO456" s="4" t="s">
        <v>767</v>
      </c>
      <c r="AP456" s="4" t="s">
        <v>768</v>
      </c>
      <c r="AQ456" s="4" t="s">
        <v>770</v>
      </c>
      <c r="AR456" s="5">
        <v>2456.1612903225805</v>
      </c>
      <c r="AS456" s="5">
        <v>3285.8571428571427</v>
      </c>
      <c r="AT456" s="5">
        <v>3734.9677419354839</v>
      </c>
      <c r="AU456" s="5">
        <v>3378.9333333333334</v>
      </c>
      <c r="AV456" s="5">
        <v>2800.8064516129034</v>
      </c>
      <c r="AW456" s="5">
        <v>3083.4666666666667</v>
      </c>
      <c r="AX456" s="5">
        <v>2901.5848387096776</v>
      </c>
      <c r="AY456" s="5">
        <v>2923.9990322580647</v>
      </c>
      <c r="AZ456" s="5">
        <v>2826.8683333333333</v>
      </c>
      <c r="BA456" s="5">
        <v>2638.7596774193548</v>
      </c>
      <c r="BB456" s="5">
        <v>2530.9166666666665</v>
      </c>
      <c r="BC456" s="5">
        <v>2450.7051612903224</v>
      </c>
      <c r="BD456" s="14">
        <f t="shared" si="23"/>
        <v>35013.026336405528</v>
      </c>
      <c r="BE456" s="13">
        <f t="shared" si="24"/>
        <v>35013.03</v>
      </c>
      <c r="BF456" s="13"/>
    </row>
    <row r="457" spans="39:58">
      <c r="AM457" s="4" t="s">
        <v>754</v>
      </c>
      <c r="AN457" s="4" t="s">
        <v>771</v>
      </c>
      <c r="AO457" s="4" t="s">
        <v>205</v>
      </c>
      <c r="AP457" s="4" t="s">
        <v>772</v>
      </c>
      <c r="AQ457" s="4" t="s">
        <v>771</v>
      </c>
      <c r="AR457" s="5">
        <v>0</v>
      </c>
      <c r="AS457" s="5">
        <v>97.857142857142861</v>
      </c>
      <c r="AT457" s="5">
        <v>196.2258064516129</v>
      </c>
      <c r="AU457" s="5">
        <v>188.43333333333334</v>
      </c>
      <c r="AV457" s="5">
        <v>203.19354838709677</v>
      </c>
      <c r="AW457" s="5">
        <v>215.56666666666666</v>
      </c>
      <c r="AX457" s="5">
        <v>289.70967741935482</v>
      </c>
      <c r="AY457" s="5">
        <v>434.38709677419354</v>
      </c>
      <c r="AZ457" s="5">
        <v>406.5</v>
      </c>
      <c r="BA457" s="5">
        <v>362.64516129032256</v>
      </c>
      <c r="BB457" s="5">
        <v>341.2</v>
      </c>
      <c r="BC457" s="5">
        <v>293.22580645161293</v>
      </c>
      <c r="BD457" s="14">
        <f t="shared" si="23"/>
        <v>3028.9442396313361</v>
      </c>
      <c r="BE457" s="13">
        <f t="shared" si="24"/>
        <v>3028.94</v>
      </c>
      <c r="BF457" s="13"/>
    </row>
    <row r="458" spans="39:58">
      <c r="AM458" s="4" t="s">
        <v>754</v>
      </c>
      <c r="AN458" s="4" t="s">
        <v>771</v>
      </c>
      <c r="AO458" s="4" t="s">
        <v>205</v>
      </c>
      <c r="AP458" s="4" t="s">
        <v>772</v>
      </c>
      <c r="AQ458" s="4" t="s">
        <v>773</v>
      </c>
      <c r="AR458" s="5">
        <v>0</v>
      </c>
      <c r="AS458" s="5">
        <v>9.5709999999999997</v>
      </c>
      <c r="AT458" s="5">
        <v>579.80645161290317</v>
      </c>
      <c r="AU458" s="5">
        <v>474.06666666666666</v>
      </c>
      <c r="AV458" s="5">
        <v>444.83870967741933</v>
      </c>
      <c r="AW458" s="5">
        <v>420.8</v>
      </c>
      <c r="AX458" s="5">
        <v>408.03225806451616</v>
      </c>
      <c r="AY458" s="5">
        <v>414.54838709677421</v>
      </c>
      <c r="AZ458" s="5">
        <v>436.4</v>
      </c>
      <c r="BA458" s="5">
        <v>503</v>
      </c>
      <c r="BB458" s="5">
        <v>453.06666666666666</v>
      </c>
      <c r="BC458" s="5">
        <v>423.80645161290323</v>
      </c>
      <c r="BD458" s="14">
        <f t="shared" si="23"/>
        <v>4567.93659139785</v>
      </c>
      <c r="BE458" s="13">
        <f t="shared" si="24"/>
        <v>4567.9399999999996</v>
      </c>
      <c r="BF458" s="13"/>
    </row>
    <row r="459" spans="39:58">
      <c r="AM459" s="4" t="s">
        <v>754</v>
      </c>
      <c r="AN459" s="4" t="s">
        <v>771</v>
      </c>
      <c r="AO459" s="4" t="s">
        <v>205</v>
      </c>
      <c r="AP459" s="4" t="s">
        <v>772</v>
      </c>
      <c r="AQ459" s="4" t="s">
        <v>774</v>
      </c>
      <c r="AR459" s="5">
        <v>0</v>
      </c>
      <c r="AS459" s="5">
        <v>528.5</v>
      </c>
      <c r="AT459" s="5">
        <v>282.80645161290323</v>
      </c>
      <c r="AU459" s="5">
        <v>267.60000000000002</v>
      </c>
      <c r="AV459" s="5">
        <v>398.54838709677421</v>
      </c>
      <c r="AW459" s="5">
        <v>435.4</v>
      </c>
      <c r="AX459" s="5">
        <v>517.58064516129036</v>
      </c>
      <c r="AY459" s="5">
        <v>579.80645161290317</v>
      </c>
      <c r="AZ459" s="5">
        <v>601.86666666666667</v>
      </c>
      <c r="BA459" s="5">
        <v>647.80645161290317</v>
      </c>
      <c r="BB459" s="5">
        <v>711.5333333333333</v>
      </c>
      <c r="BC459" s="5">
        <v>753.74193548387098</v>
      </c>
      <c r="BD459" s="14">
        <f t="shared" si="23"/>
        <v>5725.1903225806454</v>
      </c>
      <c r="BE459" s="13">
        <f t="shared" si="24"/>
        <v>5725.19</v>
      </c>
      <c r="BF459" s="13"/>
    </row>
    <row r="460" spans="39:58">
      <c r="AM460" s="4" t="s">
        <v>754</v>
      </c>
      <c r="AN460" s="4" t="s">
        <v>771</v>
      </c>
      <c r="AO460" s="4" t="s">
        <v>205</v>
      </c>
      <c r="AP460" s="4" t="s">
        <v>772</v>
      </c>
      <c r="AQ460" s="4" t="s">
        <v>775</v>
      </c>
      <c r="AR460" s="5">
        <v>0</v>
      </c>
      <c r="AS460" s="5">
        <v>0</v>
      </c>
      <c r="AT460" s="5">
        <v>0</v>
      </c>
      <c r="AU460" s="5">
        <v>0</v>
      </c>
      <c r="AV460" s="5">
        <v>8.741935483870968</v>
      </c>
      <c r="AW460" s="5">
        <v>0</v>
      </c>
      <c r="AX460" s="5">
        <v>2.806451612903226</v>
      </c>
      <c r="AY460" s="5">
        <v>14.580645161290322</v>
      </c>
      <c r="AZ460" s="5">
        <v>9.5666666666666664</v>
      </c>
      <c r="BA460" s="5">
        <v>0</v>
      </c>
      <c r="BB460" s="5">
        <v>0</v>
      </c>
      <c r="BC460" s="5">
        <v>0</v>
      </c>
      <c r="BD460" s="14">
        <f t="shared" si="23"/>
        <v>35.695698924731182</v>
      </c>
      <c r="BE460" s="13">
        <f t="shared" si="24"/>
        <v>35.700000000000003</v>
      </c>
      <c r="BF460" s="13"/>
    </row>
    <row r="461" spans="39:58">
      <c r="AM461" s="4" t="s">
        <v>754</v>
      </c>
      <c r="AN461" s="4" t="s">
        <v>776</v>
      </c>
      <c r="AO461" s="4" t="s">
        <v>205</v>
      </c>
      <c r="AP461" s="4" t="s">
        <v>469</v>
      </c>
      <c r="AQ461" s="4" t="s">
        <v>777</v>
      </c>
      <c r="AR461" s="5">
        <v>456.06451612903226</v>
      </c>
      <c r="AS461" s="5">
        <v>450.46428571428572</v>
      </c>
      <c r="AT461" s="5">
        <v>490.51612903225805</v>
      </c>
      <c r="AU461" s="5">
        <v>484.76666666666665</v>
      </c>
      <c r="AV461" s="5">
        <v>474.16129032258067</v>
      </c>
      <c r="AW461" s="5">
        <v>464.36666666666667</v>
      </c>
      <c r="AX461" s="5">
        <v>455.67741935483872</v>
      </c>
      <c r="AY461" s="5">
        <v>446.83870967741933</v>
      </c>
      <c r="AZ461" s="5">
        <v>483.46666666666664</v>
      </c>
      <c r="BA461" s="5">
        <v>464.7558064516129</v>
      </c>
      <c r="BB461" s="5">
        <v>463.93333333333334</v>
      </c>
      <c r="BC461" s="5">
        <v>460.51612903225805</v>
      </c>
      <c r="BD461" s="14">
        <f t="shared" si="23"/>
        <v>5595.5276190476197</v>
      </c>
      <c r="BE461" s="13">
        <f t="shared" si="24"/>
        <v>5595.53</v>
      </c>
      <c r="BF461" s="13"/>
    </row>
    <row r="462" spans="39:58">
      <c r="AM462" s="4" t="s">
        <v>754</v>
      </c>
      <c r="AN462" s="4" t="s">
        <v>776</v>
      </c>
      <c r="AO462" s="4" t="s">
        <v>259</v>
      </c>
      <c r="AP462" s="4" t="s">
        <v>778</v>
      </c>
      <c r="AQ462" s="4" t="s">
        <v>779</v>
      </c>
      <c r="AR462" s="5">
        <v>34.354838709677416</v>
      </c>
      <c r="AS462" s="5">
        <v>31.714285714285715</v>
      </c>
      <c r="AT462" s="5">
        <v>32.935483870967744</v>
      </c>
      <c r="AU462" s="5">
        <v>31.3</v>
      </c>
      <c r="AV462" s="5">
        <v>40.064516129032256</v>
      </c>
      <c r="AW462" s="5">
        <v>35.799666666666667</v>
      </c>
      <c r="AX462" s="5">
        <v>32.524516129032257</v>
      </c>
      <c r="AY462" s="5">
        <v>25.582903225806454</v>
      </c>
      <c r="AZ462" s="5">
        <v>22.308</v>
      </c>
      <c r="BA462" s="5">
        <v>31.839354838709678</v>
      </c>
      <c r="BB462" s="5">
        <v>49.010666666666665</v>
      </c>
      <c r="BC462" s="5">
        <v>38.741612903225807</v>
      </c>
      <c r="BD462" s="14">
        <f t="shared" si="23"/>
        <v>406.17584485407065</v>
      </c>
      <c r="BE462" s="13">
        <f t="shared" si="24"/>
        <v>406.18</v>
      </c>
      <c r="BF462" s="13"/>
    </row>
    <row r="463" spans="39:58">
      <c r="AM463" s="4" t="s">
        <v>754</v>
      </c>
      <c r="AN463" s="4" t="s">
        <v>776</v>
      </c>
      <c r="AO463" s="4" t="s">
        <v>259</v>
      </c>
      <c r="AP463" s="4" t="s">
        <v>780</v>
      </c>
      <c r="AQ463" s="4" t="s">
        <v>781</v>
      </c>
      <c r="AR463" s="5">
        <v>714.29032258064512</v>
      </c>
      <c r="AS463" s="5">
        <v>696.78571428571433</v>
      </c>
      <c r="AT463" s="5">
        <v>714.87096774193549</v>
      </c>
      <c r="AU463" s="5">
        <v>689.23333333333335</v>
      </c>
      <c r="AV463" s="5">
        <v>673.61290322580646</v>
      </c>
      <c r="AW463" s="5">
        <v>677.33533333333332</v>
      </c>
      <c r="AX463" s="5">
        <v>659.57258064516134</v>
      </c>
      <c r="AY463" s="5">
        <v>640.82419354838703</v>
      </c>
      <c r="AZ463" s="5">
        <v>655.81799999999998</v>
      </c>
      <c r="BA463" s="5">
        <v>619.86</v>
      </c>
      <c r="BB463" s="5">
        <v>610.995</v>
      </c>
      <c r="BC463" s="5">
        <v>594.04709677419351</v>
      </c>
      <c r="BD463" s="14">
        <f t="shared" si="23"/>
        <v>7947.2454454685103</v>
      </c>
      <c r="BE463" s="13">
        <f t="shared" si="24"/>
        <v>7947.25</v>
      </c>
      <c r="BF463" s="13"/>
    </row>
    <row r="464" spans="39:58">
      <c r="AM464" s="4" t="s">
        <v>754</v>
      </c>
      <c r="AN464" s="4" t="s">
        <v>776</v>
      </c>
      <c r="AO464" s="4" t="s">
        <v>259</v>
      </c>
      <c r="AP464" s="4" t="s">
        <v>782</v>
      </c>
      <c r="AQ464" s="4" t="s">
        <v>783</v>
      </c>
      <c r="AR464" s="5">
        <v>34.87096774193548</v>
      </c>
      <c r="AS464" s="5">
        <v>39.428571428571431</v>
      </c>
      <c r="AT464" s="5">
        <v>35.903225806451616</v>
      </c>
      <c r="AU464" s="5">
        <v>35.200000000000003</v>
      </c>
      <c r="AV464" s="5">
        <v>39.903225806451616</v>
      </c>
      <c r="AW464" s="5">
        <v>40.643666666666668</v>
      </c>
      <c r="AX464" s="5">
        <v>38.681935483870973</v>
      </c>
      <c r="AY464" s="5">
        <v>36.197419354838708</v>
      </c>
      <c r="AZ464" s="5">
        <v>37.745999999999995</v>
      </c>
      <c r="BA464" s="5">
        <v>37.090645161290318</v>
      </c>
      <c r="BB464" s="5">
        <v>34.43333333333333</v>
      </c>
      <c r="BC464" s="5">
        <v>31.399032258064512</v>
      </c>
      <c r="BD464" s="14">
        <f t="shared" si="23"/>
        <v>441.4980230414746</v>
      </c>
      <c r="BE464" s="13">
        <f t="shared" si="24"/>
        <v>441.5</v>
      </c>
      <c r="BF464" s="13"/>
    </row>
    <row r="465" spans="39:58">
      <c r="AM465" s="4" t="s">
        <v>754</v>
      </c>
      <c r="AN465" s="4" t="s">
        <v>784</v>
      </c>
      <c r="AO465" s="4" t="s">
        <v>205</v>
      </c>
      <c r="AP465" s="4" t="s">
        <v>785</v>
      </c>
      <c r="AQ465" s="4" t="s">
        <v>786</v>
      </c>
      <c r="AR465" s="5">
        <v>310.12903225806451</v>
      </c>
      <c r="AS465" s="5">
        <v>286.92857142857144</v>
      </c>
      <c r="AT465" s="5">
        <v>260.06451612903226</v>
      </c>
      <c r="AU465" s="5">
        <v>213.7</v>
      </c>
      <c r="AV465" s="5">
        <v>182.80645161290323</v>
      </c>
      <c r="AW465" s="5">
        <v>219.56666666666666</v>
      </c>
      <c r="AX465" s="5">
        <v>125.29032258064517</v>
      </c>
      <c r="AY465" s="5">
        <v>90.838709677419359</v>
      </c>
      <c r="AZ465" s="5">
        <v>275.46666666666664</v>
      </c>
      <c r="BA465" s="5">
        <v>343.35483870967744</v>
      </c>
      <c r="BB465" s="5">
        <v>311.93333333333334</v>
      </c>
      <c r="BC465" s="5">
        <v>293.09677419354841</v>
      </c>
      <c r="BD465" s="14">
        <f t="shared" si="23"/>
        <v>2913.1758832565283</v>
      </c>
      <c r="BE465" s="13">
        <f t="shared" si="24"/>
        <v>2913.18</v>
      </c>
      <c r="BF465" s="13"/>
    </row>
    <row r="466" spans="39:58">
      <c r="AM466" s="4" t="s">
        <v>754</v>
      </c>
      <c r="AN466" s="4" t="s">
        <v>787</v>
      </c>
      <c r="AO466" s="4" t="s">
        <v>205</v>
      </c>
      <c r="AP466" s="4" t="s">
        <v>788</v>
      </c>
      <c r="AQ466" s="4" t="s">
        <v>789</v>
      </c>
      <c r="AR466" s="5">
        <v>59.548387096774192</v>
      </c>
      <c r="AS466" s="5">
        <v>55.035714285714285</v>
      </c>
      <c r="AT466" s="5">
        <v>53.677419354838712</v>
      </c>
      <c r="AU466" s="5">
        <v>51.966666666666669</v>
      </c>
      <c r="AV466" s="5">
        <v>51.29032258064516</v>
      </c>
      <c r="AW466" s="5">
        <v>50.1</v>
      </c>
      <c r="AX466" s="5">
        <v>49.903225806451616</v>
      </c>
      <c r="AY466" s="5">
        <v>50.774193548387096</v>
      </c>
      <c r="AZ466" s="5">
        <v>49.866666666666667</v>
      </c>
      <c r="BA466" s="5">
        <v>46.387096774193552</v>
      </c>
      <c r="BB466" s="5">
        <v>47.133333333333333</v>
      </c>
      <c r="BC466" s="5">
        <v>50.225806451612904</v>
      </c>
      <c r="BD466" s="14">
        <f t="shared" si="23"/>
        <v>615.90883256528423</v>
      </c>
      <c r="BE466" s="13">
        <f t="shared" si="24"/>
        <v>615.91</v>
      </c>
      <c r="BF466" s="13"/>
    </row>
    <row r="467" spans="39:58">
      <c r="AM467" s="4" t="s">
        <v>754</v>
      </c>
      <c r="AN467" s="4" t="s">
        <v>787</v>
      </c>
      <c r="AO467" s="4" t="s">
        <v>205</v>
      </c>
      <c r="AP467" s="4" t="s">
        <v>785</v>
      </c>
      <c r="AQ467" s="4" t="s">
        <v>790</v>
      </c>
      <c r="AR467" s="5">
        <v>2219.4516129032259</v>
      </c>
      <c r="AS467" s="5">
        <v>2201.0714285714284</v>
      </c>
      <c r="AT467" s="5">
        <v>2156.7419354838707</v>
      </c>
      <c r="AU467" s="5">
        <v>2171.5666666666666</v>
      </c>
      <c r="AV467" s="5">
        <v>2131.9677419354839</v>
      </c>
      <c r="AW467" s="5">
        <v>2082.5</v>
      </c>
      <c r="AX467" s="5">
        <v>2081.1612903225805</v>
      </c>
      <c r="AY467" s="5">
        <v>2091.2580645161293</v>
      </c>
      <c r="AZ467" s="5">
        <v>1980.9666666666667</v>
      </c>
      <c r="BA467" s="5">
        <v>1930.6451612903227</v>
      </c>
      <c r="BB467" s="5">
        <v>1799.9</v>
      </c>
      <c r="BC467" s="5">
        <v>1803.0148387096774</v>
      </c>
      <c r="BD467" s="14">
        <f t="shared" si="23"/>
        <v>24650.245407066053</v>
      </c>
      <c r="BE467" s="13">
        <f t="shared" si="24"/>
        <v>24650.25</v>
      </c>
      <c r="BF467" s="13"/>
    </row>
    <row r="468" spans="39:58">
      <c r="AM468" s="4" t="s">
        <v>754</v>
      </c>
      <c r="AN468" s="4" t="s">
        <v>787</v>
      </c>
      <c r="AO468" s="4" t="s">
        <v>205</v>
      </c>
      <c r="AP468" s="4" t="s">
        <v>785</v>
      </c>
      <c r="AQ468" s="4" t="s">
        <v>786</v>
      </c>
      <c r="AR468" s="5">
        <v>359.32258064516128</v>
      </c>
      <c r="AS468" s="5">
        <v>348.53571428571428</v>
      </c>
      <c r="AT468" s="5">
        <v>336.87096774193549</v>
      </c>
      <c r="AU468" s="5">
        <v>309.39999999999998</v>
      </c>
      <c r="AV468" s="5">
        <v>298.09677419354841</v>
      </c>
      <c r="AW468" s="5">
        <v>271.7</v>
      </c>
      <c r="AX468" s="5">
        <v>268.77419354838707</v>
      </c>
      <c r="AY468" s="5">
        <v>422.16129032258067</v>
      </c>
      <c r="AZ468" s="5">
        <v>250.73333333333332</v>
      </c>
      <c r="BA468" s="5">
        <v>237.06451612903226</v>
      </c>
      <c r="BB468" s="5">
        <v>245.3</v>
      </c>
      <c r="BC468" s="5">
        <v>235.83870967741936</v>
      </c>
      <c r="BD468" s="14">
        <f t="shared" si="23"/>
        <v>3583.7980798771118</v>
      </c>
      <c r="BE468" s="13">
        <f t="shared" si="24"/>
        <v>3583.8</v>
      </c>
      <c r="BF468" s="13"/>
    </row>
    <row r="469" spans="39:58">
      <c r="AM469" s="4" t="s">
        <v>754</v>
      </c>
      <c r="AN469" s="4" t="s">
        <v>787</v>
      </c>
      <c r="AO469" s="4" t="s">
        <v>205</v>
      </c>
      <c r="AP469" s="4" t="s">
        <v>785</v>
      </c>
      <c r="AQ469" s="4" t="s">
        <v>787</v>
      </c>
      <c r="AR469" s="5">
        <v>129.64516129032259</v>
      </c>
      <c r="AS469" s="5">
        <v>126.75</v>
      </c>
      <c r="AT469" s="5">
        <v>124.2258064516129</v>
      </c>
      <c r="AU469" s="5">
        <v>121.5</v>
      </c>
      <c r="AV469" s="5">
        <v>120.74193548387096</v>
      </c>
      <c r="AW469" s="5">
        <v>122.43333333333334</v>
      </c>
      <c r="AX469" s="5">
        <v>117.51612903225806</v>
      </c>
      <c r="AY469" s="5">
        <v>115.38709677419355</v>
      </c>
      <c r="AZ469" s="5">
        <v>115.83333333333333</v>
      </c>
      <c r="BA469" s="5">
        <v>116.38709677419355</v>
      </c>
      <c r="BB469" s="5">
        <v>516.26666666666665</v>
      </c>
      <c r="BC469" s="5">
        <v>661.9677419354839</v>
      </c>
      <c r="BD469" s="14">
        <f t="shared" si="23"/>
        <v>2388.6543010752689</v>
      </c>
      <c r="BE469" s="13">
        <f t="shared" si="24"/>
        <v>2388.65</v>
      </c>
      <c r="BF469" s="13"/>
    </row>
  </sheetData>
  <autoFilter ref="AM2:BE2"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</autoFilter>
  <mergeCells count="4">
    <mergeCell ref="AG1:AK1"/>
    <mergeCell ref="A1:Q1"/>
    <mergeCell ref="R1:AE1"/>
    <mergeCell ref="AM1:BE1"/>
  </mergeCells>
  <conditionalFormatting sqref="E3:E39">
    <cfRule type="duplicateValues" dxfId="11" priority="10"/>
  </conditionalFormatting>
  <conditionalFormatting sqref="E3:E40">
    <cfRule type="duplicateValues" dxfId="10" priority="9"/>
  </conditionalFormatting>
  <conditionalFormatting sqref="BE2:BF2">
    <cfRule type="duplicateValues" dxfId="9" priority="8"/>
  </conditionalFormatting>
  <conditionalFormatting sqref="BE2:BF2">
    <cfRule type="duplicateValues" dxfId="8" priority="7"/>
  </conditionalFormatting>
  <conditionalFormatting sqref="BF3:BF469">
    <cfRule type="duplicateValues" dxfId="7" priority="6"/>
  </conditionalFormatting>
  <conditionalFormatting sqref="BF3:BF469">
    <cfRule type="duplicateValues" dxfId="6" priority="5"/>
  </conditionalFormatting>
  <conditionalFormatting sqref="AE2:AF2">
    <cfRule type="duplicateValues" dxfId="5" priority="4"/>
  </conditionalFormatting>
  <conditionalFormatting sqref="AE2:AF2">
    <cfRule type="duplicateValues" dxfId="4" priority="3"/>
  </conditionalFormatting>
  <conditionalFormatting sqref="BD2">
    <cfRule type="duplicateValues" dxfId="3" priority="2"/>
  </conditionalFormatting>
  <conditionalFormatting sqref="BD2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5"/>
  <sheetViews>
    <sheetView topLeftCell="A10" workbookViewId="0">
      <selection activeCell="A16" sqref="A16:B16"/>
    </sheetView>
  </sheetViews>
  <sheetFormatPr baseColWidth="10" defaultColWidth="9.140625" defaultRowHeight="15"/>
  <cols>
    <col min="1" max="1" width="15.42578125" bestFit="1" customWidth="1"/>
    <col min="2" max="2" width="15.140625" bestFit="1" customWidth="1"/>
    <col min="3" max="3" width="40" bestFit="1" customWidth="1"/>
    <col min="4" max="4" width="10.42578125" bestFit="1" customWidth="1"/>
  </cols>
  <sheetData>
    <row r="1" spans="1:19">
      <c r="C1" s="1" t="s">
        <v>791</v>
      </c>
    </row>
    <row r="3" spans="1:19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</row>
    <row r="4" spans="1:19">
      <c r="A4" t="s">
        <v>47</v>
      </c>
      <c r="B4" t="s">
        <v>48</v>
      </c>
      <c r="C4" t="s">
        <v>45</v>
      </c>
      <c r="D4" t="s">
        <v>49</v>
      </c>
      <c r="E4" t="s">
        <v>50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1.4499505948070259</v>
      </c>
      <c r="O4">
        <v>102.71262923213639</v>
      </c>
      <c r="P4">
        <v>70.757589026582849</v>
      </c>
      <c r="Q4">
        <v>0</v>
      </c>
    </row>
    <row r="6" spans="1:19">
      <c r="A6" s="7" t="s">
        <v>89</v>
      </c>
      <c r="B6" s="7" t="s">
        <v>90</v>
      </c>
      <c r="C6" s="7" t="s">
        <v>91</v>
      </c>
      <c r="D6" s="7" t="s">
        <v>92</v>
      </c>
      <c r="E6" s="7" t="s">
        <v>93</v>
      </c>
      <c r="F6" s="7" t="s">
        <v>94</v>
      </c>
      <c r="G6" s="7" t="s">
        <v>95</v>
      </c>
      <c r="H6" s="7" t="s">
        <v>96</v>
      </c>
      <c r="I6" s="7" t="s">
        <v>97</v>
      </c>
      <c r="J6" s="7" t="s">
        <v>98</v>
      </c>
      <c r="K6" s="7" t="s">
        <v>99</v>
      </c>
      <c r="L6" s="7" t="s">
        <v>100</v>
      </c>
      <c r="M6" s="7" t="s">
        <v>101</v>
      </c>
      <c r="N6" s="7" t="s">
        <v>102</v>
      </c>
      <c r="O6" s="7" t="s">
        <v>103</v>
      </c>
      <c r="P6" s="7" t="s">
        <v>104</v>
      </c>
      <c r="Q6" s="7" t="s">
        <v>105</v>
      </c>
    </row>
    <row r="7" spans="1:19">
      <c r="A7" s="8" t="s">
        <v>161</v>
      </c>
      <c r="B7" s="8" t="s">
        <v>165</v>
      </c>
      <c r="C7" s="8" t="s">
        <v>147</v>
      </c>
      <c r="D7" s="8" t="s">
        <v>174</v>
      </c>
      <c r="E7" s="8" t="s">
        <v>175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1.3333333333333333</v>
      </c>
      <c r="O7" s="9">
        <v>94.451612903225808</v>
      </c>
      <c r="P7" s="9">
        <v>65.066666666666663</v>
      </c>
      <c r="Q7" s="9">
        <v>0</v>
      </c>
    </row>
    <row r="9" spans="1:19">
      <c r="F9" t="e">
        <f>F4/F7</f>
        <v>#DIV/0!</v>
      </c>
      <c r="G9" t="e">
        <f t="shared" ref="G9:Q9" si="0">G4/G7</f>
        <v>#DIV/0!</v>
      </c>
      <c r="H9" t="e">
        <f t="shared" si="0"/>
        <v>#DIV/0!</v>
      </c>
      <c r="I9" t="e">
        <f t="shared" si="0"/>
        <v>#DIV/0!</v>
      </c>
      <c r="J9" t="e">
        <f t="shared" si="0"/>
        <v>#DIV/0!</v>
      </c>
      <c r="K9" t="e">
        <f t="shared" si="0"/>
        <v>#DIV/0!</v>
      </c>
      <c r="L9" t="e">
        <f t="shared" si="0"/>
        <v>#DIV/0!</v>
      </c>
      <c r="M9" t="e">
        <f t="shared" si="0"/>
        <v>#DIV/0!</v>
      </c>
      <c r="N9">
        <f t="shared" si="0"/>
        <v>1.0874629461052696</v>
      </c>
      <c r="O9">
        <f t="shared" si="0"/>
        <v>1.0874629461052692</v>
      </c>
      <c r="P9">
        <f t="shared" si="0"/>
        <v>1.0874629461052692</v>
      </c>
      <c r="Q9" t="e">
        <f t="shared" si="0"/>
        <v>#DIV/0!</v>
      </c>
    </row>
    <row r="15" spans="1:19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11</v>
      </c>
      <c r="M15" s="1" t="s">
        <v>12</v>
      </c>
      <c r="N15" s="1" t="s">
        <v>13</v>
      </c>
      <c r="O15" s="1" t="s">
        <v>14</v>
      </c>
      <c r="P15" s="1" t="s">
        <v>15</v>
      </c>
      <c r="Q15" s="1" t="s">
        <v>16</v>
      </c>
    </row>
    <row r="16" spans="1:19">
      <c r="A16" t="s">
        <v>19</v>
      </c>
      <c r="B16" t="s">
        <v>29</v>
      </c>
      <c r="C16" t="s">
        <v>20</v>
      </c>
      <c r="D16" t="s">
        <v>21</v>
      </c>
      <c r="E16" t="s">
        <v>23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202.44935179993089</v>
      </c>
      <c r="Q16">
        <v>0</v>
      </c>
    </row>
    <row r="18" spans="1:17">
      <c r="A18" s="7" t="s">
        <v>89</v>
      </c>
      <c r="B18" s="7" t="s">
        <v>90</v>
      </c>
      <c r="C18" s="7" t="s">
        <v>91</v>
      </c>
      <c r="D18" s="7" t="s">
        <v>92</v>
      </c>
      <c r="E18" s="7" t="s">
        <v>93</v>
      </c>
      <c r="F18" s="7" t="s">
        <v>94</v>
      </c>
      <c r="G18" s="7" t="s">
        <v>95</v>
      </c>
      <c r="H18" s="7" t="s">
        <v>96</v>
      </c>
      <c r="I18" s="7" t="s">
        <v>97</v>
      </c>
      <c r="J18" s="7" t="s">
        <v>98</v>
      </c>
      <c r="K18" s="7" t="s">
        <v>99</v>
      </c>
      <c r="L18" s="7" t="s">
        <v>100</v>
      </c>
      <c r="M18" s="7" t="s">
        <v>101</v>
      </c>
      <c r="N18" s="7" t="s">
        <v>102</v>
      </c>
      <c r="O18" s="7" t="s">
        <v>103</v>
      </c>
      <c r="P18" s="7" t="s">
        <v>104</v>
      </c>
      <c r="Q18" s="7" t="s">
        <v>105</v>
      </c>
    </row>
    <row r="19" spans="1:17">
      <c r="A19" s="8" t="s">
        <v>120</v>
      </c>
      <c r="B19" s="8" t="s">
        <v>130</v>
      </c>
      <c r="C19" s="8" t="s">
        <v>121</v>
      </c>
      <c r="D19" s="8" t="s">
        <v>122</v>
      </c>
      <c r="E19" s="8" t="s">
        <v>124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186.16666666666666</v>
      </c>
      <c r="Q19" s="9">
        <v>0</v>
      </c>
    </row>
    <row r="21" spans="1:17">
      <c r="F21" s="10">
        <f>IFERROR(F16/F19,0)</f>
        <v>0</v>
      </c>
      <c r="G21" s="10">
        <f t="shared" ref="G21:Q21" si="1">IFERROR(G16/G19,0)</f>
        <v>0</v>
      </c>
      <c r="H21" s="10">
        <f t="shared" si="1"/>
        <v>0</v>
      </c>
      <c r="I21" s="10">
        <f t="shared" si="1"/>
        <v>0</v>
      </c>
      <c r="J21" s="10">
        <f t="shared" si="1"/>
        <v>0</v>
      </c>
      <c r="K21" s="10">
        <f t="shared" si="1"/>
        <v>0</v>
      </c>
      <c r="L21" s="10">
        <f t="shared" si="1"/>
        <v>0</v>
      </c>
      <c r="M21" s="10">
        <f t="shared" si="1"/>
        <v>0</v>
      </c>
      <c r="N21" s="10">
        <f t="shared" si="1"/>
        <v>0</v>
      </c>
      <c r="O21" s="10">
        <f t="shared" si="1"/>
        <v>0</v>
      </c>
      <c r="P21" s="10">
        <f t="shared" si="1"/>
        <v>1.0874629461052689</v>
      </c>
      <c r="Q21" s="10">
        <f t="shared" si="1"/>
        <v>0</v>
      </c>
    </row>
    <row r="23" spans="1:17">
      <c r="P23">
        <v>1.0874629461052689</v>
      </c>
    </row>
    <row r="27" spans="1:17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12</v>
      </c>
      <c r="N27" s="1" t="s">
        <v>13</v>
      </c>
      <c r="O27" s="1" t="s">
        <v>14</v>
      </c>
      <c r="P27" s="1" t="s">
        <v>15</v>
      </c>
      <c r="Q27" s="1" t="s">
        <v>16</v>
      </c>
    </row>
    <row r="28" spans="1:17">
      <c r="A28" t="s">
        <v>19</v>
      </c>
      <c r="B28" t="s">
        <v>29</v>
      </c>
      <c r="C28" t="s">
        <v>20</v>
      </c>
      <c r="D28" t="s">
        <v>33</v>
      </c>
      <c r="E28" t="s">
        <v>38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9.8222459648217875</v>
      </c>
    </row>
    <row r="30" spans="1:17">
      <c r="A30" s="7" t="s">
        <v>89</v>
      </c>
      <c r="B30" s="7" t="s">
        <v>90</v>
      </c>
      <c r="C30" s="7" t="s">
        <v>91</v>
      </c>
      <c r="D30" s="7" t="s">
        <v>92</v>
      </c>
      <c r="E30" s="7" t="s">
        <v>93</v>
      </c>
      <c r="F30" s="7" t="s">
        <v>94</v>
      </c>
      <c r="G30" s="7" t="s">
        <v>95</v>
      </c>
      <c r="H30" s="7" t="s">
        <v>96</v>
      </c>
      <c r="I30" s="7" t="s">
        <v>97</v>
      </c>
      <c r="J30" s="7" t="s">
        <v>98</v>
      </c>
      <c r="K30" s="7" t="s">
        <v>99</v>
      </c>
      <c r="L30" s="7" t="s">
        <v>100</v>
      </c>
      <c r="M30" s="7" t="s">
        <v>101</v>
      </c>
      <c r="N30" s="7" t="s">
        <v>102</v>
      </c>
      <c r="O30" s="7" t="s">
        <v>103</v>
      </c>
      <c r="P30" s="7" t="s">
        <v>104</v>
      </c>
      <c r="Q30" s="7" t="s">
        <v>105</v>
      </c>
    </row>
    <row r="31" spans="1:17">
      <c r="A31" s="8" t="s">
        <v>120</v>
      </c>
      <c r="B31" s="8" t="s">
        <v>130</v>
      </c>
      <c r="C31" s="8" t="s">
        <v>121</v>
      </c>
      <c r="D31" s="8" t="s">
        <v>134</v>
      </c>
      <c r="E31" s="8" t="s">
        <v>139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9.0322580645161299</v>
      </c>
    </row>
    <row r="33" spans="6:17">
      <c r="F33">
        <f>IFERROR(F28/F31,0)</f>
        <v>0</v>
      </c>
      <c r="G33">
        <f t="shared" ref="G33:Q33" si="2">IFERROR(G28/G31,0)</f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1.0874629461052692</v>
      </c>
    </row>
    <row r="35" spans="6:17">
      <c r="Q35">
        <v>1.0874629461052701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DESENCRIPTADOS</vt:lpstr>
      <vt:lpstr>SIMILITUDES OUTLIERS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cabrera</dc:creator>
  <cp:lastModifiedBy>cabrera</cp:lastModifiedBy>
  <dcterms:created xsi:type="dcterms:W3CDTF">2020-10-27T17:57:38Z</dcterms:created>
  <dcterms:modified xsi:type="dcterms:W3CDTF">2020-11-08T23:35:48Z</dcterms:modified>
</cp:coreProperties>
</file>