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40" windowHeight="12570" activeTab="1"/>
  </bookViews>
  <sheets>
    <sheet name="SIMILITUDES OUTLIERS" sheetId="2" r:id="rId1"/>
    <sheet name="DATOS DESENCRIPTADOS" sheetId="1" r:id="rId2"/>
  </sheets>
  <definedNames>
    <definedName name="_xlnm._FilterDatabase" localSheetId="1" hidden="1">'DATOS DESENCRIPTADOS'!$A$2:$Q$2</definedName>
  </definedNames>
  <calcPr calcId="124519"/>
</workbook>
</file>

<file path=xl/calcChain.xml><?xml version="1.0" encoding="utf-8"?>
<calcChain xmlns="http://schemas.openxmlformats.org/spreadsheetml/2006/main">
  <c r="AH3" i="1"/>
  <c r="AI3"/>
  <c r="AJ3"/>
  <c r="AK3"/>
  <c r="AH4"/>
  <c r="AI4"/>
  <c r="AJ4"/>
  <c r="AK4"/>
  <c r="AH5"/>
  <c r="AI5"/>
  <c r="AJ5"/>
  <c r="AK5"/>
  <c r="AH6"/>
  <c r="AI6"/>
  <c r="AJ6"/>
  <c r="AK6"/>
  <c r="AH7"/>
  <c r="AI7"/>
  <c r="AJ7"/>
  <c r="AK7"/>
  <c r="AH8"/>
  <c r="AI8"/>
  <c r="AJ8"/>
  <c r="AK8"/>
  <c r="AH9"/>
  <c r="AI9"/>
  <c r="AJ9"/>
  <c r="AK9"/>
  <c r="AH10"/>
  <c r="AI10"/>
  <c r="AJ10"/>
  <c r="AK10"/>
  <c r="AH11"/>
  <c r="AI11"/>
  <c r="AJ11"/>
  <c r="AK11"/>
  <c r="AH12"/>
  <c r="AI12"/>
  <c r="AJ12"/>
  <c r="AK12"/>
  <c r="AH13"/>
  <c r="AI13"/>
  <c r="AJ13"/>
  <c r="AK13"/>
  <c r="AH14"/>
  <c r="AI14"/>
  <c r="AJ14"/>
  <c r="AK14"/>
  <c r="AH15"/>
  <c r="AI15"/>
  <c r="AJ15"/>
  <c r="AK15"/>
  <c r="AH16"/>
  <c r="AI16"/>
  <c r="AJ16"/>
  <c r="AK16"/>
  <c r="AH17"/>
  <c r="AI17"/>
  <c r="AJ17"/>
  <c r="AK17"/>
  <c r="AH18"/>
  <c r="AI18"/>
  <c r="AJ18"/>
  <c r="AK18"/>
  <c r="AH19"/>
  <c r="AI19"/>
  <c r="AJ19"/>
  <c r="AK19"/>
  <c r="AH20"/>
  <c r="AI20"/>
  <c r="AJ20"/>
  <c r="AK20"/>
  <c r="AH21"/>
  <c r="AI21"/>
  <c r="AJ21"/>
  <c r="AK21"/>
  <c r="AH22"/>
  <c r="AI22"/>
  <c r="AJ22"/>
  <c r="AK22"/>
  <c r="AH23"/>
  <c r="AI23"/>
  <c r="AJ23"/>
  <c r="AK23"/>
  <c r="AH24"/>
  <c r="AI24"/>
  <c r="AJ24"/>
  <c r="AK24"/>
  <c r="AH25"/>
  <c r="AI25"/>
  <c r="AJ25"/>
  <c r="AK25"/>
  <c r="AH26"/>
  <c r="AI26"/>
  <c r="AJ26"/>
  <c r="AK26"/>
  <c r="AH27"/>
  <c r="AI27"/>
  <c r="AJ27"/>
  <c r="AK27"/>
  <c r="AH28"/>
  <c r="AI28"/>
  <c r="AJ28"/>
  <c r="AK28"/>
  <c r="AH29"/>
  <c r="AI29"/>
  <c r="AJ29"/>
  <c r="AK29"/>
  <c r="AH30"/>
  <c r="AI30"/>
  <c r="AJ30"/>
  <c r="AK30"/>
  <c r="AH31"/>
  <c r="AI31"/>
  <c r="AJ31"/>
  <c r="AK31"/>
  <c r="AH32"/>
  <c r="AI32"/>
  <c r="AJ32"/>
  <c r="AK32"/>
  <c r="AH33"/>
  <c r="AI33"/>
  <c r="AJ33"/>
  <c r="AK33"/>
  <c r="AH34"/>
  <c r="AI34"/>
  <c r="AJ34"/>
  <c r="AK34"/>
  <c r="AH35"/>
  <c r="AI35"/>
  <c r="AJ35"/>
  <c r="AK35"/>
  <c r="AH36"/>
  <c r="AI36"/>
  <c r="AJ36"/>
  <c r="AK36"/>
  <c r="AH37"/>
  <c r="AI37"/>
  <c r="AJ37"/>
  <c r="AK37"/>
  <c r="AH38"/>
  <c r="AI38"/>
  <c r="AJ38"/>
  <c r="AK38"/>
  <c r="AH39"/>
  <c r="AI39"/>
  <c r="AJ39"/>
  <c r="AK39"/>
  <c r="AH40"/>
  <c r="AI40"/>
  <c r="AJ40"/>
  <c r="AK40"/>
  <c r="AH41"/>
  <c r="AI41"/>
  <c r="AJ41"/>
  <c r="AK41"/>
  <c r="AH42"/>
  <c r="AI42"/>
  <c r="AJ42"/>
  <c r="AK42"/>
  <c r="AH43"/>
  <c r="AI43"/>
  <c r="AJ43"/>
  <c r="AK43"/>
  <c r="AH44"/>
  <c r="AI44"/>
  <c r="AJ44"/>
  <c r="AK44"/>
  <c r="AH45"/>
  <c r="AI45"/>
  <c r="AJ45"/>
  <c r="AK45"/>
  <c r="AH46"/>
  <c r="AI46"/>
  <c r="AJ46"/>
  <c r="AK46"/>
  <c r="AH47"/>
  <c r="AI47"/>
  <c r="AJ47"/>
  <c r="AK47"/>
  <c r="AH48"/>
  <c r="AI48"/>
  <c r="AJ48"/>
  <c r="AK48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3"/>
  <c r="BE3"/>
  <c r="BF3" s="1"/>
  <c r="BE4"/>
  <c r="BF4" s="1"/>
  <c r="BE5"/>
  <c r="BF5" s="1"/>
  <c r="BE6"/>
  <c r="BF6" s="1"/>
  <c r="BE7"/>
  <c r="BF7" s="1"/>
  <c r="BE8"/>
  <c r="BF8" s="1"/>
  <c r="BE9"/>
  <c r="BF9" s="1"/>
  <c r="BE10"/>
  <c r="BF10" s="1"/>
  <c r="BE11"/>
  <c r="BF11" s="1"/>
  <c r="BE12"/>
  <c r="BF12" s="1"/>
  <c r="BE13"/>
  <c r="BF13" s="1"/>
  <c r="BE14"/>
  <c r="BF14" s="1"/>
  <c r="BE15"/>
  <c r="BF15" s="1"/>
  <c r="BE16"/>
  <c r="BF16" s="1"/>
  <c r="BE17"/>
  <c r="BF17" s="1"/>
  <c r="BE18"/>
  <c r="BF18" s="1"/>
  <c r="BE19"/>
  <c r="BF19" s="1"/>
  <c r="BE20"/>
  <c r="BF20" s="1"/>
  <c r="BE21"/>
  <c r="BF21" s="1"/>
  <c r="BE22"/>
  <c r="BF22" s="1"/>
  <c r="BE23"/>
  <c r="BF23" s="1"/>
  <c r="BE24"/>
  <c r="BF24" s="1"/>
  <c r="BE25"/>
  <c r="BF25" s="1"/>
  <c r="BE26"/>
  <c r="BF26" s="1"/>
  <c r="BE27"/>
  <c r="BF27" s="1"/>
  <c r="BE28"/>
  <c r="BF28" s="1"/>
  <c r="BE29"/>
  <c r="BF29" s="1"/>
  <c r="BE30"/>
  <c r="BF30" s="1"/>
  <c r="BE31"/>
  <c r="BF31" s="1"/>
  <c r="BE32"/>
  <c r="BF32" s="1"/>
  <c r="BE33"/>
  <c r="BF33" s="1"/>
  <c r="BE34"/>
  <c r="BF34" s="1"/>
  <c r="BE35"/>
  <c r="BF35" s="1"/>
  <c r="BE36"/>
  <c r="BF36" s="1"/>
  <c r="BE37"/>
  <c r="BF37" s="1"/>
  <c r="BE38"/>
  <c r="BF38" s="1"/>
  <c r="BE39"/>
  <c r="BF39" s="1"/>
  <c r="BE40"/>
  <c r="BF40" s="1"/>
  <c r="BE41"/>
  <c r="BF41" s="1"/>
  <c r="BE42"/>
  <c r="BF42" s="1"/>
  <c r="BE43"/>
  <c r="BF43" s="1"/>
  <c r="BE44"/>
  <c r="BF44" s="1"/>
  <c r="BE45"/>
  <c r="BF45" s="1"/>
  <c r="BE46"/>
  <c r="BF46" s="1"/>
  <c r="BE47"/>
  <c r="BF47" s="1"/>
  <c r="BE48"/>
  <c r="BF48" s="1"/>
  <c r="BE49"/>
  <c r="BF49" s="1"/>
  <c r="BE50"/>
  <c r="BF50" s="1"/>
  <c r="BE51"/>
  <c r="BF51" s="1"/>
  <c r="BE52"/>
  <c r="BF52" s="1"/>
  <c r="BE53"/>
  <c r="BF53" s="1"/>
  <c r="BE54"/>
  <c r="BF54" s="1"/>
  <c r="BE55"/>
  <c r="BF55" s="1"/>
  <c r="BE56"/>
  <c r="BF56" s="1"/>
  <c r="BE57"/>
  <c r="BF57" s="1"/>
  <c r="BE58"/>
  <c r="BF58" s="1"/>
  <c r="BE59"/>
  <c r="BF59" s="1"/>
  <c r="BE60"/>
  <c r="BF60" s="1"/>
  <c r="BE61"/>
  <c r="BF61" s="1"/>
  <c r="BE62"/>
  <c r="BF62" s="1"/>
  <c r="BE63"/>
  <c r="BF63" s="1"/>
  <c r="BE64"/>
  <c r="BF64" s="1"/>
  <c r="BE65"/>
  <c r="BF65" s="1"/>
  <c r="BE66"/>
  <c r="BF66" s="1"/>
  <c r="BE67"/>
  <c r="BF67" s="1"/>
  <c r="BE68"/>
  <c r="BF68" s="1"/>
  <c r="BE69"/>
  <c r="BF69" s="1"/>
  <c r="BE70"/>
  <c r="BF70" s="1"/>
  <c r="BE71"/>
  <c r="BF71" s="1"/>
  <c r="BE72"/>
  <c r="BF72" s="1"/>
  <c r="BE73"/>
  <c r="BF73" s="1"/>
  <c r="BE74"/>
  <c r="BF74" s="1"/>
  <c r="BE75"/>
  <c r="BF75" s="1"/>
  <c r="BE76"/>
  <c r="BF76" s="1"/>
  <c r="BE77"/>
  <c r="BF77" s="1"/>
  <c r="BE78"/>
  <c r="BF78" s="1"/>
  <c r="BE79"/>
  <c r="BF79" s="1"/>
  <c r="BE80"/>
  <c r="BF80" s="1"/>
  <c r="BE81"/>
  <c r="BF81" s="1"/>
  <c r="BE82"/>
  <c r="BF82" s="1"/>
  <c r="BE83"/>
  <c r="BF83" s="1"/>
  <c r="BE84"/>
  <c r="BF84" s="1"/>
  <c r="BE85"/>
  <c r="BF85" s="1"/>
  <c r="BE86"/>
  <c r="BF86" s="1"/>
  <c r="BE87"/>
  <c r="BF87" s="1"/>
  <c r="BE88"/>
  <c r="BF88" s="1"/>
  <c r="BE89"/>
  <c r="BF89" s="1"/>
  <c r="BE90"/>
  <c r="BF90" s="1"/>
  <c r="BE91"/>
  <c r="BF91" s="1"/>
  <c r="BE92"/>
  <c r="BF92" s="1"/>
  <c r="BE93"/>
  <c r="BF93" s="1"/>
  <c r="BE94"/>
  <c r="BF94" s="1"/>
  <c r="BE95"/>
  <c r="BF95" s="1"/>
  <c r="BE96"/>
  <c r="BF96" s="1"/>
  <c r="BE97"/>
  <c r="BF97" s="1"/>
  <c r="BE98"/>
  <c r="BF98" s="1"/>
  <c r="BE99"/>
  <c r="BF99" s="1"/>
  <c r="BE100"/>
  <c r="BF100" s="1"/>
  <c r="BE101"/>
  <c r="BF101" s="1"/>
  <c r="BE102"/>
  <c r="BF102" s="1"/>
  <c r="BE103"/>
  <c r="BF103" s="1"/>
  <c r="BE104"/>
  <c r="BF104" s="1"/>
  <c r="BE105"/>
  <c r="BF105" s="1"/>
  <c r="BE106"/>
  <c r="BF106" s="1"/>
  <c r="BE107"/>
  <c r="BF107" s="1"/>
  <c r="BE108"/>
  <c r="BF108" s="1"/>
  <c r="BE109"/>
  <c r="BF109" s="1"/>
  <c r="BE110"/>
  <c r="BF110" s="1"/>
  <c r="BE111"/>
  <c r="BF111" s="1"/>
  <c r="BE112"/>
  <c r="BF112" s="1"/>
  <c r="BE113"/>
  <c r="BF113" s="1"/>
  <c r="BE114"/>
  <c r="BF114" s="1"/>
  <c r="BE115"/>
  <c r="BF115" s="1"/>
  <c r="BE116"/>
  <c r="BF116" s="1"/>
  <c r="BE117"/>
  <c r="BF117" s="1"/>
  <c r="BE118"/>
  <c r="BF118" s="1"/>
  <c r="BE119"/>
  <c r="BF119" s="1"/>
  <c r="BE120"/>
  <c r="BF120" s="1"/>
  <c r="BE121"/>
  <c r="BF121" s="1"/>
  <c r="BE122"/>
  <c r="BF122" s="1"/>
  <c r="BE123"/>
  <c r="BF123" s="1"/>
  <c r="BE124"/>
  <c r="BF124" s="1"/>
  <c r="BE125"/>
  <c r="BF125" s="1"/>
  <c r="BE126"/>
  <c r="BF126" s="1"/>
  <c r="BE127"/>
  <c r="BF127" s="1"/>
  <c r="BE128"/>
  <c r="BF128" s="1"/>
  <c r="BE129"/>
  <c r="BF129" s="1"/>
  <c r="BE130"/>
  <c r="BF130" s="1"/>
  <c r="BE131"/>
  <c r="BF131" s="1"/>
  <c r="BE132"/>
  <c r="BF132" s="1"/>
  <c r="BE133"/>
  <c r="BF133" s="1"/>
  <c r="BE134"/>
  <c r="BF134" s="1"/>
  <c r="BE135"/>
  <c r="BF135" s="1"/>
  <c r="BE136"/>
  <c r="BF136" s="1"/>
  <c r="BE137"/>
  <c r="BF137" s="1"/>
  <c r="BE138"/>
  <c r="BF138" s="1"/>
  <c r="BE139"/>
  <c r="BF139" s="1"/>
  <c r="BE140"/>
  <c r="BF140" s="1"/>
  <c r="BE141"/>
  <c r="BF141" s="1"/>
  <c r="BE142"/>
  <c r="BF142" s="1"/>
  <c r="BE143"/>
  <c r="BF143" s="1"/>
  <c r="BE144"/>
  <c r="BF144" s="1"/>
  <c r="BE145"/>
  <c r="BF145" s="1"/>
  <c r="BE146"/>
  <c r="BF146" s="1"/>
  <c r="BE147"/>
  <c r="BF147" s="1"/>
  <c r="BE148"/>
  <c r="BF148" s="1"/>
  <c r="BE149"/>
  <c r="BF149" s="1"/>
  <c r="BE150"/>
  <c r="BF150" s="1"/>
  <c r="BE151"/>
  <c r="BF151" s="1"/>
  <c r="BE152"/>
  <c r="BF152" s="1"/>
  <c r="BE153"/>
  <c r="BF153" s="1"/>
  <c r="BE154"/>
  <c r="BF154" s="1"/>
  <c r="BE155"/>
  <c r="BF155" s="1"/>
  <c r="BE156"/>
  <c r="BF156" s="1"/>
  <c r="BE157"/>
  <c r="BF157" s="1"/>
  <c r="BE158"/>
  <c r="BF158" s="1"/>
  <c r="BE159"/>
  <c r="BF159" s="1"/>
  <c r="BE160"/>
  <c r="BF160" s="1"/>
  <c r="BE161"/>
  <c r="BF161" s="1"/>
  <c r="BE162"/>
  <c r="BF162" s="1"/>
  <c r="BE163"/>
  <c r="BF163" s="1"/>
  <c r="BE164"/>
  <c r="BF164" s="1"/>
  <c r="BE165"/>
  <c r="BF165" s="1"/>
  <c r="BE166"/>
  <c r="BF166" s="1"/>
  <c r="BE167"/>
  <c r="BF167" s="1"/>
  <c r="BE168"/>
  <c r="BF168" s="1"/>
  <c r="BE169"/>
  <c r="BF169" s="1"/>
  <c r="BE170"/>
  <c r="BF170" s="1"/>
  <c r="BE171"/>
  <c r="BF171" s="1"/>
  <c r="BE172"/>
  <c r="BF172" s="1"/>
  <c r="BE173"/>
  <c r="BF173" s="1"/>
  <c r="BE174"/>
  <c r="BF174" s="1"/>
  <c r="BE175"/>
  <c r="BF175" s="1"/>
  <c r="BE176"/>
  <c r="BF176" s="1"/>
  <c r="BE177"/>
  <c r="BF177" s="1"/>
  <c r="BE178"/>
  <c r="BF178" s="1"/>
  <c r="BE179"/>
  <c r="BF179" s="1"/>
  <c r="BE180"/>
  <c r="BF180" s="1"/>
  <c r="BE181"/>
  <c r="BF181" s="1"/>
  <c r="BE182"/>
  <c r="BF182" s="1"/>
  <c r="BE183"/>
  <c r="BF183" s="1"/>
  <c r="BE184"/>
  <c r="BF184" s="1"/>
  <c r="BE185"/>
  <c r="BF185" s="1"/>
  <c r="BE186"/>
  <c r="BF186" s="1"/>
  <c r="BE187"/>
  <c r="BF187" s="1"/>
  <c r="BE188"/>
  <c r="BF188" s="1"/>
  <c r="BE189"/>
  <c r="BF189" s="1"/>
  <c r="BE190"/>
  <c r="BF190" s="1"/>
  <c r="BE191"/>
  <c r="BF191" s="1"/>
  <c r="BE192"/>
  <c r="BF192" s="1"/>
  <c r="BE193"/>
  <c r="BF193" s="1"/>
  <c r="BE194"/>
  <c r="BF194" s="1"/>
  <c r="BE195"/>
  <c r="BF195" s="1"/>
  <c r="BE196"/>
  <c r="BF196" s="1"/>
  <c r="BE197"/>
  <c r="BF197" s="1"/>
  <c r="BE198"/>
  <c r="BF198" s="1"/>
  <c r="BE199"/>
  <c r="BF199" s="1"/>
  <c r="BE200"/>
  <c r="BF200" s="1"/>
  <c r="BE201"/>
  <c r="BF201" s="1"/>
  <c r="BE202"/>
  <c r="BF202" s="1"/>
  <c r="BE203"/>
  <c r="BF203" s="1"/>
  <c r="BE204"/>
  <c r="BF204" s="1"/>
  <c r="BE205"/>
  <c r="BF205" s="1"/>
  <c r="BE206"/>
  <c r="BF206" s="1"/>
  <c r="BE207"/>
  <c r="BF207" s="1"/>
  <c r="BE208"/>
  <c r="BF208" s="1"/>
  <c r="BE209"/>
  <c r="BF209" s="1"/>
  <c r="BE210"/>
  <c r="BF210" s="1"/>
  <c r="BE211"/>
  <c r="BF211" s="1"/>
  <c r="BE212"/>
  <c r="BF212" s="1"/>
  <c r="BE213"/>
  <c r="BF213" s="1"/>
  <c r="BE214"/>
  <c r="BF214" s="1"/>
  <c r="BE215"/>
  <c r="BF215" s="1"/>
  <c r="BE216"/>
  <c r="BF216" s="1"/>
  <c r="BE217"/>
  <c r="BF217" s="1"/>
  <c r="BE218"/>
  <c r="BF218" s="1"/>
  <c r="BE219"/>
  <c r="BF219" s="1"/>
  <c r="BE220"/>
  <c r="BF220" s="1"/>
  <c r="BE221"/>
  <c r="BF221" s="1"/>
  <c r="BE222"/>
  <c r="BF222" s="1"/>
  <c r="BE223"/>
  <c r="BF223" s="1"/>
  <c r="BE224"/>
  <c r="BF224" s="1"/>
  <c r="BE225"/>
  <c r="BF225" s="1"/>
  <c r="BE226"/>
  <c r="BF226" s="1"/>
  <c r="BE227"/>
  <c r="BF227" s="1"/>
  <c r="BE228"/>
  <c r="BF228" s="1"/>
  <c r="BE229"/>
  <c r="BF229" s="1"/>
  <c r="BE230"/>
  <c r="BF230" s="1"/>
  <c r="BE231"/>
  <c r="BF231" s="1"/>
  <c r="BE232"/>
  <c r="BF232" s="1"/>
  <c r="BE233"/>
  <c r="BF233" s="1"/>
  <c r="BE234"/>
  <c r="BF234" s="1"/>
  <c r="BE235"/>
  <c r="BF235" s="1"/>
  <c r="BE236"/>
  <c r="BF236" s="1"/>
  <c r="BE237"/>
  <c r="BF237" s="1"/>
  <c r="BE238"/>
  <c r="BF238" s="1"/>
  <c r="BE239"/>
  <c r="BF239" s="1"/>
  <c r="BE240"/>
  <c r="BF240" s="1"/>
  <c r="BE241"/>
  <c r="BF241" s="1"/>
  <c r="BE242"/>
  <c r="BF242" s="1"/>
  <c r="BE243"/>
  <c r="BF243" s="1"/>
  <c r="BE244"/>
  <c r="BF244" s="1"/>
  <c r="BE245"/>
  <c r="BF245" s="1"/>
  <c r="BE246"/>
  <c r="BF246" s="1"/>
  <c r="BE247"/>
  <c r="BF247" s="1"/>
  <c r="BE248"/>
  <c r="BF248" s="1"/>
  <c r="BE249"/>
  <c r="BF249" s="1"/>
  <c r="BE250"/>
  <c r="BF250" s="1"/>
  <c r="BE251"/>
  <c r="BF251" s="1"/>
  <c r="BE252"/>
  <c r="BF252" s="1"/>
  <c r="BE253"/>
  <c r="BF253" s="1"/>
  <c r="BE254"/>
  <c r="BF254" s="1"/>
  <c r="BE255"/>
  <c r="BF255" s="1"/>
  <c r="BE256"/>
  <c r="BF256" s="1"/>
  <c r="BE257"/>
  <c r="BF257" s="1"/>
  <c r="BE258"/>
  <c r="BF258" s="1"/>
  <c r="BE259"/>
  <c r="BF259" s="1"/>
  <c r="BE260"/>
  <c r="BF260" s="1"/>
  <c r="BE261"/>
  <c r="BF261" s="1"/>
  <c r="BE262"/>
  <c r="BF262" s="1"/>
  <c r="BE263"/>
  <c r="BF263" s="1"/>
  <c r="BE264"/>
  <c r="BF264" s="1"/>
  <c r="BE265"/>
  <c r="BF265" s="1"/>
  <c r="BE266"/>
  <c r="BF266" s="1"/>
  <c r="BE267"/>
  <c r="BF267" s="1"/>
  <c r="BE268"/>
  <c r="BF268" s="1"/>
  <c r="BE269"/>
  <c r="BF269" s="1"/>
  <c r="BE270"/>
  <c r="BF270" s="1"/>
  <c r="BE271"/>
  <c r="BF271" s="1"/>
  <c r="BE272"/>
  <c r="BF272" s="1"/>
  <c r="BE273"/>
  <c r="BF273" s="1"/>
  <c r="BE274"/>
  <c r="BF274" s="1"/>
  <c r="BE275"/>
  <c r="BF275" s="1"/>
  <c r="BE276"/>
  <c r="BF276" s="1"/>
  <c r="BE277"/>
  <c r="BF277" s="1"/>
  <c r="BE278"/>
  <c r="BF278" s="1"/>
  <c r="BE279"/>
  <c r="BF279" s="1"/>
  <c r="BE280"/>
  <c r="BF280" s="1"/>
  <c r="BE281"/>
  <c r="BF281" s="1"/>
  <c r="BE282"/>
  <c r="BF282" s="1"/>
  <c r="BE283"/>
  <c r="BF283" s="1"/>
  <c r="BE284"/>
  <c r="BF284" s="1"/>
  <c r="BE285"/>
  <c r="BF285" s="1"/>
  <c r="BE286"/>
  <c r="BF286" s="1"/>
  <c r="BE287"/>
  <c r="BF287" s="1"/>
  <c r="BE288"/>
  <c r="BF288" s="1"/>
  <c r="BE289"/>
  <c r="BF289" s="1"/>
  <c r="BE290"/>
  <c r="BF290" s="1"/>
  <c r="BE291"/>
  <c r="BF291" s="1"/>
  <c r="BE292"/>
  <c r="BF292" s="1"/>
  <c r="BE293"/>
  <c r="BF293" s="1"/>
  <c r="BE294"/>
  <c r="BF294" s="1"/>
  <c r="BE295"/>
  <c r="BF295" s="1"/>
  <c r="BE296"/>
  <c r="BF296" s="1"/>
  <c r="BE297"/>
  <c r="BF297" s="1"/>
  <c r="BE298"/>
  <c r="BF298" s="1"/>
  <c r="BE299"/>
  <c r="BF299" s="1"/>
  <c r="BE300"/>
  <c r="BF300" s="1"/>
  <c r="BE301"/>
  <c r="BF301" s="1"/>
  <c r="BE302"/>
  <c r="BF302" s="1"/>
  <c r="BE303"/>
  <c r="BF303" s="1"/>
  <c r="BE304"/>
  <c r="BF304" s="1"/>
  <c r="BE305"/>
  <c r="BF305" s="1"/>
  <c r="BE306"/>
  <c r="BF306" s="1"/>
  <c r="BE307"/>
  <c r="BF307" s="1"/>
  <c r="BE308"/>
  <c r="BF308" s="1"/>
  <c r="BE309"/>
  <c r="BF309" s="1"/>
  <c r="BE310"/>
  <c r="BF310" s="1"/>
  <c r="BE311"/>
  <c r="BF311" s="1"/>
  <c r="BE312"/>
  <c r="BF312" s="1"/>
  <c r="BE313"/>
  <c r="BF313" s="1"/>
  <c r="BE314"/>
  <c r="BF314" s="1"/>
  <c r="BE315"/>
  <c r="BF315" s="1"/>
  <c r="BE316"/>
  <c r="BF316" s="1"/>
  <c r="BE317"/>
  <c r="BF317" s="1"/>
  <c r="BE318"/>
  <c r="BF318" s="1"/>
  <c r="BE319"/>
  <c r="BF319" s="1"/>
  <c r="BE320"/>
  <c r="BF320" s="1"/>
  <c r="BE321"/>
  <c r="BF321" s="1"/>
  <c r="BE322"/>
  <c r="BF322" s="1"/>
  <c r="BE323"/>
  <c r="BF323" s="1"/>
  <c r="BE324"/>
  <c r="BF324" s="1"/>
  <c r="BE325"/>
  <c r="BF325" s="1"/>
  <c r="BE326"/>
  <c r="BF326" s="1"/>
  <c r="BE327"/>
  <c r="BF327" s="1"/>
  <c r="BE328"/>
  <c r="BF328" s="1"/>
  <c r="BE329"/>
  <c r="BF329" s="1"/>
  <c r="BE330"/>
  <c r="BF330" s="1"/>
  <c r="BE331"/>
  <c r="BF331" s="1"/>
  <c r="BE332"/>
  <c r="BF332" s="1"/>
  <c r="BE333"/>
  <c r="BF333" s="1"/>
  <c r="BE334"/>
  <c r="BF334" s="1"/>
  <c r="BE335"/>
  <c r="BF335" s="1"/>
  <c r="BE336"/>
  <c r="BF336" s="1"/>
  <c r="BE337"/>
  <c r="BF337" s="1"/>
  <c r="BE338"/>
  <c r="BF338" s="1"/>
  <c r="BE339"/>
  <c r="BF339" s="1"/>
  <c r="BE340"/>
  <c r="BF340" s="1"/>
  <c r="BE341"/>
  <c r="BF341" s="1"/>
  <c r="BE342"/>
  <c r="BF342" s="1"/>
  <c r="BE343"/>
  <c r="BF343" s="1"/>
  <c r="BE344"/>
  <c r="BF344" s="1"/>
  <c r="BE345"/>
  <c r="BF345" s="1"/>
  <c r="BE346"/>
  <c r="BF346" s="1"/>
  <c r="BE347"/>
  <c r="BF347" s="1"/>
  <c r="BE348"/>
  <c r="BF348" s="1"/>
  <c r="BE349"/>
  <c r="BF349" s="1"/>
  <c r="BE350"/>
  <c r="BF350" s="1"/>
  <c r="BE351"/>
  <c r="BF351" s="1"/>
  <c r="BE352"/>
  <c r="BF352" s="1"/>
  <c r="BE353"/>
  <c r="BF353" s="1"/>
  <c r="BE354"/>
  <c r="BF354" s="1"/>
  <c r="BE355"/>
  <c r="BF355" s="1"/>
  <c r="BE356"/>
  <c r="BF356" s="1"/>
  <c r="BE357"/>
  <c r="BF357" s="1"/>
  <c r="BE358"/>
  <c r="BF358" s="1"/>
  <c r="BE359"/>
  <c r="BF359" s="1"/>
  <c r="BE360"/>
  <c r="BF360" s="1"/>
  <c r="BE361"/>
  <c r="BF361" s="1"/>
  <c r="BE362"/>
  <c r="BF362" s="1"/>
  <c r="BE363"/>
  <c r="BF363" s="1"/>
  <c r="BE364"/>
  <c r="BF364" s="1"/>
  <c r="BE365"/>
  <c r="BF365" s="1"/>
  <c r="BE366"/>
  <c r="BF366" s="1"/>
  <c r="BE367"/>
  <c r="BF367" s="1"/>
  <c r="BE368"/>
  <c r="BF368" s="1"/>
  <c r="BE369"/>
  <c r="BF369" s="1"/>
  <c r="BE370"/>
  <c r="BF370" s="1"/>
  <c r="BE371"/>
  <c r="BF371" s="1"/>
  <c r="BE372"/>
  <c r="BF372" s="1"/>
  <c r="BE373"/>
  <c r="BF373" s="1"/>
  <c r="BE374"/>
  <c r="BF374" s="1"/>
  <c r="BE375"/>
  <c r="BF375" s="1"/>
  <c r="BE376"/>
  <c r="BF376" s="1"/>
  <c r="BE377"/>
  <c r="BF377" s="1"/>
  <c r="BE378"/>
  <c r="BF378" s="1"/>
  <c r="BE379"/>
  <c r="BF379" s="1"/>
  <c r="BE380"/>
  <c r="BF380" s="1"/>
  <c r="BE381"/>
  <c r="BF381" s="1"/>
  <c r="BE382"/>
  <c r="BF382" s="1"/>
  <c r="BE383"/>
  <c r="BF383" s="1"/>
  <c r="BE384"/>
  <c r="BF384" s="1"/>
  <c r="BE385"/>
  <c r="BF385" s="1"/>
  <c r="BE386"/>
  <c r="BF386" s="1"/>
  <c r="BE387"/>
  <c r="BF387" s="1"/>
  <c r="BE388"/>
  <c r="BF388" s="1"/>
  <c r="BE389"/>
  <c r="BF389" s="1"/>
  <c r="BE390"/>
  <c r="BF390" s="1"/>
  <c r="BE391"/>
  <c r="BF391" s="1"/>
  <c r="BE392"/>
  <c r="BF392" s="1"/>
  <c r="BE393"/>
  <c r="BF393" s="1"/>
  <c r="BE394"/>
  <c r="BF394" s="1"/>
  <c r="BE395"/>
  <c r="BF395" s="1"/>
  <c r="BE396"/>
  <c r="BF396" s="1"/>
  <c r="BE397"/>
  <c r="BF397" s="1"/>
  <c r="BE398"/>
  <c r="BF398" s="1"/>
  <c r="BE399"/>
  <c r="BF399" s="1"/>
  <c r="BE400"/>
  <c r="BF400" s="1"/>
  <c r="BE401"/>
  <c r="BF401" s="1"/>
  <c r="BE402"/>
  <c r="BF402" s="1"/>
  <c r="BE403"/>
  <c r="BF403" s="1"/>
  <c r="BE404"/>
  <c r="BF404" s="1"/>
  <c r="BE405"/>
  <c r="BF405" s="1"/>
  <c r="BE406"/>
  <c r="BF406" s="1"/>
  <c r="BE407"/>
  <c r="BF407" s="1"/>
  <c r="BE408"/>
  <c r="BF408" s="1"/>
  <c r="BE409"/>
  <c r="BF409" s="1"/>
  <c r="BE410"/>
  <c r="BF410" s="1"/>
  <c r="BE411"/>
  <c r="BF411" s="1"/>
  <c r="BE412"/>
  <c r="BF412" s="1"/>
  <c r="BE413"/>
  <c r="BF413" s="1"/>
  <c r="BE414"/>
  <c r="BF414" s="1"/>
  <c r="BE415"/>
  <c r="BF415" s="1"/>
  <c r="BE416"/>
  <c r="BF416" s="1"/>
  <c r="BE417"/>
  <c r="BF417" s="1"/>
  <c r="BE418"/>
  <c r="BF418" s="1"/>
  <c r="BE419"/>
  <c r="BF419" s="1"/>
  <c r="BE420"/>
  <c r="BF420" s="1"/>
  <c r="BE421"/>
  <c r="BF421" s="1"/>
  <c r="BE422"/>
  <c r="BF422" s="1"/>
  <c r="BE423"/>
  <c r="BF423" s="1"/>
  <c r="BE424"/>
  <c r="BF424" s="1"/>
  <c r="BE425"/>
  <c r="BF425" s="1"/>
  <c r="BE426"/>
  <c r="BF426" s="1"/>
  <c r="BE427"/>
  <c r="BF427" s="1"/>
  <c r="BE428"/>
  <c r="BF428" s="1"/>
  <c r="BE429"/>
  <c r="BF429" s="1"/>
  <c r="BE430"/>
  <c r="BF430" s="1"/>
  <c r="BE431"/>
  <c r="BF431" s="1"/>
  <c r="BE432"/>
  <c r="BF432" s="1"/>
  <c r="BE433"/>
  <c r="BF433" s="1"/>
  <c r="BE434"/>
  <c r="BF434" s="1"/>
  <c r="BE435"/>
  <c r="BF435" s="1"/>
  <c r="BE436"/>
  <c r="BF436" s="1"/>
  <c r="BE437"/>
  <c r="BF437" s="1"/>
  <c r="BE438"/>
  <c r="BF438" s="1"/>
  <c r="BE439"/>
  <c r="BF439" s="1"/>
  <c r="BE440"/>
  <c r="BF440" s="1"/>
  <c r="BE441"/>
  <c r="BF441" s="1"/>
  <c r="BE442"/>
  <c r="BF442" s="1"/>
  <c r="BE443"/>
  <c r="BF443" s="1"/>
  <c r="BE444"/>
  <c r="BF444" s="1"/>
  <c r="BE445"/>
  <c r="BF445" s="1"/>
  <c r="BE446"/>
  <c r="BF446" s="1"/>
  <c r="BE447"/>
  <c r="BF447" s="1"/>
  <c r="BE448"/>
  <c r="BF448" s="1"/>
  <c r="BE449"/>
  <c r="BF449" s="1"/>
  <c r="BE450"/>
  <c r="BF450" s="1"/>
  <c r="BE451"/>
  <c r="BF451" s="1"/>
  <c r="BE452"/>
  <c r="BF452" s="1"/>
  <c r="BE453"/>
  <c r="BF453" s="1"/>
  <c r="BE454"/>
  <c r="BF454" s="1"/>
  <c r="BE455"/>
  <c r="BF455" s="1"/>
  <c r="BE456"/>
  <c r="BF456" s="1"/>
  <c r="BE457"/>
  <c r="BF457" s="1"/>
  <c r="BF2"/>
  <c r="BE2"/>
  <c r="AC3"/>
  <c r="S3"/>
  <c r="T3"/>
  <c r="U3"/>
  <c r="V3"/>
  <c r="W3"/>
  <c r="X3"/>
  <c r="Y3"/>
  <c r="Z3"/>
  <c r="AA3"/>
  <c r="AB3"/>
  <c r="S4"/>
  <c r="T4"/>
  <c r="U4"/>
  <c r="V4"/>
  <c r="W4"/>
  <c r="X4"/>
  <c r="Y4"/>
  <c r="Z4"/>
  <c r="AA4"/>
  <c r="AB4"/>
  <c r="AC4"/>
  <c r="S5"/>
  <c r="T5"/>
  <c r="U5"/>
  <c r="V5"/>
  <c r="W5"/>
  <c r="X5"/>
  <c r="Y5"/>
  <c r="Z5"/>
  <c r="AA5"/>
  <c r="AB5"/>
  <c r="AC5"/>
  <c r="S6"/>
  <c r="T6"/>
  <c r="U6"/>
  <c r="V6"/>
  <c r="W6"/>
  <c r="X6"/>
  <c r="Y6"/>
  <c r="Z6"/>
  <c r="AA6"/>
  <c r="AB6"/>
  <c r="AC6"/>
  <c r="S7"/>
  <c r="T7"/>
  <c r="U7"/>
  <c r="V7"/>
  <c r="W7"/>
  <c r="X7"/>
  <c r="Y7"/>
  <c r="Z7"/>
  <c r="AA7"/>
  <c r="AB7"/>
  <c r="AC7"/>
  <c r="S8"/>
  <c r="T8"/>
  <c r="U8"/>
  <c r="V8"/>
  <c r="W8"/>
  <c r="X8"/>
  <c r="Y8"/>
  <c r="Z8"/>
  <c r="AA8"/>
  <c r="AB8"/>
  <c r="AC8"/>
  <c r="S9"/>
  <c r="T9"/>
  <c r="U9"/>
  <c r="V9"/>
  <c r="W9"/>
  <c r="X9"/>
  <c r="Y9"/>
  <c r="Z9"/>
  <c r="AA9"/>
  <c r="AB9"/>
  <c r="AC9"/>
  <c r="S10"/>
  <c r="T10"/>
  <c r="U10"/>
  <c r="V10"/>
  <c r="W10"/>
  <c r="X10"/>
  <c r="Y10"/>
  <c r="Z10"/>
  <c r="AA10"/>
  <c r="AB10"/>
  <c r="AC10"/>
  <c r="S11"/>
  <c r="T11"/>
  <c r="U11"/>
  <c r="V11"/>
  <c r="W11"/>
  <c r="X11"/>
  <c r="Y11"/>
  <c r="Z11"/>
  <c r="AA11"/>
  <c r="AB11"/>
  <c r="AC11"/>
  <c r="S12"/>
  <c r="T12"/>
  <c r="U12"/>
  <c r="V12"/>
  <c r="W12"/>
  <c r="X12"/>
  <c r="Y12"/>
  <c r="Z12"/>
  <c r="AA12"/>
  <c r="AB12"/>
  <c r="AC12"/>
  <c r="S13"/>
  <c r="T13"/>
  <c r="U13"/>
  <c r="V13"/>
  <c r="W13"/>
  <c r="X13"/>
  <c r="Y13"/>
  <c r="Z13"/>
  <c r="AA13"/>
  <c r="AB13"/>
  <c r="AC13"/>
  <c r="S14"/>
  <c r="T14"/>
  <c r="U14"/>
  <c r="V14"/>
  <c r="W14"/>
  <c r="X14"/>
  <c r="Y14"/>
  <c r="Z14"/>
  <c r="AA14"/>
  <c r="AB14"/>
  <c r="AC14"/>
  <c r="S15"/>
  <c r="T15"/>
  <c r="U15"/>
  <c r="V15"/>
  <c r="W15"/>
  <c r="X15"/>
  <c r="Y15"/>
  <c r="Z15"/>
  <c r="AA15"/>
  <c r="AB15"/>
  <c r="AC15"/>
  <c r="S16"/>
  <c r="T16"/>
  <c r="U16"/>
  <c r="V16"/>
  <c r="W16"/>
  <c r="X16"/>
  <c r="Y16"/>
  <c r="Z16"/>
  <c r="AA16"/>
  <c r="AB16"/>
  <c r="AC16"/>
  <c r="S17"/>
  <c r="T17"/>
  <c r="U17"/>
  <c r="V17"/>
  <c r="W17"/>
  <c r="X17"/>
  <c r="Y17"/>
  <c r="Z17"/>
  <c r="AA17"/>
  <c r="AB17"/>
  <c r="AC17"/>
  <c r="S18"/>
  <c r="T18"/>
  <c r="U18"/>
  <c r="V18"/>
  <c r="W18"/>
  <c r="X18"/>
  <c r="Y18"/>
  <c r="Z18"/>
  <c r="AA18"/>
  <c r="AB18"/>
  <c r="AC18"/>
  <c r="S19"/>
  <c r="T19"/>
  <c r="U19"/>
  <c r="V19"/>
  <c r="W19"/>
  <c r="X19"/>
  <c r="Y19"/>
  <c r="Z19"/>
  <c r="AA19"/>
  <c r="AB19"/>
  <c r="AC19"/>
  <c r="S20"/>
  <c r="T20"/>
  <c r="U20"/>
  <c r="V20"/>
  <c r="W20"/>
  <c r="X20"/>
  <c r="Y20"/>
  <c r="Z20"/>
  <c r="AA20"/>
  <c r="AB20"/>
  <c r="AC20"/>
  <c r="S21"/>
  <c r="T21"/>
  <c r="U21"/>
  <c r="V21"/>
  <c r="W21"/>
  <c r="X21"/>
  <c r="Y21"/>
  <c r="Z21"/>
  <c r="AA21"/>
  <c r="AB21"/>
  <c r="AC21"/>
  <c r="S22"/>
  <c r="T22"/>
  <c r="U22"/>
  <c r="V22"/>
  <c r="W22"/>
  <c r="X22"/>
  <c r="Y22"/>
  <c r="Z22"/>
  <c r="AA22"/>
  <c r="AB22"/>
  <c r="AC22"/>
  <c r="S23"/>
  <c r="T23"/>
  <c r="U23"/>
  <c r="V23"/>
  <c r="W23"/>
  <c r="X23"/>
  <c r="Y23"/>
  <c r="Z23"/>
  <c r="AA23"/>
  <c r="AB23"/>
  <c r="AC23"/>
  <c r="S24"/>
  <c r="T24"/>
  <c r="U24"/>
  <c r="V24"/>
  <c r="W24"/>
  <c r="X24"/>
  <c r="Y24"/>
  <c r="Z24"/>
  <c r="AA24"/>
  <c r="AB24"/>
  <c r="AC24"/>
  <c r="S25"/>
  <c r="T25"/>
  <c r="U25"/>
  <c r="V25"/>
  <c r="W25"/>
  <c r="X25"/>
  <c r="Y25"/>
  <c r="Z25"/>
  <c r="AA25"/>
  <c r="AB25"/>
  <c r="AC25"/>
  <c r="S26"/>
  <c r="T26"/>
  <c r="U26"/>
  <c r="V26"/>
  <c r="W26"/>
  <c r="X26"/>
  <c r="Y26"/>
  <c r="Z26"/>
  <c r="AA26"/>
  <c r="AB26"/>
  <c r="AC26"/>
  <c r="S27"/>
  <c r="T27"/>
  <c r="U27"/>
  <c r="V27"/>
  <c r="W27"/>
  <c r="X27"/>
  <c r="Y27"/>
  <c r="Z27"/>
  <c r="AA27"/>
  <c r="AB27"/>
  <c r="AC27"/>
  <c r="S28"/>
  <c r="T28"/>
  <c r="U28"/>
  <c r="V28"/>
  <c r="W28"/>
  <c r="X28"/>
  <c r="Y28"/>
  <c r="Z28"/>
  <c r="AA28"/>
  <c r="AB28"/>
  <c r="AC28"/>
  <c r="S29"/>
  <c r="T29"/>
  <c r="U29"/>
  <c r="V29"/>
  <c r="W29"/>
  <c r="X29"/>
  <c r="Y29"/>
  <c r="Z29"/>
  <c r="AA29"/>
  <c r="AB29"/>
  <c r="AC29"/>
  <c r="S30"/>
  <c r="T30"/>
  <c r="U30"/>
  <c r="V30"/>
  <c r="W30"/>
  <c r="X30"/>
  <c r="Y30"/>
  <c r="Z30"/>
  <c r="AA30"/>
  <c r="AB30"/>
  <c r="AC30"/>
  <c r="S31"/>
  <c r="T31"/>
  <c r="U31"/>
  <c r="V31"/>
  <c r="W31"/>
  <c r="X31"/>
  <c r="Y31"/>
  <c r="Z31"/>
  <c r="AA31"/>
  <c r="AB31"/>
  <c r="AC31"/>
  <c r="S32"/>
  <c r="T32"/>
  <c r="U32"/>
  <c r="V32"/>
  <c r="W32"/>
  <c r="X32"/>
  <c r="Y32"/>
  <c r="Z32"/>
  <c r="AA32"/>
  <c r="AB32"/>
  <c r="AC32"/>
  <c r="S33"/>
  <c r="T33"/>
  <c r="U33"/>
  <c r="V33"/>
  <c r="W33"/>
  <c r="X33"/>
  <c r="Y33"/>
  <c r="Z33"/>
  <c r="AA33"/>
  <c r="AB33"/>
  <c r="AC33"/>
  <c r="S34"/>
  <c r="T34"/>
  <c r="U34"/>
  <c r="V34"/>
  <c r="W34"/>
  <c r="X34"/>
  <c r="Y34"/>
  <c r="Z34"/>
  <c r="AA34"/>
  <c r="AB34"/>
  <c r="AC34"/>
  <c r="S35"/>
  <c r="T35"/>
  <c r="U35"/>
  <c r="V35"/>
  <c r="W35"/>
  <c r="X35"/>
  <c r="Y35"/>
  <c r="Z35"/>
  <c r="AA35"/>
  <c r="AB35"/>
  <c r="AC35"/>
  <c r="S36"/>
  <c r="T36"/>
  <c r="U36"/>
  <c r="V36"/>
  <c r="W36"/>
  <c r="X36"/>
  <c r="Y36"/>
  <c r="Z36"/>
  <c r="AA36"/>
  <c r="AB36"/>
  <c r="AC36"/>
  <c r="S37"/>
  <c r="T37"/>
  <c r="U37"/>
  <c r="V37"/>
  <c r="W37"/>
  <c r="X37"/>
  <c r="Y37"/>
  <c r="Z37"/>
  <c r="AA37"/>
  <c r="AB37"/>
  <c r="AC37"/>
  <c r="S38"/>
  <c r="T38"/>
  <c r="U38"/>
  <c r="V38"/>
  <c r="W38"/>
  <c r="X38"/>
  <c r="Y38"/>
  <c r="Z38"/>
  <c r="AA38"/>
  <c r="AB38"/>
  <c r="AC38"/>
  <c r="S39"/>
  <c r="T39"/>
  <c r="U39"/>
  <c r="V39"/>
  <c r="W39"/>
  <c r="X39"/>
  <c r="Y39"/>
  <c r="Z39"/>
  <c r="AA39"/>
  <c r="AB39"/>
  <c r="AC39"/>
  <c r="S40"/>
  <c r="T40"/>
  <c r="U40"/>
  <c r="V40"/>
  <c r="W40"/>
  <c r="X40"/>
  <c r="Y40"/>
  <c r="Z40"/>
  <c r="AA40"/>
  <c r="AB40"/>
  <c r="AC40"/>
  <c r="S41"/>
  <c r="T41"/>
  <c r="U41"/>
  <c r="V41"/>
  <c r="W41"/>
  <c r="X41"/>
  <c r="Y41"/>
  <c r="Z41"/>
  <c r="AA41"/>
  <c r="AB41"/>
  <c r="AC41"/>
  <c r="S42"/>
  <c r="T42"/>
  <c r="U42"/>
  <c r="V42"/>
  <c r="W42"/>
  <c r="X42"/>
  <c r="Y42"/>
  <c r="Z42"/>
  <c r="AA42"/>
  <c r="AB42"/>
  <c r="AC42"/>
  <c r="S43"/>
  <c r="T43"/>
  <c r="U43"/>
  <c r="V43"/>
  <c r="W43"/>
  <c r="X43"/>
  <c r="Y43"/>
  <c r="Z43"/>
  <c r="AA43"/>
  <c r="AB43"/>
  <c r="AC43"/>
  <c r="S44"/>
  <c r="T44"/>
  <c r="U44"/>
  <c r="V44"/>
  <c r="W44"/>
  <c r="X44"/>
  <c r="Y44"/>
  <c r="Z44"/>
  <c r="AA44"/>
  <c r="AB44"/>
  <c r="AC44"/>
  <c r="S45"/>
  <c r="T45"/>
  <c r="U45"/>
  <c r="V45"/>
  <c r="W45"/>
  <c r="X45"/>
  <c r="Y45"/>
  <c r="Z45"/>
  <c r="AA45"/>
  <c r="AB45"/>
  <c r="AC45"/>
  <c r="S46"/>
  <c r="T46"/>
  <c r="U46"/>
  <c r="V46"/>
  <c r="W46"/>
  <c r="X46"/>
  <c r="Y46"/>
  <c r="Z46"/>
  <c r="AA46"/>
  <c r="AB46"/>
  <c r="AC46"/>
  <c r="S47"/>
  <c r="T47"/>
  <c r="U47"/>
  <c r="V47"/>
  <c r="W47"/>
  <c r="X47"/>
  <c r="Y47"/>
  <c r="Z47"/>
  <c r="AA47"/>
  <c r="AB47"/>
  <c r="AC47"/>
  <c r="S48"/>
  <c r="T48"/>
  <c r="U48"/>
  <c r="V48"/>
  <c r="W48"/>
  <c r="X48"/>
  <c r="Y48"/>
  <c r="Z48"/>
  <c r="AA48"/>
  <c r="AB48"/>
  <c r="AC48"/>
  <c r="R4"/>
  <c r="AD4" s="1"/>
  <c r="AE4" s="1"/>
  <c r="R5"/>
  <c r="R6"/>
  <c r="AD6" s="1"/>
  <c r="AE6" s="1"/>
  <c r="R7"/>
  <c r="R8"/>
  <c r="AD8" s="1"/>
  <c r="AE8" s="1"/>
  <c r="R9"/>
  <c r="R10"/>
  <c r="AD10" s="1"/>
  <c r="AE10" s="1"/>
  <c r="R11"/>
  <c r="R12"/>
  <c r="AD12" s="1"/>
  <c r="AE12" s="1"/>
  <c r="R13"/>
  <c r="R14"/>
  <c r="AD14" s="1"/>
  <c r="AE14" s="1"/>
  <c r="R15"/>
  <c r="R16"/>
  <c r="AD16" s="1"/>
  <c r="AE16" s="1"/>
  <c r="R17"/>
  <c r="R18"/>
  <c r="AD18" s="1"/>
  <c r="AE18" s="1"/>
  <c r="R19"/>
  <c r="R20"/>
  <c r="AD20" s="1"/>
  <c r="AE20" s="1"/>
  <c r="R21"/>
  <c r="R22"/>
  <c r="AD22" s="1"/>
  <c r="AE22" s="1"/>
  <c r="R23"/>
  <c r="R24"/>
  <c r="AD24" s="1"/>
  <c r="AE24" s="1"/>
  <c r="R25"/>
  <c r="R26"/>
  <c r="AD26" s="1"/>
  <c r="AE26" s="1"/>
  <c r="R27"/>
  <c r="R28"/>
  <c r="AD28" s="1"/>
  <c r="AE28" s="1"/>
  <c r="R29"/>
  <c r="R30"/>
  <c r="AD30" s="1"/>
  <c r="AE30" s="1"/>
  <c r="R31"/>
  <c r="R32"/>
  <c r="AD32" s="1"/>
  <c r="AE32" s="1"/>
  <c r="R33"/>
  <c r="R34"/>
  <c r="AD34" s="1"/>
  <c r="AE34" s="1"/>
  <c r="R35"/>
  <c r="R36"/>
  <c r="AD36" s="1"/>
  <c r="AE36" s="1"/>
  <c r="R37"/>
  <c r="R38"/>
  <c r="AD38" s="1"/>
  <c r="AE38" s="1"/>
  <c r="R39"/>
  <c r="R40"/>
  <c r="AD40" s="1"/>
  <c r="AE40" s="1"/>
  <c r="R41"/>
  <c r="R42"/>
  <c r="AD42" s="1"/>
  <c r="AE42" s="1"/>
  <c r="R43"/>
  <c r="R44"/>
  <c r="AD44" s="1"/>
  <c r="AE44" s="1"/>
  <c r="R45"/>
  <c r="R46"/>
  <c r="AD46" s="1"/>
  <c r="AE46" s="1"/>
  <c r="R47"/>
  <c r="R48"/>
  <c r="AD48" s="1"/>
  <c r="AE48" s="1"/>
  <c r="R3"/>
  <c r="H31" i="2"/>
  <c r="I31"/>
  <c r="J31"/>
  <c r="K31"/>
  <c r="L31"/>
  <c r="M31"/>
  <c r="N31"/>
  <c r="O31"/>
  <c r="P31"/>
  <c r="Q31"/>
  <c r="R31"/>
  <c r="G31"/>
  <c r="H20"/>
  <c r="I20"/>
  <c r="J20"/>
  <c r="K20"/>
  <c r="L20"/>
  <c r="M20"/>
  <c r="N20"/>
  <c r="O20"/>
  <c r="P20"/>
  <c r="Q20"/>
  <c r="R20"/>
  <c r="G20"/>
  <c r="H10"/>
  <c r="I10"/>
  <c r="J10"/>
  <c r="K10"/>
  <c r="L10"/>
  <c r="M10"/>
  <c r="N10"/>
  <c r="O10"/>
  <c r="P10"/>
  <c r="Q10"/>
  <c r="R10"/>
  <c r="G10"/>
  <c r="AD3" i="1" l="1"/>
  <c r="AE3" s="1"/>
  <c r="AD47"/>
  <c r="AE47" s="1"/>
  <c r="AD45"/>
  <c r="AE45" s="1"/>
  <c r="AD43"/>
  <c r="AE43" s="1"/>
  <c r="AD41"/>
  <c r="AE41" s="1"/>
  <c r="AD39"/>
  <c r="AE39" s="1"/>
  <c r="AD37"/>
  <c r="AE37" s="1"/>
  <c r="AD35"/>
  <c r="AE35" s="1"/>
  <c r="AD33"/>
  <c r="AE33" s="1"/>
  <c r="AD31"/>
  <c r="AE31" s="1"/>
  <c r="AD29"/>
  <c r="AE29" s="1"/>
  <c r="AD27"/>
  <c r="AE27" s="1"/>
  <c r="AD25"/>
  <c r="AE25" s="1"/>
  <c r="AD23"/>
  <c r="AE23" s="1"/>
  <c r="AD21"/>
  <c r="AE21" s="1"/>
  <c r="AD19"/>
  <c r="AE19" s="1"/>
  <c r="AD17"/>
  <c r="AE17" s="1"/>
  <c r="AD15"/>
  <c r="AE15" s="1"/>
  <c r="AD13"/>
  <c r="AE13" s="1"/>
  <c r="AD11"/>
  <c r="AE11" s="1"/>
  <c r="AD9"/>
  <c r="AE9" s="1"/>
  <c r="AD7"/>
  <c r="AE7" s="1"/>
  <c r="AD5"/>
  <c r="AE5" s="1"/>
</calcChain>
</file>

<file path=xl/sharedStrings.xml><?xml version="1.0" encoding="utf-8"?>
<sst xmlns="http://schemas.openxmlformats.org/spreadsheetml/2006/main" count="2702" uniqueCount="791">
  <si>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</si>
  <si>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</si>
  <si>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</si>
  <si>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</si>
  <si>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</si>
  <si>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</si>
  <si>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</si>
  <si>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</si>
  <si>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</si>
  <si>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</si>
  <si>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</si>
  <si>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</si>
  <si>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</si>
  <si>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</si>
  <si>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</si>
  <si>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</si>
  <si>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</si>
  <si>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cf33cb8a</t>
  </si>
  <si>
    <t>d5580f74</t>
  </si>
  <si>
    <t>1fd2689f</t>
  </si>
  <si>
    <t>9ac1420f</t>
  </si>
  <si>
    <t>9b395bc9</t>
  </si>
  <si>
    <t>254d7db5</t>
  </si>
  <si>
    <t>29ded6f4</t>
  </si>
  <si>
    <t>2f614c0b</t>
  </si>
  <si>
    <t>043b305e</t>
  </si>
  <si>
    <t>fca93f9e</t>
  </si>
  <si>
    <t>102a28a6</t>
  </si>
  <si>
    <t>13276557</t>
  </si>
  <si>
    <t>c220f014</t>
  </si>
  <si>
    <t>649eeafb</t>
  </si>
  <si>
    <t>1ab355bf</t>
  </si>
  <si>
    <t>a1fdefb8</t>
  </si>
  <si>
    <t>3f10a1f5</t>
  </si>
  <si>
    <t>124207de</t>
  </si>
  <si>
    <t>c6da2541</t>
  </si>
  <si>
    <t>0e01f88f</t>
  </si>
  <si>
    <t>241d3779</t>
  </si>
  <si>
    <t>5559f8d7</t>
  </si>
  <si>
    <t>5dd16431</t>
  </si>
  <si>
    <t>3f67010a</t>
  </si>
  <si>
    <t>1d31fa4e</t>
  </si>
  <si>
    <t>ea18fc5d</t>
  </si>
  <si>
    <t>c728bf96</t>
  </si>
  <si>
    <t>febb6cf6</t>
  </si>
  <si>
    <t>5abe4339</t>
  </si>
  <si>
    <t>ffd6d24d</t>
  </si>
  <si>
    <t>876a64fe</t>
  </si>
  <si>
    <t>fd6f6562</t>
  </si>
  <si>
    <t>d56beadb</t>
  </si>
  <si>
    <t>f7fd2c4f</t>
  </si>
  <si>
    <t>48399655</t>
  </si>
  <si>
    <t>0602f724</t>
  </si>
  <si>
    <t>58a0d8ca</t>
  </si>
  <si>
    <t>16b873c5</t>
  </si>
  <si>
    <t>2fe52430</t>
  </si>
  <si>
    <t>23980b82</t>
  </si>
  <si>
    <t>7eb34927</t>
  </si>
  <si>
    <t>4f4a249f</t>
  </si>
  <si>
    <t>8ba362f3</t>
  </si>
  <si>
    <t>21d4886b</t>
  </si>
  <si>
    <t>b93bf597</t>
  </si>
  <si>
    <t>4d0fb45e</t>
  </si>
  <si>
    <t>1218f7fa</t>
  </si>
  <si>
    <t>2d2fa4e7</t>
  </si>
  <si>
    <t>741abe20</t>
  </si>
  <si>
    <t>6feb5887</t>
  </si>
  <si>
    <t>f67a6350</t>
  </si>
  <si>
    <t>c98bd9dd</t>
  </si>
  <si>
    <t>73dec126</t>
  </si>
  <si>
    <t>51cbb05d</t>
  </si>
  <si>
    <t>76acd11e</t>
  </si>
  <si>
    <t>81c9dc26</t>
  </si>
  <si>
    <t>82edafb9</t>
  </si>
  <si>
    <t>8dd7c41b</t>
  </si>
  <si>
    <t>ec12ad00</t>
  </si>
  <si>
    <t>dfb943a1</t>
  </si>
  <si>
    <t>68f1a111</t>
  </si>
  <si>
    <t>85c1a0e5</t>
  </si>
  <si>
    <t>5558f26e</t>
  </si>
  <si>
    <t>44502c89</t>
  </si>
  <si>
    <t>0fa93c9b</t>
  </si>
  <si>
    <t>756c486f</t>
  </si>
  <si>
    <t>4b05ae15</t>
  </si>
  <si>
    <t>48670499</t>
  </si>
  <si>
    <t>373ebdec</t>
  </si>
  <si>
    <t>e32e23a1</t>
  </si>
  <si>
    <t>657b6154</t>
  </si>
  <si>
    <t>a6b36c07</t>
  </si>
  <si>
    <t>38c31ea1</t>
  </si>
  <si>
    <t>11e586b4</t>
  </si>
  <si>
    <t>28b6a6a0</t>
  </si>
  <si>
    <t>8568d01e</t>
  </si>
  <si>
    <t>1f d2689f</t>
  </si>
  <si>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</si>
  <si>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</si>
  <si>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</si>
  <si>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</si>
  <si>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</si>
  <si>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</si>
  <si>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</si>
  <si>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</si>
  <si>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</si>
  <si>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</si>
  <si>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</si>
  <si>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</si>
  <si>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</si>
  <si>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</si>
  <si>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</si>
  <si>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</si>
  <si>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</si>
  <si>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ANTIOQUIA</t>
  </si>
  <si>
    <t>PUERTO NARE</t>
  </si>
  <si>
    <t>ECOPETROL S.A.</t>
  </si>
  <si>
    <t>TECA COCORNA</t>
  </si>
  <si>
    <t>AREA TECA-COCORNA</t>
  </si>
  <si>
    <t>MANSAROVAR ENERGY COLOMBIA LTD</t>
  </si>
  <si>
    <t>NARE</t>
  </si>
  <si>
    <t>NARE SUR</t>
  </si>
  <si>
    <t>UNDERRIVER</t>
  </si>
  <si>
    <t>PUERTO TRIUNFO</t>
  </si>
  <si>
    <t>YONDO</t>
  </si>
  <si>
    <t>MAGDALENA MEDIO</t>
  </si>
  <si>
    <t>CASABE</t>
  </si>
  <si>
    <t>CASABE SUR</t>
  </si>
  <si>
    <t>PEÑAS BLANCAS</t>
  </si>
  <si>
    <t>ARAUCA</t>
  </si>
  <si>
    <t>OCCIDENTAL DE COLOMBIA LLC</t>
  </si>
  <si>
    <t>CHIPIRÓN</t>
  </si>
  <si>
    <t>GALEMBO</t>
  </si>
  <si>
    <t>MACANA</t>
  </si>
  <si>
    <t>MATANEGRA OESTE</t>
  </si>
  <si>
    <t>CRAVO NORTE</t>
  </si>
  <si>
    <t>CAÑO LIMÓN</t>
  </si>
  <si>
    <t>CAÑO YARUMAL</t>
  </si>
  <si>
    <t>TONINA</t>
  </si>
  <si>
    <t>ARAUQUITA</t>
  </si>
  <si>
    <t>ARAGUATO</t>
  </si>
  <si>
    <t>BAYONERO</t>
  </si>
  <si>
    <t>JIBA</t>
  </si>
  <si>
    <t>JIBA UNIFICADO</t>
  </si>
  <si>
    <t>COSECHA</t>
  </si>
  <si>
    <t>CANAGUEY</t>
  </si>
  <si>
    <t>FINN</t>
  </si>
  <si>
    <t>GOLONDRINA</t>
  </si>
  <si>
    <t>MORROCOY</t>
  </si>
  <si>
    <t>REX</t>
  </si>
  <si>
    <t>REX NE</t>
  </si>
  <si>
    <t>TERECAY</t>
  </si>
  <si>
    <t>REDONDO</t>
  </si>
  <si>
    <t>REDONDO ESTE</t>
  </si>
  <si>
    <t>RONDÓN</t>
  </si>
  <si>
    <t>CAÑO RONDÓN</t>
  </si>
  <si>
    <t>CARICARE</t>
  </si>
  <si>
    <t>TAME</t>
  </si>
  <si>
    <t>PAREX RESOURCES COLOMBIA LTD. SUCURSAL</t>
  </si>
  <si>
    <t>CAPACHOS</t>
  </si>
  <si>
    <t>ANDINA</t>
  </si>
  <si>
    <t>ANDINA NORTE</t>
  </si>
  <si>
    <t>ATLANTICO</t>
  </si>
  <si>
    <t>SABANALARGA</t>
  </si>
  <si>
    <t>LEWIS ENERGY COLOMBIA INC</t>
  </si>
  <si>
    <t>SSJN-1</t>
  </si>
  <si>
    <t>BULLERENGUE</t>
  </si>
  <si>
    <t>BOLIVAR</t>
  </si>
  <si>
    <t>CANTAGALLO</t>
  </si>
  <si>
    <t>YARIGUÍ-CANTAGALLO</t>
  </si>
  <si>
    <t>CICUCO</t>
  </si>
  <si>
    <t>HOCOL S.A.</t>
  </si>
  <si>
    <t>CICUCO BOQUETE</t>
  </si>
  <si>
    <t>TALAIGUA NUEVO</t>
  </si>
  <si>
    <t>BOQUETE</t>
  </si>
  <si>
    <t>BOYACA</t>
  </si>
  <si>
    <t>CORRALES</t>
  </si>
  <si>
    <t>UNION TEMPORAL OMEGA ENERGY</t>
  </si>
  <si>
    <t>BUENAVISTA</t>
  </si>
  <si>
    <t>BOLÍVAR</t>
  </si>
  <si>
    <t>PUERTO BOYACA</t>
  </si>
  <si>
    <t>PALAGUA</t>
  </si>
  <si>
    <t>CAIPAL</t>
  </si>
  <si>
    <t>GUAGUAQUI - TERAN</t>
  </si>
  <si>
    <t>VELASQUEZ</t>
  </si>
  <si>
    <t>ABARCO</t>
  </si>
  <si>
    <t>GIRASOL</t>
  </si>
  <si>
    <t>JAZMIN</t>
  </si>
  <si>
    <t>MORICHE</t>
  </si>
  <si>
    <t>TPL COLOMBIA LTD - SUCURSAL COLOMBIA ANTES PANATLANTIC COLOMBIA LTD SUCURSAL EN COLOMBIA</t>
  </si>
  <si>
    <t>TURPIAL</t>
  </si>
  <si>
    <t>SAN LUIS DE GACENO</t>
  </si>
  <si>
    <t>NIKOIL ENERGY CORP</t>
  </si>
  <si>
    <t>CÓNDOR</t>
  </si>
  <si>
    <t>MEDINA</t>
  </si>
  <si>
    <t>TOPAGA</t>
  </si>
  <si>
    <t>CASANARE</t>
  </si>
  <si>
    <t>AGUAZUL</t>
  </si>
  <si>
    <t>CEPSA COLOMBIA S.A.</t>
  </si>
  <si>
    <t>LLA 22</t>
  </si>
  <si>
    <t>RAMIRIQUI</t>
  </si>
  <si>
    <t>CUSIANA NORTE</t>
  </si>
  <si>
    <t>ECOP-SDLA-OP-DIRECTA</t>
  </si>
  <si>
    <t>CUPIAGUA</t>
  </si>
  <si>
    <t>CUPIAGUA SUR</t>
  </si>
  <si>
    <t>RECETOR</t>
  </si>
  <si>
    <t>CUPIAGUA LIRIA</t>
  </si>
  <si>
    <t>LLA 26</t>
  </si>
  <si>
    <t>RUMBA</t>
  </si>
  <si>
    <t>PERENCO COLOMBIA LIMITED</t>
  </si>
  <si>
    <t>LA GLORIA</t>
  </si>
  <si>
    <t>MANI</t>
  </si>
  <si>
    <t>PUNTERO</t>
  </si>
  <si>
    <t>MANATUS</t>
  </si>
  <si>
    <t>ONCA</t>
  </si>
  <si>
    <t xml:space="preserve">COLOMBIA ENERGY DEVELOPMENT CO </t>
  </si>
  <si>
    <t>ALCARAVÁN</t>
  </si>
  <si>
    <t>ESTERO</t>
  </si>
  <si>
    <t>LOS HATOS</t>
  </si>
  <si>
    <t>EMERALD ENERGY PLC SUCURSAL COLOMBIA</t>
  </si>
  <si>
    <t>CAMPO RICO</t>
  </si>
  <si>
    <t>CENTAURO SUR</t>
  </si>
  <si>
    <t>Frontera Energy Colombia Corp Sucursal Colombia</t>
  </si>
  <si>
    <t>CASIMENA</t>
  </si>
  <si>
    <t>MANTIS</t>
  </si>
  <si>
    <t>PISINGO</t>
  </si>
  <si>
    <t>LA PUNTA</t>
  </si>
  <si>
    <t>UPIA</t>
  </si>
  <si>
    <t>SANTIAGO</t>
  </si>
  <si>
    <t>OMNIA.ENERGY INC. SUCURSAL COLOMBIA EN REORGANIZACIÓN  (ANTES SANTA MARIA PETROLEUM INC)</t>
  </si>
  <si>
    <t>LLA 27</t>
  </si>
  <si>
    <t>FLAMI</t>
  </si>
  <si>
    <t>PETROLEOS SUD AMERICANOS SUCURSAL COLOMBIA</t>
  </si>
  <si>
    <t>ENTRERRIOS</t>
  </si>
  <si>
    <t>RIO META</t>
  </si>
  <si>
    <t>GUARIMENA</t>
  </si>
  <si>
    <t>MONTERREY</t>
  </si>
  <si>
    <t>CANAGUARO</t>
  </si>
  <si>
    <t>Canaguay</t>
  </si>
  <si>
    <t>MUNICIPIO NN CASANARE</t>
  </si>
  <si>
    <t>EQUION ENERGÍA LIMITED</t>
  </si>
  <si>
    <t>NISCOTA</t>
  </si>
  <si>
    <t>HURÓN</t>
  </si>
  <si>
    <t>CRAVOVIEJO</t>
  </si>
  <si>
    <t>SAIMIRÍ</t>
  </si>
  <si>
    <t>NEW GRANADA ENERGY CORPORATION SUCURSAL COLOMBIA</t>
  </si>
  <si>
    <t>DOROTEA</t>
  </si>
  <si>
    <t>DOROTEA E</t>
  </si>
  <si>
    <t>OROCUE</t>
  </si>
  <si>
    <t>CANACOL ENERGY COLOMBIA SAS</t>
  </si>
  <si>
    <t>RANCHO HERMOSO</t>
  </si>
  <si>
    <t>CARRAO ENERGY S.A. SUCURSAL COLOMIBA</t>
  </si>
  <si>
    <t>LLA 23</t>
  </si>
  <si>
    <t>DANES</t>
  </si>
  <si>
    <t>LABRADOR</t>
  </si>
  <si>
    <t>COLOMBIA ENERGY DEVELOPMENT CO</t>
  </si>
  <si>
    <t>CANACABARE</t>
  </si>
  <si>
    <t>VIGIA SUR</t>
  </si>
  <si>
    <t>CACHICAMO</t>
  </si>
  <si>
    <t>ANDARRIOS</t>
  </si>
  <si>
    <t>CIRIGÜELO</t>
  </si>
  <si>
    <t>GRETA OTO</t>
  </si>
  <si>
    <t>GUACHARACA</t>
  </si>
  <si>
    <t>HOATZIN</t>
  </si>
  <si>
    <t>HOATZIN NORTE</t>
  </si>
  <si>
    <t>CASANARE ESTE</t>
  </si>
  <si>
    <t>CURITO</t>
  </si>
  <si>
    <t>INVEPETROL LIMITED COLOMBIA</t>
  </si>
  <si>
    <t>BASTIDAS</t>
  </si>
  <si>
    <t>CARRIZALES</t>
  </si>
  <si>
    <t>MATEMARRANO</t>
  </si>
  <si>
    <t>ZOPILOTE</t>
  </si>
  <si>
    <t>MAPACHE</t>
  </si>
  <si>
    <t>TUCUSO</t>
  </si>
  <si>
    <t>INTEROIL COLOMBIA EXPLORATION AND PRODUCTION</t>
  </si>
  <si>
    <t>LLA 47</t>
  </si>
  <si>
    <t>VIKINGO</t>
  </si>
  <si>
    <t>LAS QUINCHAS RESOURCE CORP SURCURSAL COLOMBIA</t>
  </si>
  <si>
    <t>MAURITÍA ESTE</t>
  </si>
  <si>
    <t>MAURITÍA NORTE</t>
  </si>
  <si>
    <t>OIRU CORPORATION</t>
  </si>
  <si>
    <t>NASHIRA</t>
  </si>
  <si>
    <t>ALEPE</t>
  </si>
  <si>
    <t>ALVA SUR</t>
  </si>
  <si>
    <t>NASHIRA NORTE</t>
  </si>
  <si>
    <t>GUANAPALO</t>
  </si>
  <si>
    <t>GARCERO</t>
  </si>
  <si>
    <t>CANDALAY</t>
  </si>
  <si>
    <t>GUASAR</t>
  </si>
  <si>
    <t>JORCAN</t>
  </si>
  <si>
    <t>JORDÁN</t>
  </si>
  <si>
    <t>PARAVARE</t>
  </si>
  <si>
    <t>PIRITO</t>
  </si>
  <si>
    <t>SARDINAS</t>
  </si>
  <si>
    <t>OROCUÉ</t>
  </si>
  <si>
    <t>GUARILAQUE</t>
  </si>
  <si>
    <t>OROPENDOLA</t>
  </si>
  <si>
    <t>OROPÉNDOLA</t>
  </si>
  <si>
    <t>VIREO</t>
  </si>
  <si>
    <t>VETRA EXPLORACION Y PRODUCCION COLOMBIA S.A.S.</t>
  </si>
  <si>
    <t>JUAPE</t>
  </si>
  <si>
    <t>SANTO DOMINGO</t>
  </si>
  <si>
    <t>SANTO DOMINGO NORTE</t>
  </si>
  <si>
    <t>CASTAÑA</t>
  </si>
  <si>
    <t>PETROLEOS COLOMBIANOS SA</t>
  </si>
  <si>
    <t>TAPIR</t>
  </si>
  <si>
    <t>RIO CRAVO ESTE</t>
  </si>
  <si>
    <t>PAZ DE ARIPORO</t>
  </si>
  <si>
    <t>GEOPARK COLOMBIA S.A.S.</t>
  </si>
  <si>
    <t>LA CUERVA</t>
  </si>
  <si>
    <t>CUERVA ESTE</t>
  </si>
  <si>
    <t>PERENCO OIL AND GAS COLOMBIA LIMITED.</t>
  </si>
  <si>
    <t>CUERVA NORESTE</t>
  </si>
  <si>
    <t>CUERVA OESTE</t>
  </si>
  <si>
    <t>CUERVA SUR</t>
  </si>
  <si>
    <t>YAMU</t>
  </si>
  <si>
    <t>YAMÚ</t>
  </si>
  <si>
    <t>DOROTEA B</t>
  </si>
  <si>
    <t>LEONA</t>
  </si>
  <si>
    <t>LEONA B</t>
  </si>
  <si>
    <t>LEONA B NORTE</t>
  </si>
  <si>
    <t>LEONA B SUR</t>
  </si>
  <si>
    <t>LEONA C</t>
  </si>
  <si>
    <t>ARRENDAJO</t>
  </si>
  <si>
    <t>AZOR</t>
  </si>
  <si>
    <t>YAGUAZO</t>
  </si>
  <si>
    <t>LLA 40</t>
  </si>
  <si>
    <t>BEGONIA</t>
  </si>
  <si>
    <t>SUELOPETROL, C.A. SUCURSAL COLOMBIA</t>
  </si>
  <si>
    <t>LLA 61</t>
  </si>
  <si>
    <t>OMI</t>
  </si>
  <si>
    <t>CAÑO GARZA</t>
  </si>
  <si>
    <t>CAÑO GARZA ESTE</t>
  </si>
  <si>
    <t xml:space="preserve">CAÑO GARZA NORTE </t>
  </si>
  <si>
    <t>ABEJAS</t>
  </si>
  <si>
    <t>CHAPARRITO</t>
  </si>
  <si>
    <t>TABASCO OIL COMPANY LLC</t>
  </si>
  <si>
    <t>JAGUEYES 3432-B</t>
  </si>
  <si>
    <t>ANDALUZ</t>
  </si>
  <si>
    <t>PORE</t>
  </si>
  <si>
    <t>CARUPANA</t>
  </si>
  <si>
    <t>POTRILLO</t>
  </si>
  <si>
    <t>LLA 16</t>
  </si>
  <si>
    <t>KONA</t>
  </si>
  <si>
    <t>SAN LUIS DE PALENQUE</t>
  </si>
  <si>
    <t>LEONO</t>
  </si>
  <si>
    <t>PANTRO</t>
  </si>
  <si>
    <t>TIGRO</t>
  </si>
  <si>
    <t>CEDRILLO</t>
  </si>
  <si>
    <t>CUBIRO</t>
  </si>
  <si>
    <t>ARAUCO</t>
  </si>
  <si>
    <t>CARETO</t>
  </si>
  <si>
    <t>COPA</t>
  </si>
  <si>
    <t>COPA A NORTE</t>
  </si>
  <si>
    <t>COPA A SUR</t>
  </si>
  <si>
    <t>COPA B</t>
  </si>
  <si>
    <t>COPA C</t>
  </si>
  <si>
    <t>COPA D</t>
  </si>
  <si>
    <t>PETIRROJO SUR</t>
  </si>
  <si>
    <t>TIJERETO</t>
  </si>
  <si>
    <t>LLA 30</t>
  </si>
  <si>
    <t>ADALIA</t>
  </si>
  <si>
    <t>LOS OCARROS</t>
  </si>
  <si>
    <t xml:space="preserve">LAS MARACAS </t>
  </si>
  <si>
    <t>BARQUEREÑA</t>
  </si>
  <si>
    <t>CRAVO ESTE</t>
  </si>
  <si>
    <t>LA FLORA</t>
  </si>
  <si>
    <t>COROCORA</t>
  </si>
  <si>
    <t>CAÑO GANDUL</t>
  </si>
  <si>
    <t>REMACHE NORTE</t>
  </si>
  <si>
    <t>REMACHE SUR</t>
  </si>
  <si>
    <t>TAURAMENA</t>
  </si>
  <si>
    <t>GARIBAY</t>
  </si>
  <si>
    <t>JILGUERO</t>
  </si>
  <si>
    <t>MELERO</t>
  </si>
  <si>
    <t>TIPLE</t>
  </si>
  <si>
    <t>JILGUERO SUR</t>
  </si>
  <si>
    <t>RÍO CHITAMENA</t>
  </si>
  <si>
    <t>CUSIANA</t>
  </si>
  <si>
    <t xml:space="preserve">TAURAMENA </t>
  </si>
  <si>
    <t>LLA 25</t>
  </si>
  <si>
    <t>ACORAZADO</t>
  </si>
  <si>
    <t>LLA 34</t>
  </si>
  <si>
    <t>CHACHALACA</t>
  </si>
  <si>
    <t>CHIRICOCA</t>
  </si>
  <si>
    <t xml:space="preserve">MAX </t>
  </si>
  <si>
    <t>TARO TARO</t>
  </si>
  <si>
    <t xml:space="preserve">TIGANA </t>
  </si>
  <si>
    <t>TIGANA NORTE</t>
  </si>
  <si>
    <t>TIGANA SUR</t>
  </si>
  <si>
    <t>TILO</t>
  </si>
  <si>
    <t>TUA</t>
  </si>
  <si>
    <t>VERANO ENERGY (BARBADOS) LIMITED</t>
  </si>
  <si>
    <t>LLA 31</t>
  </si>
  <si>
    <t>AZOGUE</t>
  </si>
  <si>
    <t>LLA 32</t>
  </si>
  <si>
    <t>CALONA</t>
  </si>
  <si>
    <t>CARMENTEA</t>
  </si>
  <si>
    <t>KANANASKIS</t>
  </si>
  <si>
    <t>TRINIDAD</t>
  </si>
  <si>
    <t>MERECURE</t>
  </si>
  <si>
    <t>TAMARINIZA</t>
  </si>
  <si>
    <t>PETIRROJO</t>
  </si>
  <si>
    <t>YOPO</t>
  </si>
  <si>
    <t>GUACHIRÍA</t>
  </si>
  <si>
    <t>LOS ACEITES</t>
  </si>
  <si>
    <t>PRIMAVERA</t>
  </si>
  <si>
    <t>GUACHIRIA SUR</t>
  </si>
  <si>
    <t>AGAVE</t>
  </si>
  <si>
    <t>AZAFRÁN</t>
  </si>
  <si>
    <t>TULIPÁN</t>
  </si>
  <si>
    <t>COREN</t>
  </si>
  <si>
    <t>CORSUR</t>
  </si>
  <si>
    <t>TOROS</t>
  </si>
  <si>
    <t>PALMARITO</t>
  </si>
  <si>
    <t>SIRENAS</t>
  </si>
  <si>
    <t>YALEA</t>
  </si>
  <si>
    <t>VILLA NUEVA</t>
  </si>
  <si>
    <t>CURUCUCÚ</t>
  </si>
  <si>
    <t>GUACO</t>
  </si>
  <si>
    <t>JACAMAR</t>
  </si>
  <si>
    <t>JACANA</t>
  </si>
  <si>
    <t>CABRESTERO</t>
  </si>
  <si>
    <t>AKIRA</t>
  </si>
  <si>
    <t>BACANO</t>
  </si>
  <si>
    <t>CORCEL</t>
  </si>
  <si>
    <t>CARUTO</t>
  </si>
  <si>
    <t>YOPAL</t>
  </si>
  <si>
    <t>RIO VERDE</t>
  </si>
  <si>
    <t>BORAL</t>
  </si>
  <si>
    <t>MARSUPIAL</t>
  </si>
  <si>
    <t>TILODIRÁN</t>
  </si>
  <si>
    <t>PAUTO SUR RECETOR</t>
  </si>
  <si>
    <t>VOLCANERA</t>
  </si>
  <si>
    <t>VIGIA</t>
  </si>
  <si>
    <t>LOS POTROS</t>
  </si>
  <si>
    <t>PIEDEMONTE</t>
  </si>
  <si>
    <t>FLOREÑA</t>
  </si>
  <si>
    <t>FLOREÑA MIRADOR</t>
  </si>
  <si>
    <t>PAUTO SUR</t>
  </si>
  <si>
    <t>LA GLORIA NORTE</t>
  </si>
  <si>
    <t>MORICHAL</t>
  </si>
  <si>
    <t>TOCARIA</t>
  </si>
  <si>
    <t>CAUCA</t>
  </si>
  <si>
    <t>PIAMONTE</t>
  </si>
  <si>
    <t>GRAN TIERRA ENERGY COLOMBIA LTD</t>
  </si>
  <si>
    <t>GUAYUYACO</t>
  </si>
  <si>
    <t>SANTANA</t>
  </si>
  <si>
    <t>MARY</t>
  </si>
  <si>
    <t>MIRAFLOR</t>
  </si>
  <si>
    <t>CESAR</t>
  </si>
  <si>
    <t>AGUACHICA</t>
  </si>
  <si>
    <t>SANTA ISABEL</t>
  </si>
  <si>
    <t>OSO PARDO</t>
  </si>
  <si>
    <t>VMM 2</t>
  </si>
  <si>
    <t>MONO ARAÑA</t>
  </si>
  <si>
    <t>LEBRIJA</t>
  </si>
  <si>
    <t>DOÑA MARÍA</t>
  </si>
  <si>
    <t>FORTUNA</t>
  </si>
  <si>
    <t>TOTUMAL</t>
  </si>
  <si>
    <t>VMM 1</t>
  </si>
  <si>
    <t>CARAMELO</t>
  </si>
  <si>
    <t>RIO DE ORO</t>
  </si>
  <si>
    <t>PIMIENTO</t>
  </si>
  <si>
    <t>SÍLFIDE</t>
  </si>
  <si>
    <t>MIDAS</t>
  </si>
  <si>
    <t>CHUIRA</t>
  </si>
  <si>
    <t>TISQUIRAMA B</t>
  </si>
  <si>
    <t>LOS ANGELES</t>
  </si>
  <si>
    <t>QUERUBÍN</t>
  </si>
  <si>
    <t>TRONOS</t>
  </si>
  <si>
    <t>HABANERO</t>
  </si>
  <si>
    <t>SAN ALBERTO</t>
  </si>
  <si>
    <t>TISQUIRAMA-A</t>
  </si>
  <si>
    <t>SANTA LUCÍA</t>
  </si>
  <si>
    <t>SAN MARTÍN</t>
  </si>
  <si>
    <t>TISQUIRAMA</t>
  </si>
  <si>
    <t>CARONTE</t>
  </si>
  <si>
    <t>SAN ROQUE</t>
  </si>
  <si>
    <t>ACORDIONERO</t>
  </si>
  <si>
    <t>ACORDIONERO-24</t>
  </si>
  <si>
    <t>ZOE</t>
  </si>
  <si>
    <t>CORDOBA</t>
  </si>
  <si>
    <t>PUEBLO NUEVO</t>
  </si>
  <si>
    <t>GEOPRODUCTION OIL AND GAS COMPANY OF COLOMBIA</t>
  </si>
  <si>
    <t>ESPERANZA</t>
  </si>
  <si>
    <t>NELSON</t>
  </si>
  <si>
    <t>CUNDINAMARCA</t>
  </si>
  <si>
    <t>GUADUAS</t>
  </si>
  <si>
    <t>DINDAL</t>
  </si>
  <si>
    <t>PULI</t>
  </si>
  <si>
    <t>DEPARTAMENTO NN</t>
  </si>
  <si>
    <t>MUNICIPIO NN</t>
  </si>
  <si>
    <t>OMBU</t>
  </si>
  <si>
    <t>CAPELLA</t>
  </si>
  <si>
    <t>HUILA</t>
  </si>
  <si>
    <t>AIPE</t>
  </si>
  <si>
    <t>PALERMO</t>
  </si>
  <si>
    <t>BALCÓN</t>
  </si>
  <si>
    <t>PIJAO-POTRERILLO</t>
  </si>
  <si>
    <t>ARRAYÁN</t>
  </si>
  <si>
    <t>BRISAS</t>
  </si>
  <si>
    <t>DINA CRETÁCEOS</t>
  </si>
  <si>
    <t>DINA NORTE</t>
  </si>
  <si>
    <t>DINA TERCIARIOS</t>
  </si>
  <si>
    <t>LOMA LARGA</t>
  </si>
  <si>
    <t>TEMPRANILLO</t>
  </si>
  <si>
    <t>TEMPRANILLO NORTE</t>
  </si>
  <si>
    <t>TENAY</t>
  </si>
  <si>
    <t>BARAYA</t>
  </si>
  <si>
    <t>ANDALUCIA</t>
  </si>
  <si>
    <t>GARZON</t>
  </si>
  <si>
    <t>MATAMBO</t>
  </si>
  <si>
    <t>GIGANTE</t>
  </si>
  <si>
    <t>NEIVA</t>
  </si>
  <si>
    <t>CAGUAN</t>
  </si>
  <si>
    <t>ESPINO</t>
  </si>
  <si>
    <t>RIO CEIBAS</t>
  </si>
  <si>
    <t>CAMPOS TELLO Y LA JAGUA</t>
  </si>
  <si>
    <t>LA JAGUA</t>
  </si>
  <si>
    <t>TELLO</t>
  </si>
  <si>
    <t>SAN FRANCISCO</t>
  </si>
  <si>
    <t>CEBÚ</t>
  </si>
  <si>
    <t>PALOGRANDE</t>
  </si>
  <si>
    <t>PALOGRANDE HONDA</t>
  </si>
  <si>
    <t>PIJAO POTRERILLO</t>
  </si>
  <si>
    <t>PAICOL</t>
  </si>
  <si>
    <t>RIO PAEZ</t>
  </si>
  <si>
    <t>LA CAÑADA NORTE</t>
  </si>
  <si>
    <t>SANTA CLARA</t>
  </si>
  <si>
    <t>TESALIA</t>
  </si>
  <si>
    <t>LA HOCHA</t>
  </si>
  <si>
    <t>VILLAVIEJA</t>
  </si>
  <si>
    <t>YAGUARA</t>
  </si>
  <si>
    <t>HOBO</t>
  </si>
  <si>
    <t>MAGDALENA</t>
  </si>
  <si>
    <t>ARIGUANI</t>
  </si>
  <si>
    <t>EL DIFÍCIL</t>
  </si>
  <si>
    <t>SANTA ANA</t>
  </si>
  <si>
    <t>GUAMA</t>
  </si>
  <si>
    <t>CAPURE</t>
  </si>
  <si>
    <t>COTORRA</t>
  </si>
  <si>
    <t>MANAMO</t>
  </si>
  <si>
    <t>PEDERNALITO</t>
  </si>
  <si>
    <t>META</t>
  </si>
  <si>
    <t>ACACIAS</t>
  </si>
  <si>
    <t>CPO 9</t>
  </si>
  <si>
    <t>AKACIAS</t>
  </si>
  <si>
    <t>CUBARRAL</t>
  </si>
  <si>
    <t xml:space="preserve">CASTILLA </t>
  </si>
  <si>
    <t>CASTILLA NORTE</t>
  </si>
  <si>
    <t>CHICHIMENE</t>
  </si>
  <si>
    <t>CHICHIMENE SW</t>
  </si>
  <si>
    <t>BARRANCA DE UPIA</t>
  </si>
  <si>
    <t>CORCEL A</t>
  </si>
  <si>
    <t>CORCEL C</t>
  </si>
  <si>
    <t>ESPADARTE</t>
  </si>
  <si>
    <t>CABUYARO</t>
  </si>
  <si>
    <t>ONGC VIDESH LIMITED SUCURSAL COLOMBIANA</t>
  </si>
  <si>
    <t>CPO 5</t>
  </si>
  <si>
    <t>INDICO</t>
  </si>
  <si>
    <t>MARIPOSA</t>
  </si>
  <si>
    <t>SOL</t>
  </si>
  <si>
    <t>COBRA</t>
  </si>
  <si>
    <t>CORCEL D</t>
  </si>
  <si>
    <t>CORCEL E</t>
  </si>
  <si>
    <t>GUATIQUIA</t>
  </si>
  <si>
    <t>ARDILLA</t>
  </si>
  <si>
    <t>AVISPA</t>
  </si>
  <si>
    <t>CANDELILLA</t>
  </si>
  <si>
    <t>CEIBO</t>
  </si>
  <si>
    <t>Coralillo</t>
  </si>
  <si>
    <t>YATAY</t>
  </si>
  <si>
    <t>LOTO</t>
  </si>
  <si>
    <t>CASTILLA NUEVA</t>
  </si>
  <si>
    <t>CASTILLA ESTE</t>
  </si>
  <si>
    <t>GUAMAL</t>
  </si>
  <si>
    <t>MUNICIPIO NN META</t>
  </si>
  <si>
    <t>Alligator</t>
  </si>
  <si>
    <t>PUERTO GAITAN</t>
  </si>
  <si>
    <t>CARACARA</t>
  </si>
  <si>
    <t>CARACARA SUR A</t>
  </si>
  <si>
    <t>CARACARA SUR B Y C</t>
  </si>
  <si>
    <t>ELIZITA</t>
  </si>
  <si>
    <t>PEGUITA</t>
  </si>
  <si>
    <t>PEGUITA II</t>
  </si>
  <si>
    <t>PEGUITA III</t>
  </si>
  <si>
    <t>PEGUITA SW</t>
  </si>
  <si>
    <t>RANCHO QUEMADO</t>
  </si>
  <si>
    <t>TORO SENTADO</t>
  </si>
  <si>
    <t>TORO SENTADO NORTE</t>
  </si>
  <si>
    <t>TORO SENTADO WEST</t>
  </si>
  <si>
    <t>UNUMA</t>
  </si>
  <si>
    <t>CAÑO SUR</t>
  </si>
  <si>
    <t>CAÑO SUR ESTE</t>
  </si>
  <si>
    <t>RUBIALES</t>
  </si>
  <si>
    <t>CPE-5</t>
  </si>
  <si>
    <t>COPLERO</t>
  </si>
  <si>
    <t>CPE-6</t>
  </si>
  <si>
    <t>HAMACA</t>
  </si>
  <si>
    <t>CPE-7</t>
  </si>
  <si>
    <t>GALOPE</t>
  </si>
  <si>
    <t>SABANERO</t>
  </si>
  <si>
    <t>CHAMÁN</t>
  </si>
  <si>
    <t>SEJE</t>
  </si>
  <si>
    <t>QUIFA</t>
  </si>
  <si>
    <t>CAJUA</t>
  </si>
  <si>
    <t>JASPE</t>
  </si>
  <si>
    <t>GUARROJO</t>
  </si>
  <si>
    <t>OCELOTE</t>
  </si>
  <si>
    <t>PINTADO</t>
  </si>
  <si>
    <t>CABIONA</t>
  </si>
  <si>
    <t>TECPETROL COLOMBIA SAS</t>
  </si>
  <si>
    <t>CPO 13</t>
  </si>
  <si>
    <t>La Pluma</t>
  </si>
  <si>
    <t xml:space="preserve">PENDARE </t>
  </si>
  <si>
    <t>Pendare Norte</t>
  </si>
  <si>
    <t>CPO 7</t>
  </si>
  <si>
    <t>ATARRAYA</t>
  </si>
  <si>
    <t>AMANECER</t>
  </si>
  <si>
    <t>PUERTO LOPEZ</t>
  </si>
  <si>
    <t>HUPECOL OPERATING CO LLC</t>
  </si>
  <si>
    <t>LLA 58</t>
  </si>
  <si>
    <t>FRANKMAVE</t>
  </si>
  <si>
    <t>LLANOS-58-4</t>
  </si>
  <si>
    <t>Iberoamericana de Hidrocarburos CQ Exploración y Producción S.A.S.</t>
  </si>
  <si>
    <t>VALDIVIA ALMAGRO</t>
  </si>
  <si>
    <t>ALMAGRO</t>
  </si>
  <si>
    <t>FONTANA</t>
  </si>
  <si>
    <t>VILLAVICENCIO</t>
  </si>
  <si>
    <t>APIAY</t>
  </si>
  <si>
    <t>APIAY ESTE</t>
  </si>
  <si>
    <t>AUSTRAL</t>
  </si>
  <si>
    <t>GAVAN</t>
  </si>
  <si>
    <t>GUAYURIBA</t>
  </si>
  <si>
    <t>LIBERTAD NORTE</t>
  </si>
  <si>
    <t>POMPEYA</t>
  </si>
  <si>
    <t>SAURIO</t>
  </si>
  <si>
    <t>SURIA</t>
  </si>
  <si>
    <t>SURIA SUR</t>
  </si>
  <si>
    <t>TANANE</t>
  </si>
  <si>
    <t>NARIÑO</t>
  </si>
  <si>
    <t>IPIALES</t>
  </si>
  <si>
    <t>AREA OCCIDENTAL</t>
  </si>
  <si>
    <t>SUCUMBIOS</t>
  </si>
  <si>
    <t>NORTE DE SANTANDER</t>
  </si>
  <si>
    <t>CUCUTA</t>
  </si>
  <si>
    <t>RIO ZULIA</t>
  </si>
  <si>
    <t>LA ESPERANZA</t>
  </si>
  <si>
    <t>PAVAS</t>
  </si>
  <si>
    <t>PAVAS CACHIRA</t>
  </si>
  <si>
    <t>SARDINATA</t>
  </si>
  <si>
    <t>WATTLE PETROLEUM COMPANY S.A.S</t>
  </si>
  <si>
    <t>CARBONERA</t>
  </si>
  <si>
    <t>CERRO GORDO</t>
  </si>
  <si>
    <t>TIBU</t>
  </si>
  <si>
    <t>TIBÚ</t>
  </si>
  <si>
    <t>PUTUMAYO</t>
  </si>
  <si>
    <t>MOCOA</t>
  </si>
  <si>
    <t>CHAZA</t>
  </si>
  <si>
    <t>MOQUETA</t>
  </si>
  <si>
    <t>TOROYACO</t>
  </si>
  <si>
    <t>ORITO</t>
  </si>
  <si>
    <t>QURIYANA</t>
  </si>
  <si>
    <t>CARIBE</t>
  </si>
  <si>
    <t>CHURUYACO</t>
  </si>
  <si>
    <t>SAN ANTONIO</t>
  </si>
  <si>
    <t>SUCIO</t>
  </si>
  <si>
    <t>NANCY-BURDINE-MAXINE</t>
  </si>
  <si>
    <t>NANCY</t>
  </si>
  <si>
    <t>PUERTO ASIS</t>
  </si>
  <si>
    <t>AMERISUR EXPLORACION COLOMBIA LTD</t>
  </si>
  <si>
    <t>PLATANILLO</t>
  </si>
  <si>
    <t>PUT-7</t>
  </si>
  <si>
    <t>CUMPLIDOR</t>
  </si>
  <si>
    <t>VALLE DEL GUAMUEZ</t>
  </si>
  <si>
    <t>PECARI</t>
  </si>
  <si>
    <t>SURORIENTE</t>
  </si>
  <si>
    <t>COHEMBI</t>
  </si>
  <si>
    <t>QUILLACINGA</t>
  </si>
  <si>
    <t>QUINDE</t>
  </si>
  <si>
    <t>PUERTO CAICEDO</t>
  </si>
  <si>
    <t>NORORIENTE</t>
  </si>
  <si>
    <t>MANSOYA</t>
  </si>
  <si>
    <t>YURILLA</t>
  </si>
  <si>
    <t>SAN MIGUEL</t>
  </si>
  <si>
    <t>AREA SUR</t>
  </si>
  <si>
    <t>ACAE SAN MIGUEL</t>
  </si>
  <si>
    <t>LORO</t>
  </si>
  <si>
    <t>HORMIGA</t>
  </si>
  <si>
    <t>POMORROSO</t>
  </si>
  <si>
    <t>VILLAGARZON</t>
  </si>
  <si>
    <t>MARANTA</t>
  </si>
  <si>
    <t>AGAPANTO</t>
  </si>
  <si>
    <t>MIRTO</t>
  </si>
  <si>
    <t>COSTAYACO</t>
  </si>
  <si>
    <t>JUANAMBU</t>
  </si>
  <si>
    <t>PUT 1</t>
  </si>
  <si>
    <t>VONU</t>
  </si>
  <si>
    <t>SANTANDER</t>
  </si>
  <si>
    <t>BARRANCABERMEJA</t>
  </si>
  <si>
    <t>LA CIRA INFANTAS</t>
  </si>
  <si>
    <t>INFANTAS</t>
  </si>
  <si>
    <t>LA CIRA</t>
  </si>
  <si>
    <t>LLANITO UNIFICADO</t>
  </si>
  <si>
    <t>LAS QUINCHAS</t>
  </si>
  <si>
    <t>BAÚL</t>
  </si>
  <si>
    <t>CIMITARRA</t>
  </si>
  <si>
    <t>COMPAÑIA OPERADORA PETROCOLOMBIA S.A.S - COPP</t>
  </si>
  <si>
    <t>OPÓN</t>
  </si>
  <si>
    <t>ANGIE</t>
  </si>
  <si>
    <t>LILIA</t>
  </si>
  <si>
    <t>ACACIA ESTE</t>
  </si>
  <si>
    <t>EL CARMEN DE CHUCURI</t>
  </si>
  <si>
    <t>DE MARES</t>
  </si>
  <si>
    <t>SAN LUIS</t>
  </si>
  <si>
    <t>MUNICIPIO NN SANTANDER</t>
  </si>
  <si>
    <t>TOCA</t>
  </si>
  <si>
    <t>PUERTO WILCHES</t>
  </si>
  <si>
    <t>GARZAS</t>
  </si>
  <si>
    <t>FLAMENCOS</t>
  </si>
  <si>
    <t>RIONEGRO</t>
  </si>
  <si>
    <t>PROVINCIA P NORTE</t>
  </si>
  <si>
    <t>BONANZA</t>
  </si>
  <si>
    <t>LA PALOMA</t>
  </si>
  <si>
    <t>COLÓN</t>
  </si>
  <si>
    <t>JUGLAR</t>
  </si>
  <si>
    <t>RIO NEGRO</t>
  </si>
  <si>
    <t>CONVENIO BORANDA</t>
  </si>
  <si>
    <t>BORANDA</t>
  </si>
  <si>
    <t>SABANA DE TORRES</t>
  </si>
  <si>
    <t>CRISTALINA</t>
  </si>
  <si>
    <t>PLAYON</t>
  </si>
  <si>
    <t>AULLADOR</t>
  </si>
  <si>
    <t>PROVINCIA P SUR</t>
  </si>
  <si>
    <t>PROVINCIA</t>
  </si>
  <si>
    <t>PETROSANTANDER (COLOMBIA) INC.</t>
  </si>
  <si>
    <t>CARARE LAS MONAS</t>
  </si>
  <si>
    <t>CORAZÓN</t>
  </si>
  <si>
    <t>CORAZÓN WEST</t>
  </si>
  <si>
    <t>PAYOA</t>
  </si>
  <si>
    <t>PAYOA WEST</t>
  </si>
  <si>
    <t>SALINA</t>
  </si>
  <si>
    <t>SAN VICENTE DE CHUCURI</t>
  </si>
  <si>
    <t>COLORADO</t>
  </si>
  <si>
    <t>LISAMA NUTRIA</t>
  </si>
  <si>
    <t>LISAMA</t>
  </si>
  <si>
    <t>NUTRIA</t>
  </si>
  <si>
    <t>TESORO</t>
  </si>
  <si>
    <t>SIMACOTA</t>
  </si>
  <si>
    <t>AGUAS BLANCAS</t>
  </si>
  <si>
    <t>SUCRE</t>
  </si>
  <si>
    <t>OVEJAS</t>
  </si>
  <si>
    <t>SAMAN</t>
  </si>
  <si>
    <t>BONGA</t>
  </si>
  <si>
    <t>MAMEY</t>
  </si>
  <si>
    <t>SAN PEDRO</t>
  </si>
  <si>
    <t>LA CRECIENTE</t>
  </si>
  <si>
    <t>TOLIMA</t>
  </si>
  <si>
    <t>ALVARADO</t>
  </si>
  <si>
    <t>ARMERO</t>
  </si>
  <si>
    <t>TOTARE</t>
  </si>
  <si>
    <t>CHAPARRAL</t>
  </si>
  <si>
    <t>RÍO SALDAÑA</t>
  </si>
  <si>
    <t>ESPINAL</t>
  </si>
  <si>
    <t>ABANICO</t>
  </si>
  <si>
    <t>GUAMO</t>
  </si>
  <si>
    <t>GUASIMO</t>
  </si>
  <si>
    <t>LISA</t>
  </si>
  <si>
    <t>MELGAR</t>
  </si>
  <si>
    <t>BOQUERÓN</t>
  </si>
  <si>
    <t>GUANDO</t>
  </si>
  <si>
    <t>GUANDO SW</t>
  </si>
  <si>
    <t>ORTEGA</t>
  </si>
  <si>
    <t>PACANDE</t>
  </si>
  <si>
    <t>TOLDADO</t>
  </si>
  <si>
    <t>TOY</t>
  </si>
  <si>
    <t>PIEDRAS</t>
  </si>
  <si>
    <t>TOQUI TOQUI</t>
  </si>
  <si>
    <t>AMBROSÍA</t>
  </si>
  <si>
    <t>MANÁ</t>
  </si>
  <si>
    <t>RÍO OPIA</t>
  </si>
  <si>
    <t>PRADO</t>
  </si>
  <si>
    <t>MATACHÍN SUR</t>
  </si>
  <si>
    <t>PURIFICACIÓN</t>
  </si>
  <si>
    <t>CHENCHE</t>
  </si>
  <si>
    <t>MATACHÍN NORTE</t>
  </si>
  <si>
    <t>Año 2019</t>
  </si>
  <si>
    <t>TOTAL</t>
  </si>
  <si>
    <t>DATOS ENCRIPTADOS</t>
  </si>
  <si>
    <t>TOTAL ROUND</t>
  </si>
  <si>
    <t>DATOS TRANSFORMADOS</t>
  </si>
  <si>
    <t>POSICIÒN</t>
  </si>
  <si>
    <t>DATOS DESENCRIPTADOS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</si>
</sst>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/>
    <xf numFmtId="1" fontId="4" fillId="2" borderId="0" xfId="1" applyNumberFormat="1" applyFont="1" applyFill="1" applyAlignment="1">
      <alignment horizontal="center" vertical="center"/>
    </xf>
    <xf numFmtId="1" fontId="4" fillId="2" borderId="1" xfId="1" applyNumberFormat="1" applyFont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4" fontId="3" fillId="0" borderId="1" xfId="1" applyNumberFormat="1" applyBorder="1" applyAlignment="1">
      <alignment horizontal="right"/>
    </xf>
    <xf numFmtId="4" fontId="3" fillId="0" borderId="2" xfId="1" applyNumberFormat="1" applyBorder="1" applyAlignment="1">
      <alignment horizontal="right"/>
    </xf>
    <xf numFmtId="0" fontId="3" fillId="0" borderId="0" xfId="1" applyAlignment="1">
      <alignment horizontal="center"/>
    </xf>
    <xf numFmtId="4" fontId="3" fillId="0" borderId="3" xfId="1" applyNumberFormat="1" applyBorder="1" applyAlignment="1">
      <alignment horizontal="right"/>
    </xf>
    <xf numFmtId="0" fontId="0" fillId="3" borderId="0" xfId="0" applyFill="1" applyAlignment="1">
      <alignment horizontal="center"/>
    </xf>
    <xf numFmtId="4" fontId="1" fillId="0" borderId="0" xfId="0" applyNumberFormat="1" applyFont="1" applyAlignment="1">
      <alignment horizontal="center"/>
    </xf>
    <xf numFmtId="1" fontId="4" fillId="2" borderId="4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31"/>
  <sheetViews>
    <sheetView topLeftCell="C1" workbookViewId="0">
      <selection activeCell="F37" sqref="F37"/>
    </sheetView>
  </sheetViews>
  <sheetFormatPr baseColWidth="10" defaultColWidth="9.140625" defaultRowHeight="15"/>
  <cols>
    <col min="2" max="2" width="15.42578125" bestFit="1" customWidth="1"/>
    <col min="3" max="3" width="11" bestFit="1" customWidth="1"/>
    <col min="4" max="4" width="27.7109375" bestFit="1" customWidth="1"/>
    <col min="5" max="5" width="10.42578125" bestFit="1" customWidth="1"/>
    <col min="6" max="6" width="8.7109375" bestFit="1" customWidth="1"/>
  </cols>
  <sheetData>
    <row r="1" spans="2:18">
      <c r="D1" s="1" t="s">
        <v>784</v>
      </c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2:18">
      <c r="B4" t="s">
        <v>17</v>
      </c>
      <c r="C4" t="s">
        <v>27</v>
      </c>
      <c r="D4" t="s">
        <v>18</v>
      </c>
      <c r="E4" t="s">
        <v>93</v>
      </c>
      <c r="F4" t="s">
        <v>30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4.491221967414762</v>
      </c>
    </row>
    <row r="6" spans="2:18">
      <c r="B6" s="3" t="s">
        <v>94</v>
      </c>
      <c r="C6" s="3" t="s">
        <v>95</v>
      </c>
      <c r="D6" s="3" t="s">
        <v>96</v>
      </c>
      <c r="E6" s="3" t="s">
        <v>97</v>
      </c>
      <c r="F6" s="3" t="s">
        <v>98</v>
      </c>
      <c r="G6" s="3" t="s">
        <v>99</v>
      </c>
      <c r="H6" s="3" t="s">
        <v>100</v>
      </c>
      <c r="I6" s="3" t="s">
        <v>101</v>
      </c>
      <c r="J6" s="3" t="s">
        <v>102</v>
      </c>
      <c r="K6" s="3" t="s">
        <v>103</v>
      </c>
      <c r="L6" s="3" t="s">
        <v>104</v>
      </c>
      <c r="M6" s="3" t="s">
        <v>105</v>
      </c>
      <c r="N6" s="3" t="s">
        <v>106</v>
      </c>
      <c r="O6" s="4" t="s">
        <v>107</v>
      </c>
      <c r="P6" s="4" t="s">
        <v>108</v>
      </c>
      <c r="Q6" s="4" t="s">
        <v>109</v>
      </c>
      <c r="R6" s="4" t="s">
        <v>110</v>
      </c>
    </row>
    <row r="7" spans="2:18">
      <c r="B7" s="5" t="s">
        <v>126</v>
      </c>
      <c r="C7" s="5" t="s">
        <v>136</v>
      </c>
      <c r="D7" s="5" t="s">
        <v>127</v>
      </c>
      <c r="E7" s="5" t="s">
        <v>128</v>
      </c>
      <c r="F7" s="5" t="s">
        <v>139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7">
        <v>0</v>
      </c>
      <c r="M7" s="6">
        <v>0</v>
      </c>
      <c r="N7" s="7">
        <v>0</v>
      </c>
      <c r="O7" s="6">
        <v>0</v>
      </c>
      <c r="P7" s="6">
        <v>0</v>
      </c>
      <c r="Q7" s="6">
        <v>0</v>
      </c>
      <c r="R7" s="6">
        <v>4.13</v>
      </c>
    </row>
    <row r="10" spans="2:18">
      <c r="G10">
        <f>IFERROR(G4/G7,0)</f>
        <v>0</v>
      </c>
      <c r="H10">
        <f t="shared" ref="H10:R10" si="0">IFERROR(H4/H7,0)</f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1.0874629461052692</v>
      </c>
    </row>
    <row r="11" spans="2:18">
      <c r="R11">
        <v>1.0874629461052701</v>
      </c>
    </row>
    <row r="13" spans="2:18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</row>
    <row r="14" spans="2:18">
      <c r="B14" t="s">
        <v>75</v>
      </c>
      <c r="C14" t="s">
        <v>76</v>
      </c>
      <c r="D14" t="s">
        <v>46</v>
      </c>
      <c r="E14" t="s">
        <v>77</v>
      </c>
      <c r="F14" t="s">
        <v>78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1.4726353057257799</v>
      </c>
      <c r="N14">
        <v>0</v>
      </c>
      <c r="O14">
        <v>0</v>
      </c>
      <c r="P14">
        <v>0</v>
      </c>
      <c r="Q14">
        <v>0</v>
      </c>
      <c r="R14">
        <v>0</v>
      </c>
    </row>
    <row r="16" spans="2:18">
      <c r="B16" s="3" t="s">
        <v>94</v>
      </c>
      <c r="C16" s="3" t="s">
        <v>95</v>
      </c>
      <c r="D16" s="3" t="s">
        <v>96</v>
      </c>
      <c r="E16" s="3" t="s">
        <v>97</v>
      </c>
      <c r="F16" s="3" t="s">
        <v>98</v>
      </c>
      <c r="G16" s="3" t="s">
        <v>99</v>
      </c>
      <c r="H16" s="3" t="s">
        <v>100</v>
      </c>
      <c r="I16" s="3" t="s">
        <v>101</v>
      </c>
      <c r="J16" s="3" t="s">
        <v>102</v>
      </c>
      <c r="K16" s="3" t="s">
        <v>103</v>
      </c>
      <c r="L16" s="3" t="s">
        <v>104</v>
      </c>
      <c r="M16" s="3" t="s">
        <v>105</v>
      </c>
      <c r="N16" s="3" t="s">
        <v>106</v>
      </c>
      <c r="O16" s="4" t="s">
        <v>107</v>
      </c>
      <c r="P16" s="4" t="s">
        <v>108</v>
      </c>
      <c r="Q16" s="4" t="s">
        <v>109</v>
      </c>
      <c r="R16" s="4" t="s">
        <v>110</v>
      </c>
    </row>
    <row r="17" spans="2:18">
      <c r="B17" s="5" t="s">
        <v>447</v>
      </c>
      <c r="C17" s="5" t="s">
        <v>459</v>
      </c>
      <c r="D17" s="5" t="s">
        <v>155</v>
      </c>
      <c r="E17" s="5" t="s">
        <v>455</v>
      </c>
      <c r="F17" s="5" t="s">
        <v>468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7">
        <v>0</v>
      </c>
      <c r="M17" s="6">
        <v>1.3541935483870966</v>
      </c>
      <c r="N17" s="7">
        <v>0</v>
      </c>
      <c r="O17" s="6">
        <v>0</v>
      </c>
      <c r="P17" s="6">
        <v>0</v>
      </c>
      <c r="Q17" s="6">
        <v>0</v>
      </c>
      <c r="R17" s="6">
        <v>0</v>
      </c>
    </row>
    <row r="20" spans="2:18">
      <c r="G20">
        <f>IFERROR(G14/G17,)</f>
        <v>0</v>
      </c>
      <c r="H20">
        <f t="shared" ref="H20:R20" si="1">IFERROR(H14/H17,)</f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1.0874629461052687</v>
      </c>
      <c r="N20">
        <f t="shared" si="1"/>
        <v>0</v>
      </c>
      <c r="O20">
        <f t="shared" si="1"/>
        <v>0</v>
      </c>
      <c r="P20">
        <f t="shared" si="1"/>
        <v>0</v>
      </c>
      <c r="Q20">
        <f t="shared" si="1"/>
        <v>0</v>
      </c>
      <c r="R20">
        <f t="shared" si="1"/>
        <v>0</v>
      </c>
    </row>
    <row r="21" spans="2:18">
      <c r="M21">
        <v>1.0874629461052701</v>
      </c>
    </row>
    <row r="24" spans="2:18">
      <c r="B24" s="1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  <c r="M24" s="1" t="s">
        <v>11</v>
      </c>
      <c r="N24" s="1" t="s">
        <v>12</v>
      </c>
      <c r="O24" s="1" t="s">
        <v>13</v>
      </c>
      <c r="P24" s="1" t="s">
        <v>14</v>
      </c>
      <c r="Q24" s="1" t="s">
        <v>15</v>
      </c>
      <c r="R24" s="1" t="s">
        <v>16</v>
      </c>
    </row>
    <row r="25" spans="2:18">
      <c r="B25" t="s">
        <v>87</v>
      </c>
      <c r="C25" t="s">
        <v>88</v>
      </c>
      <c r="D25" t="s">
        <v>46</v>
      </c>
      <c r="E25" t="s">
        <v>89</v>
      </c>
      <c r="F25" t="s">
        <v>90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548.66855482795256</v>
      </c>
      <c r="Q25">
        <v>520.42714211759869</v>
      </c>
      <c r="R25">
        <v>408.016097378697</v>
      </c>
    </row>
    <row r="27" spans="2:18">
      <c r="B27" s="3" t="s">
        <v>94</v>
      </c>
      <c r="C27" s="3" t="s">
        <v>95</v>
      </c>
      <c r="D27" s="3" t="s">
        <v>96</v>
      </c>
      <c r="E27" s="3" t="s">
        <v>97</v>
      </c>
      <c r="F27" s="3" t="s">
        <v>98</v>
      </c>
      <c r="G27" s="3" t="s">
        <v>99</v>
      </c>
      <c r="H27" s="3" t="s">
        <v>100</v>
      </c>
      <c r="I27" s="3" t="s">
        <v>101</v>
      </c>
      <c r="J27" s="3" t="s">
        <v>102</v>
      </c>
      <c r="K27" s="3" t="s">
        <v>103</v>
      </c>
      <c r="L27" s="3" t="s">
        <v>104</v>
      </c>
      <c r="M27" s="3" t="s">
        <v>105</v>
      </c>
      <c r="N27" s="3" t="s">
        <v>106</v>
      </c>
      <c r="O27" s="4" t="s">
        <v>107</v>
      </c>
      <c r="P27" s="4" t="s">
        <v>108</v>
      </c>
      <c r="Q27" s="4" t="s">
        <v>109</v>
      </c>
      <c r="R27" s="4" t="s">
        <v>110</v>
      </c>
    </row>
    <row r="28" spans="2:18">
      <c r="B28" s="5" t="s">
        <v>696</v>
      </c>
      <c r="C28" s="5" t="s">
        <v>724</v>
      </c>
      <c r="D28" s="5" t="s">
        <v>155</v>
      </c>
      <c r="E28" s="5" t="s">
        <v>725</v>
      </c>
      <c r="F28" s="5" t="s">
        <v>726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504.54</v>
      </c>
      <c r="Q28" s="6">
        <v>478.57</v>
      </c>
      <c r="R28" s="6">
        <v>375.2</v>
      </c>
    </row>
    <row r="31" spans="2:18">
      <c r="G31">
        <f>IFERROR(G25/G28,0)</f>
        <v>0</v>
      </c>
      <c r="H31">
        <f t="shared" ref="H31:R31" si="2">IFERROR(H25/H28,0)</f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1.0874629461052692</v>
      </c>
      <c r="Q31">
        <f t="shared" si="2"/>
        <v>1.0874629461052692</v>
      </c>
      <c r="R31">
        <f t="shared" si="2"/>
        <v>1.0874629461052692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457"/>
  <sheetViews>
    <sheetView tabSelected="1" topLeftCell="AE1" workbookViewId="0">
      <selection activeCell="AK48" sqref="AG48:AK48"/>
    </sheetView>
  </sheetViews>
  <sheetFormatPr baseColWidth="10" defaultColWidth="9.140625" defaultRowHeight="15"/>
  <cols>
    <col min="31" max="31" width="13.7109375" bestFit="1" customWidth="1"/>
    <col min="33" max="33" width="13.85546875" bestFit="1" customWidth="1"/>
    <col min="34" max="34" width="21.7109375" bestFit="1" customWidth="1"/>
    <col min="35" max="35" width="50" bestFit="1" customWidth="1"/>
    <col min="36" max="36" width="20.28515625" bestFit="1" customWidth="1"/>
    <col min="37" max="37" width="23.42578125" bestFit="1" customWidth="1"/>
    <col min="40" max="40" width="21.28515625" bestFit="1" customWidth="1"/>
    <col min="57" max="57" width="11.7109375" bestFit="1" customWidth="1"/>
    <col min="58" max="58" width="13.7109375" bestFit="1" customWidth="1"/>
  </cols>
  <sheetData>
    <row r="1" spans="1:58">
      <c r="A1" s="10" t="s">
        <v>786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 t="s">
        <v>788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G1" s="13" t="s">
        <v>790</v>
      </c>
      <c r="AH1" s="13"/>
      <c r="AI1" s="13"/>
      <c r="AJ1" s="13"/>
      <c r="AK1" s="13"/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  <c r="AX1" s="3" t="s">
        <v>104</v>
      </c>
      <c r="AY1" s="3" t="s">
        <v>105</v>
      </c>
      <c r="AZ1" s="3" t="s">
        <v>106</v>
      </c>
      <c r="BA1" s="4" t="s">
        <v>107</v>
      </c>
      <c r="BB1" s="4" t="s">
        <v>108</v>
      </c>
      <c r="BC1" s="4" t="s">
        <v>109</v>
      </c>
      <c r="BD1" s="4" t="s">
        <v>110</v>
      </c>
      <c r="BE1" s="12" t="s">
        <v>785</v>
      </c>
      <c r="BF1" s="12" t="s">
        <v>787</v>
      </c>
    </row>
    <row r="2" spans="1:58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785</v>
      </c>
      <c r="AE2" s="1" t="s">
        <v>787</v>
      </c>
      <c r="AF2" s="1" t="s">
        <v>789</v>
      </c>
      <c r="AG2" s="4" t="s">
        <v>94</v>
      </c>
      <c r="AH2" s="4" t="s">
        <v>95</v>
      </c>
      <c r="AI2" s="4" t="s">
        <v>96</v>
      </c>
      <c r="AJ2" s="4" t="s">
        <v>97</v>
      </c>
      <c r="AK2" s="4" t="s">
        <v>98</v>
      </c>
      <c r="AN2" s="5" t="s">
        <v>111</v>
      </c>
      <c r="AO2" s="5" t="s">
        <v>112</v>
      </c>
      <c r="AP2" s="5" t="s">
        <v>113</v>
      </c>
      <c r="AQ2" s="5" t="s">
        <v>114</v>
      </c>
      <c r="AR2" s="5" t="s">
        <v>115</v>
      </c>
      <c r="AS2" s="6">
        <v>1291.74</v>
      </c>
      <c r="AT2" s="6">
        <v>1285.0999999999999</v>
      </c>
      <c r="AU2" s="6">
        <v>1281.02</v>
      </c>
      <c r="AV2" s="6">
        <v>1254.71</v>
      </c>
      <c r="AW2" s="6">
        <v>1323.26</v>
      </c>
      <c r="AX2" s="6">
        <v>1268.0999999999999</v>
      </c>
      <c r="AY2" s="6">
        <v>1198.19</v>
      </c>
      <c r="AZ2" s="7">
        <v>1212.3900000000001</v>
      </c>
      <c r="BA2" s="6">
        <v>1356.37</v>
      </c>
      <c r="BB2" s="6">
        <v>1286.82</v>
      </c>
      <c r="BC2" s="6">
        <v>1546.81</v>
      </c>
      <c r="BD2" s="6">
        <v>1558.79</v>
      </c>
      <c r="BE2" s="11">
        <f>SUM(AS2:BD2)</f>
        <v>15863.3</v>
      </c>
      <c r="BF2" s="11">
        <f>ROUND(BE2,2)</f>
        <v>15863.3</v>
      </c>
    </row>
    <row r="3" spans="1:58">
      <c r="A3" t="s">
        <v>17</v>
      </c>
      <c r="B3" t="s">
        <v>17</v>
      </c>
      <c r="C3" t="s">
        <v>18</v>
      </c>
      <c r="D3" t="s">
        <v>93</v>
      </c>
      <c r="E3" t="s">
        <v>93</v>
      </c>
      <c r="F3">
        <v>7897.9932610849664</v>
      </c>
      <c r="G3">
        <v>6687.201142261898</v>
      </c>
      <c r="H3">
        <v>6176.6481636949347</v>
      </c>
      <c r="I3">
        <v>5998.3368644220536</v>
      </c>
      <c r="J3">
        <v>5838.9691696703276</v>
      </c>
      <c r="K3">
        <v>6390.6608714884524</v>
      </c>
      <c r="L3">
        <v>4766.2413464847841</v>
      </c>
      <c r="M3">
        <v>5871.5278102767188</v>
      </c>
      <c r="N3">
        <v>5179.2923973039478</v>
      </c>
      <c r="O3">
        <v>5928.1846297688044</v>
      </c>
      <c r="P3">
        <v>6237.9049514490453</v>
      </c>
      <c r="Q3">
        <v>6226.6062114390124</v>
      </c>
      <c r="R3">
        <f>F3/'SIMILITUDES OUTLIERS'!$R$31</f>
        <v>7262.77</v>
      </c>
      <c r="S3">
        <f>G3/'SIMILITUDES OUTLIERS'!$R$31</f>
        <v>6149.36</v>
      </c>
      <c r="T3">
        <f>H3/'SIMILITUDES OUTLIERS'!$R$31</f>
        <v>5679.87</v>
      </c>
      <c r="U3">
        <f>I3/'SIMILITUDES OUTLIERS'!$R$31</f>
        <v>5515.9</v>
      </c>
      <c r="V3">
        <f>J3/'SIMILITUDES OUTLIERS'!$R$31</f>
        <v>5369.35</v>
      </c>
      <c r="W3">
        <f>K3/'SIMILITUDES OUTLIERS'!$R$31</f>
        <v>5876.67</v>
      </c>
      <c r="X3">
        <f>L3/'SIMILITUDES OUTLIERS'!$R$31</f>
        <v>4382.8999999999996</v>
      </c>
      <c r="Y3">
        <f>M3/'SIMILITUDES OUTLIERS'!$R$31</f>
        <v>5399.29</v>
      </c>
      <c r="Z3">
        <f>N3/'SIMILITUDES OUTLIERS'!$R$31</f>
        <v>4762.7299999999996</v>
      </c>
      <c r="AA3">
        <f>O3/'SIMILITUDES OUTLIERS'!$R$31</f>
        <v>5451.3900000000012</v>
      </c>
      <c r="AB3">
        <f>P3/'SIMILITUDES OUTLIERS'!$R$31</f>
        <v>5736.2</v>
      </c>
      <c r="AC3">
        <f>Q3/'SIMILITUDES OUTLIERS'!$R$31</f>
        <v>5725.8100000000013</v>
      </c>
      <c r="AD3">
        <f>SUM(R3:AC3)</f>
        <v>67312.239999999991</v>
      </c>
      <c r="AE3">
        <f>ROUND(AD3,2)</f>
        <v>67312.240000000005</v>
      </c>
      <c r="AF3">
        <f>MATCH(AE3,$BF$2:$BF$457,0)</f>
        <v>8</v>
      </c>
      <c r="AG3" s="14" t="str">
        <f>INDEX(AN$2:AN$457,$AF3)</f>
        <v>ARAUCA</v>
      </c>
      <c r="AH3" s="14" t="str">
        <f t="shared" ref="AH3:AK18" si="0">INDEX(AO$2:AO$457,$AF3)</f>
        <v>ARAUCA</v>
      </c>
      <c r="AI3" s="14" t="str">
        <f t="shared" si="0"/>
        <v>OCCIDENTAL DE COLOMBIA LLC</v>
      </c>
      <c r="AJ3" s="14" t="str">
        <f t="shared" si="0"/>
        <v>CHIPIRÓN</v>
      </c>
      <c r="AK3" s="14" t="str">
        <f t="shared" si="0"/>
        <v>CHIPIRÓN</v>
      </c>
      <c r="AN3" s="5" t="s">
        <v>111</v>
      </c>
      <c r="AO3" s="5" t="s">
        <v>112</v>
      </c>
      <c r="AP3" s="5" t="s">
        <v>116</v>
      </c>
      <c r="AQ3" s="5" t="s">
        <v>117</v>
      </c>
      <c r="AR3" s="5" t="s">
        <v>118</v>
      </c>
      <c r="AS3" s="6">
        <v>179.33</v>
      </c>
      <c r="AT3" s="6">
        <v>209.05</v>
      </c>
      <c r="AU3" s="6">
        <v>241.55</v>
      </c>
      <c r="AV3" s="6">
        <v>244.42</v>
      </c>
      <c r="AW3" s="6">
        <v>264.89</v>
      </c>
      <c r="AX3" s="6">
        <v>260.38</v>
      </c>
      <c r="AY3" s="6">
        <v>210.67</v>
      </c>
      <c r="AZ3" s="7">
        <v>218.99</v>
      </c>
      <c r="BA3" s="6">
        <v>187.88</v>
      </c>
      <c r="BB3" s="6">
        <v>189.81</v>
      </c>
      <c r="BC3" s="6">
        <v>200.45</v>
      </c>
      <c r="BD3" s="6">
        <v>167.47</v>
      </c>
      <c r="BE3" s="11">
        <f t="shared" ref="BE3:BE66" si="1">SUM(AS3:BD3)</f>
        <v>2574.8899999999994</v>
      </c>
      <c r="BF3" s="11">
        <f t="shared" ref="BF3:BF66" si="2">ROUND(BE3,2)</f>
        <v>2574.89</v>
      </c>
    </row>
    <row r="4" spans="1:58">
      <c r="A4" t="s">
        <v>17</v>
      </c>
      <c r="B4" t="s">
        <v>17</v>
      </c>
      <c r="C4" t="s">
        <v>18</v>
      </c>
      <c r="D4" t="s">
        <v>93</v>
      </c>
      <c r="E4" t="s">
        <v>20</v>
      </c>
      <c r="F4">
        <v>134.2146768083123</v>
      </c>
      <c r="G4">
        <v>125.9173345295291</v>
      </c>
      <c r="H4">
        <v>123.1334293874996</v>
      </c>
      <c r="I4">
        <v>131.33290000113331</v>
      </c>
      <c r="J4">
        <v>141.30493521691869</v>
      </c>
      <c r="K4">
        <v>139.63024227991659</v>
      </c>
      <c r="L4">
        <v>87.627764197162591</v>
      </c>
      <c r="M4">
        <v>133.44257811657761</v>
      </c>
      <c r="N4">
        <v>107.87632425364269</v>
      </c>
      <c r="O4">
        <v>131.58301647873759</v>
      </c>
      <c r="P4">
        <v>114.47722433650171</v>
      </c>
      <c r="Q4">
        <v>114.98833192117119</v>
      </c>
      <c r="R4">
        <f>F4/'SIMILITUDES OUTLIERS'!$R$31</f>
        <v>123.41999999999999</v>
      </c>
      <c r="S4">
        <f>G4/'SIMILITUDES OUTLIERS'!$R$31</f>
        <v>115.78999999999998</v>
      </c>
      <c r="T4">
        <f>H4/'SIMILITUDES OUTLIERS'!$R$31</f>
        <v>113.22999999999998</v>
      </c>
      <c r="U4">
        <f>I4/'SIMILITUDES OUTLIERS'!$R$31</f>
        <v>120.76999999999995</v>
      </c>
      <c r="V4">
        <f>J4/'SIMILITUDES OUTLIERS'!$R$31</f>
        <v>129.94000000000003</v>
      </c>
      <c r="W4">
        <f>K4/'SIMILITUDES OUTLIERS'!$R$31</f>
        <v>128.40000000000003</v>
      </c>
      <c r="X4">
        <f>L4/'SIMILITUDES OUTLIERS'!$R$31</f>
        <v>80.58</v>
      </c>
      <c r="Y4">
        <f>M4/'SIMILITUDES OUTLIERS'!$R$31</f>
        <v>122.71000000000002</v>
      </c>
      <c r="Z4">
        <f>N4/'SIMILITUDES OUTLIERS'!$R$31</f>
        <v>99.199999999999989</v>
      </c>
      <c r="AA4">
        <f>O4/'SIMILITUDES OUTLIERS'!$R$31</f>
        <v>121.00000000000001</v>
      </c>
      <c r="AB4">
        <f>P4/'SIMILITUDES OUTLIERS'!$R$31</f>
        <v>105.27000000000002</v>
      </c>
      <c r="AC4">
        <f>Q4/'SIMILITUDES OUTLIERS'!$R$31</f>
        <v>105.74000000000004</v>
      </c>
      <c r="AD4">
        <f t="shared" ref="AD4:AD48" si="3">SUM(R4:AC4)</f>
        <v>1366.05</v>
      </c>
      <c r="AE4">
        <f t="shared" ref="AE4:AE48" si="4">ROUND(AD4,2)</f>
        <v>1366.05</v>
      </c>
      <c r="AF4">
        <f t="shared" ref="AF4:AF48" si="5">MATCH(AE4,$BF$2:$BF$457,0)</f>
        <v>9</v>
      </c>
      <c r="AG4" s="14" t="str">
        <f t="shared" ref="AG4:AG48" si="6">INDEX(AN$2:AN$457,$AF4)</f>
        <v>ARAUCA</v>
      </c>
      <c r="AH4" s="14" t="str">
        <f t="shared" si="0"/>
        <v>ARAUCA</v>
      </c>
      <c r="AI4" s="14" t="str">
        <f t="shared" si="0"/>
        <v>OCCIDENTAL DE COLOMBIA LLC</v>
      </c>
      <c r="AJ4" s="14" t="str">
        <f t="shared" si="0"/>
        <v>CHIPIRÓN</v>
      </c>
      <c r="AK4" s="14" t="str">
        <f t="shared" si="0"/>
        <v>GALEMBO</v>
      </c>
      <c r="AN4" s="8" t="s">
        <v>111</v>
      </c>
      <c r="AO4" s="8" t="s">
        <v>112</v>
      </c>
      <c r="AP4" s="5" t="s">
        <v>116</v>
      </c>
      <c r="AQ4" s="5" t="s">
        <v>117</v>
      </c>
      <c r="AR4" s="5" t="s">
        <v>119</v>
      </c>
      <c r="AS4" s="6">
        <v>798.3</v>
      </c>
      <c r="AT4" s="6">
        <v>745.97</v>
      </c>
      <c r="AU4" s="6">
        <v>736.98</v>
      </c>
      <c r="AV4" s="6">
        <v>673.28</v>
      </c>
      <c r="AW4" s="6">
        <v>664.03</v>
      </c>
      <c r="AX4" s="6">
        <v>1154.56</v>
      </c>
      <c r="AY4" s="6">
        <v>639.45000000000005</v>
      </c>
      <c r="AZ4" s="7">
        <v>710.29</v>
      </c>
      <c r="BA4" s="6">
        <v>662.89</v>
      </c>
      <c r="BB4" s="6">
        <v>698.13</v>
      </c>
      <c r="BC4" s="6">
        <v>657.42</v>
      </c>
      <c r="BD4" s="6">
        <v>629.09</v>
      </c>
      <c r="BE4" s="11">
        <f t="shared" si="1"/>
        <v>8770.39</v>
      </c>
      <c r="BF4" s="11">
        <f t="shared" si="2"/>
        <v>8770.39</v>
      </c>
    </row>
    <row r="5" spans="1:58">
      <c r="A5" t="s">
        <v>17</v>
      </c>
      <c r="B5" t="s">
        <v>17</v>
      </c>
      <c r="C5" t="s">
        <v>18</v>
      </c>
      <c r="D5" t="s">
        <v>93</v>
      </c>
      <c r="E5" t="s">
        <v>21</v>
      </c>
      <c r="F5">
        <v>322.62850685051131</v>
      </c>
      <c r="G5">
        <v>259.13154542742461</v>
      </c>
      <c r="H5">
        <v>261.05635484203088</v>
      </c>
      <c r="I5">
        <v>230.24852957886861</v>
      </c>
      <c r="J5">
        <v>149.4717819421692</v>
      </c>
      <c r="K5">
        <v>198.02700248576949</v>
      </c>
      <c r="L5">
        <v>246.3647304401488</v>
      </c>
      <c r="M5">
        <v>306.49055673030898</v>
      </c>
      <c r="N5">
        <v>247.6914352343972</v>
      </c>
      <c r="O5">
        <v>220.3308675103886</v>
      </c>
      <c r="P5">
        <v>193.6010282951211</v>
      </c>
      <c r="Q5">
        <v>175.01628654618199</v>
      </c>
      <c r="R5">
        <f>F5/'SIMILITUDES OUTLIERS'!$R$31</f>
        <v>296.68000000000006</v>
      </c>
      <c r="S5">
        <f>G5/'SIMILITUDES OUTLIERS'!$R$31</f>
        <v>238.29000000000002</v>
      </c>
      <c r="T5">
        <f>H5/'SIMILITUDES OUTLIERS'!$R$31</f>
        <v>240.05999999999997</v>
      </c>
      <c r="U5">
        <f>I5/'SIMILITUDES OUTLIERS'!$R$31</f>
        <v>211.72999999999996</v>
      </c>
      <c r="V5">
        <f>J5/'SIMILITUDES OUTLIERS'!$R$31</f>
        <v>137.44999999999996</v>
      </c>
      <c r="W5">
        <f>K5/'SIMILITUDES OUTLIERS'!$R$31</f>
        <v>182.09999999999997</v>
      </c>
      <c r="X5">
        <f>L5/'SIMILITUDES OUTLIERS'!$R$31</f>
        <v>226.55000000000007</v>
      </c>
      <c r="Y5">
        <f>M5/'SIMILITUDES OUTLIERS'!$R$31</f>
        <v>281.83999999999992</v>
      </c>
      <c r="Z5">
        <f>N5/'SIMILITUDES OUTLIERS'!$R$31</f>
        <v>227.77000000000004</v>
      </c>
      <c r="AA5">
        <f>O5/'SIMILITUDES OUTLIERS'!$R$31</f>
        <v>202.61</v>
      </c>
      <c r="AB5">
        <f>P5/'SIMILITUDES OUTLIERS'!$R$31</f>
        <v>178.03000000000003</v>
      </c>
      <c r="AC5">
        <f>Q5/'SIMILITUDES OUTLIERS'!$R$31</f>
        <v>160.93999999999997</v>
      </c>
      <c r="AD5">
        <f t="shared" si="3"/>
        <v>2584.0500000000002</v>
      </c>
      <c r="AE5">
        <f t="shared" si="4"/>
        <v>2584.0500000000002</v>
      </c>
      <c r="AF5">
        <f t="shared" si="5"/>
        <v>10</v>
      </c>
      <c r="AG5" s="14" t="str">
        <f t="shared" si="6"/>
        <v>ARAUCA</v>
      </c>
      <c r="AH5" s="14" t="str">
        <f t="shared" si="0"/>
        <v>ARAUCA</v>
      </c>
      <c r="AI5" s="14" t="str">
        <f t="shared" si="0"/>
        <v>OCCIDENTAL DE COLOMBIA LLC</v>
      </c>
      <c r="AJ5" s="14" t="str">
        <f t="shared" si="0"/>
        <v>CHIPIRÓN</v>
      </c>
      <c r="AK5" s="14" t="str">
        <f t="shared" si="0"/>
        <v>MACANA</v>
      </c>
      <c r="AN5" s="5" t="s">
        <v>111</v>
      </c>
      <c r="AO5" s="5" t="s">
        <v>120</v>
      </c>
      <c r="AP5" s="5" t="s">
        <v>113</v>
      </c>
      <c r="AQ5" s="5" t="s">
        <v>114</v>
      </c>
      <c r="AR5" s="5" t="s">
        <v>115</v>
      </c>
      <c r="AS5" s="6">
        <v>205.95</v>
      </c>
      <c r="AT5" s="6">
        <v>213.24</v>
      </c>
      <c r="AU5" s="6">
        <v>199.52</v>
      </c>
      <c r="AV5" s="6">
        <v>183.49</v>
      </c>
      <c r="AW5" s="6">
        <v>164.47</v>
      </c>
      <c r="AX5" s="7">
        <v>164.93</v>
      </c>
      <c r="AY5" s="6">
        <v>150.85</v>
      </c>
      <c r="AZ5" s="7">
        <v>125.04</v>
      </c>
      <c r="BA5" s="6">
        <v>131.28</v>
      </c>
      <c r="BB5" s="6">
        <v>122.17</v>
      </c>
      <c r="BC5" s="6">
        <v>140.35</v>
      </c>
      <c r="BD5" s="6">
        <v>60.32</v>
      </c>
      <c r="BE5" s="11">
        <f t="shared" si="1"/>
        <v>1861.61</v>
      </c>
      <c r="BF5" s="11">
        <f t="shared" si="2"/>
        <v>1861.61</v>
      </c>
    </row>
    <row r="6" spans="1:58">
      <c r="A6" t="s">
        <v>17</v>
      </c>
      <c r="B6" t="s">
        <v>17</v>
      </c>
      <c r="C6" t="s">
        <v>18</v>
      </c>
      <c r="D6" t="s">
        <v>93</v>
      </c>
      <c r="E6" t="s">
        <v>22</v>
      </c>
      <c r="F6">
        <v>40.170881229128639</v>
      </c>
      <c r="G6">
        <v>42.411054898105498</v>
      </c>
      <c r="H6">
        <v>38.169949408294947</v>
      </c>
      <c r="I6">
        <v>30.264093790109641</v>
      </c>
      <c r="J6">
        <v>28.524153076341211</v>
      </c>
      <c r="K6">
        <v>29.111383067238059</v>
      </c>
      <c r="L6">
        <v>14.84386921433693</v>
      </c>
      <c r="M6">
        <v>25.751122563772778</v>
      </c>
      <c r="N6">
        <v>30.090099718732802</v>
      </c>
      <c r="O6">
        <v>6.6661478596253003</v>
      </c>
      <c r="P6">
        <v>0</v>
      </c>
      <c r="Q6">
        <v>0</v>
      </c>
      <c r="R6">
        <f>F6/'SIMILITUDES OUTLIERS'!$R$31</f>
        <v>36.94</v>
      </c>
      <c r="S6">
        <f>G6/'SIMILITUDES OUTLIERS'!$R$31</f>
        <v>39</v>
      </c>
      <c r="T6">
        <f>H6/'SIMILITUDES OUTLIERS'!$R$31</f>
        <v>35.1</v>
      </c>
      <c r="U6">
        <f>I6/'SIMILITUDES OUTLIERS'!$R$31</f>
        <v>27.83</v>
      </c>
      <c r="V6">
        <f>J6/'SIMILITUDES OUTLIERS'!$R$31</f>
        <v>26.23</v>
      </c>
      <c r="W6">
        <f>K6/'SIMILITUDES OUTLIERS'!$R$31</f>
        <v>26.770000000000003</v>
      </c>
      <c r="X6">
        <f>L6/'SIMILITUDES OUTLIERS'!$R$31</f>
        <v>13.650000000000006</v>
      </c>
      <c r="Y6">
        <f>M6/'SIMILITUDES OUTLIERS'!$R$31</f>
        <v>23.680000000000003</v>
      </c>
      <c r="Z6">
        <f>N6/'SIMILITUDES OUTLIERS'!$R$31</f>
        <v>27.67</v>
      </c>
      <c r="AA6">
        <f>O6/'SIMILITUDES OUTLIERS'!$R$31</f>
        <v>6.13</v>
      </c>
      <c r="AB6">
        <f>P6/'SIMILITUDES OUTLIERS'!$R$31</f>
        <v>0</v>
      </c>
      <c r="AC6">
        <f>Q6/'SIMILITUDES OUTLIERS'!$R$31</f>
        <v>0</v>
      </c>
      <c r="AD6">
        <f t="shared" si="3"/>
        <v>263</v>
      </c>
      <c r="AE6">
        <f t="shared" si="4"/>
        <v>263</v>
      </c>
      <c r="AF6">
        <f t="shared" si="5"/>
        <v>11</v>
      </c>
      <c r="AG6" s="14" t="str">
        <f t="shared" si="6"/>
        <v>ARAUCA</v>
      </c>
      <c r="AH6" s="14" t="str">
        <f t="shared" si="0"/>
        <v>ARAUCA</v>
      </c>
      <c r="AI6" s="14" t="str">
        <f t="shared" si="0"/>
        <v>OCCIDENTAL DE COLOMBIA LLC</v>
      </c>
      <c r="AJ6" s="14" t="str">
        <f t="shared" si="0"/>
        <v>CHIPIRÓN</v>
      </c>
      <c r="AK6" s="14" t="str">
        <f t="shared" si="0"/>
        <v>MATANEGRA OESTE</v>
      </c>
      <c r="AN6" s="5" t="s">
        <v>111</v>
      </c>
      <c r="AO6" s="5" t="s">
        <v>121</v>
      </c>
      <c r="AP6" s="5" t="s">
        <v>113</v>
      </c>
      <c r="AQ6" s="5" t="s">
        <v>122</v>
      </c>
      <c r="AR6" s="5" t="s">
        <v>123</v>
      </c>
      <c r="AS6" s="6">
        <v>10383.34</v>
      </c>
      <c r="AT6" s="6">
        <v>10307.74</v>
      </c>
      <c r="AU6" s="6">
        <v>10208.219999999999</v>
      </c>
      <c r="AV6" s="6">
        <v>10161.94</v>
      </c>
      <c r="AW6" s="6">
        <v>10251.030000000001</v>
      </c>
      <c r="AX6" s="7">
        <v>10108.620000000001</v>
      </c>
      <c r="AY6" s="6">
        <v>10636.26</v>
      </c>
      <c r="AZ6" s="7">
        <v>9707.98</v>
      </c>
      <c r="BA6" s="6">
        <v>9795.5</v>
      </c>
      <c r="BB6" s="6">
        <v>10265.620000000001</v>
      </c>
      <c r="BC6" s="6">
        <v>10958.9</v>
      </c>
      <c r="BD6" s="6">
        <v>11769.92</v>
      </c>
      <c r="BE6" s="11">
        <f t="shared" si="1"/>
        <v>124555.06999999999</v>
      </c>
      <c r="BF6" s="11">
        <f t="shared" si="2"/>
        <v>124555.07</v>
      </c>
    </row>
    <row r="7" spans="1:58">
      <c r="A7" t="s">
        <v>17</v>
      </c>
      <c r="B7" t="s">
        <v>17</v>
      </c>
      <c r="C7" t="s">
        <v>18</v>
      </c>
      <c r="D7" t="s">
        <v>23</v>
      </c>
      <c r="E7" t="s">
        <v>24</v>
      </c>
      <c r="F7">
        <v>22890.888397556158</v>
      </c>
      <c r="G7">
        <v>24367.402087260049</v>
      </c>
      <c r="H7">
        <v>25999.977584359509</v>
      </c>
      <c r="I7">
        <v>25748.153789929911</v>
      </c>
      <c r="J7">
        <v>24888.79707139968</v>
      </c>
      <c r="K7">
        <v>25571.006076009358</v>
      </c>
      <c r="L7">
        <v>19071.89252490583</v>
      </c>
      <c r="M7">
        <v>24910.6550766164</v>
      </c>
      <c r="N7">
        <v>24186.730993394121</v>
      </c>
      <c r="O7">
        <v>24412.977659331322</v>
      </c>
      <c r="P7">
        <v>24585.503655730921</v>
      </c>
      <c r="Q7">
        <v>23528.979030442351</v>
      </c>
      <c r="R7">
        <f>F7/'SIMILITUDES OUTLIERS'!$R$31</f>
        <v>21049.81</v>
      </c>
      <c r="S7">
        <f>G7/'SIMILITUDES OUTLIERS'!$R$31</f>
        <v>22407.570000000003</v>
      </c>
      <c r="T7">
        <f>H7/'SIMILITUDES OUTLIERS'!$R$31</f>
        <v>23908.840000000004</v>
      </c>
      <c r="U7">
        <f>I7/'SIMILITUDES OUTLIERS'!$R$31</f>
        <v>23677.270000000004</v>
      </c>
      <c r="V7">
        <f>J7/'SIMILITUDES OUTLIERS'!$R$31</f>
        <v>22887.030000000002</v>
      </c>
      <c r="W7">
        <f>K7/'SIMILITUDES OUTLIERS'!$R$31</f>
        <v>23514.37</v>
      </c>
      <c r="X7">
        <f>L7/'SIMILITUDES OUTLIERS'!$R$31</f>
        <v>17537.97</v>
      </c>
      <c r="Y7">
        <f>M7/'SIMILITUDES OUTLIERS'!$R$31</f>
        <v>22907.130000000005</v>
      </c>
      <c r="Z7">
        <f>N7/'SIMILITUDES OUTLIERS'!$R$31</f>
        <v>22241.430000000004</v>
      </c>
      <c r="AA7">
        <f>O7/'SIMILITUDES OUTLIERS'!$R$31</f>
        <v>22449.480000000003</v>
      </c>
      <c r="AB7">
        <f>P7/'SIMILITUDES OUTLIERS'!$R$31</f>
        <v>22608.13</v>
      </c>
      <c r="AC7">
        <f>Q7/'SIMILITUDES OUTLIERS'!$R$31</f>
        <v>21636.580000000005</v>
      </c>
      <c r="AD7">
        <f t="shared" si="3"/>
        <v>266825.61000000004</v>
      </c>
      <c r="AE7">
        <f t="shared" si="4"/>
        <v>266825.61</v>
      </c>
      <c r="AF7">
        <f t="shared" si="5"/>
        <v>12</v>
      </c>
      <c r="AG7" s="14" t="str">
        <f t="shared" si="6"/>
        <v>ARAUCA</v>
      </c>
      <c r="AH7" s="14" t="str">
        <f t="shared" si="0"/>
        <v>ARAUCA</v>
      </c>
      <c r="AI7" s="14" t="str">
        <f t="shared" si="0"/>
        <v>OCCIDENTAL DE COLOMBIA LLC</v>
      </c>
      <c r="AJ7" s="14" t="str">
        <f t="shared" si="0"/>
        <v>CRAVO NORTE</v>
      </c>
      <c r="AK7" s="14" t="str">
        <f t="shared" si="0"/>
        <v>CAÑO LIMÓN</v>
      </c>
      <c r="AN7" s="5" t="s">
        <v>111</v>
      </c>
      <c r="AO7" s="5" t="s">
        <v>121</v>
      </c>
      <c r="AP7" s="5" t="s">
        <v>113</v>
      </c>
      <c r="AQ7" s="5" t="s">
        <v>122</v>
      </c>
      <c r="AR7" s="5" t="s">
        <v>124</v>
      </c>
      <c r="AS7" s="6">
        <v>1957.22</v>
      </c>
      <c r="AT7" s="6">
        <v>1923.78</v>
      </c>
      <c r="AU7" s="6">
        <v>1974.96</v>
      </c>
      <c r="AV7" s="6">
        <v>1952.15</v>
      </c>
      <c r="AW7" s="6">
        <v>1845.97</v>
      </c>
      <c r="AX7" s="7">
        <v>1739.7</v>
      </c>
      <c r="AY7" s="6">
        <v>1763.54</v>
      </c>
      <c r="AZ7" s="7">
        <v>867.7</v>
      </c>
      <c r="BA7" s="6">
        <v>1450.86</v>
      </c>
      <c r="BB7" s="6">
        <v>1710.93</v>
      </c>
      <c r="BC7" s="6">
        <v>1815.17</v>
      </c>
      <c r="BD7" s="6">
        <v>1870.6</v>
      </c>
      <c r="BE7" s="11">
        <f t="shared" si="1"/>
        <v>20872.580000000002</v>
      </c>
      <c r="BF7" s="11">
        <f t="shared" si="2"/>
        <v>20872.580000000002</v>
      </c>
    </row>
    <row r="8" spans="1:58">
      <c r="A8" t="s">
        <v>17</v>
      </c>
      <c r="B8" t="s">
        <v>17</v>
      </c>
      <c r="C8" t="s">
        <v>18</v>
      </c>
      <c r="D8" t="s">
        <v>23</v>
      </c>
      <c r="E8" t="s">
        <v>25</v>
      </c>
      <c r="F8">
        <v>3514.3322536694759</v>
      </c>
      <c r="G8">
        <v>3477.4346359081251</v>
      </c>
      <c r="H8">
        <v>3739.4370835132672</v>
      </c>
      <c r="I8">
        <v>3586.0178110767361</v>
      </c>
      <c r="J8">
        <v>3341.2081526495181</v>
      </c>
      <c r="K8">
        <v>3388.1756772918038</v>
      </c>
      <c r="L8">
        <v>2361.8607726460341</v>
      </c>
      <c r="M8">
        <v>3366.5786631821529</v>
      </c>
      <c r="N8">
        <v>3649.090661950841</v>
      </c>
      <c r="O8">
        <v>3636.302097704644</v>
      </c>
      <c r="P8">
        <v>3663.2276802502101</v>
      </c>
      <c r="Q8">
        <v>3587.7468771610429</v>
      </c>
      <c r="R8">
        <f>F8/'SIMILITUDES OUTLIERS'!$R$31</f>
        <v>3231.68</v>
      </c>
      <c r="S8">
        <f>G8/'SIMILITUDES OUTLIERS'!$R$31</f>
        <v>3197.7500000000005</v>
      </c>
      <c r="T8">
        <f>H8/'SIMILITUDES OUTLIERS'!$R$31</f>
        <v>3438.6800000000003</v>
      </c>
      <c r="U8">
        <f>I8/'SIMILITUDES OUTLIERS'!$R$31</f>
        <v>3297.6000000000004</v>
      </c>
      <c r="V8">
        <f>J8/'SIMILITUDES OUTLIERS'!$R$31</f>
        <v>3072.4800000000005</v>
      </c>
      <c r="W8">
        <f>K8/'SIMILITUDES OUTLIERS'!$R$31</f>
        <v>3115.67</v>
      </c>
      <c r="X8">
        <f>L8/'SIMILITUDES OUTLIERS'!$R$31</f>
        <v>2171.9</v>
      </c>
      <c r="Y8">
        <f>M8/'SIMILITUDES OUTLIERS'!$R$31</f>
        <v>3095.8099999999995</v>
      </c>
      <c r="Z8">
        <f>N8/'SIMILITUDES OUTLIERS'!$R$31</f>
        <v>3355.6</v>
      </c>
      <c r="AA8">
        <f>O8/'SIMILITUDES OUTLIERS'!$R$31</f>
        <v>3343.8400000000006</v>
      </c>
      <c r="AB8">
        <f>P8/'SIMILITUDES OUTLIERS'!$R$31</f>
        <v>3368.6000000000004</v>
      </c>
      <c r="AC8">
        <f>Q8/'SIMILITUDES OUTLIERS'!$R$31</f>
        <v>3299.19</v>
      </c>
      <c r="AD8">
        <f t="shared" si="3"/>
        <v>37988.800000000003</v>
      </c>
      <c r="AE8">
        <f t="shared" si="4"/>
        <v>37988.800000000003</v>
      </c>
      <c r="AF8">
        <f t="shared" si="5"/>
        <v>13</v>
      </c>
      <c r="AG8" s="14" t="str">
        <f t="shared" si="6"/>
        <v>ARAUCA</v>
      </c>
      <c r="AH8" s="14" t="str">
        <f t="shared" si="0"/>
        <v>ARAUCA</v>
      </c>
      <c r="AI8" s="14" t="str">
        <f t="shared" si="0"/>
        <v>OCCIDENTAL DE COLOMBIA LLC</v>
      </c>
      <c r="AJ8" s="14" t="str">
        <f t="shared" si="0"/>
        <v>CRAVO NORTE</v>
      </c>
      <c r="AK8" s="14" t="str">
        <f t="shared" si="0"/>
        <v>CAÑO YARUMAL</v>
      </c>
      <c r="AN8" s="5" t="s">
        <v>111</v>
      </c>
      <c r="AO8" s="5" t="s">
        <v>121</v>
      </c>
      <c r="AP8" s="5" t="s">
        <v>113</v>
      </c>
      <c r="AQ8" s="5" t="s">
        <v>122</v>
      </c>
      <c r="AR8" s="5" t="s">
        <v>125</v>
      </c>
      <c r="AS8" s="6">
        <v>1060.57</v>
      </c>
      <c r="AT8" s="6">
        <v>1063.98</v>
      </c>
      <c r="AU8" s="6">
        <v>1099.95</v>
      </c>
      <c r="AV8" s="6">
        <v>1186.04</v>
      </c>
      <c r="AW8" s="6">
        <v>1203.57</v>
      </c>
      <c r="AX8" s="7">
        <v>1130.1600000000001</v>
      </c>
      <c r="AY8" s="6">
        <v>1164.56</v>
      </c>
      <c r="AZ8" s="7">
        <v>563.92999999999995</v>
      </c>
      <c r="BA8" s="6">
        <v>987.91</v>
      </c>
      <c r="BB8" s="6">
        <v>1061.45</v>
      </c>
      <c r="BC8" s="6">
        <v>1084.6099999999999</v>
      </c>
      <c r="BD8" s="6">
        <v>1125.26</v>
      </c>
      <c r="BE8" s="11">
        <f t="shared" si="1"/>
        <v>12731.990000000002</v>
      </c>
      <c r="BF8" s="11">
        <f t="shared" si="2"/>
        <v>12731.99</v>
      </c>
    </row>
    <row r="9" spans="1:58">
      <c r="A9" t="s">
        <v>17</v>
      </c>
      <c r="B9" t="s">
        <v>17</v>
      </c>
      <c r="C9" t="s">
        <v>18</v>
      </c>
      <c r="D9" t="s">
        <v>23</v>
      </c>
      <c r="E9" t="s">
        <v>26</v>
      </c>
      <c r="F9">
        <v>26.349227184130669</v>
      </c>
      <c r="G9">
        <v>28.121791786282259</v>
      </c>
      <c r="H9">
        <v>29.394123433225431</v>
      </c>
      <c r="I9">
        <v>27.512812536463311</v>
      </c>
      <c r="J9">
        <v>27.121325875865409</v>
      </c>
      <c r="K9">
        <v>28.600275482568581</v>
      </c>
      <c r="L9">
        <v>15.60509327661061</v>
      </c>
      <c r="M9">
        <v>25.29438812640856</v>
      </c>
      <c r="N9">
        <v>15.550720129305351</v>
      </c>
      <c r="O9">
        <v>14.245764593979031</v>
      </c>
      <c r="P9">
        <v>10.222151693389529</v>
      </c>
      <c r="Q9">
        <v>0</v>
      </c>
      <c r="R9">
        <f>F9/'SIMILITUDES OUTLIERS'!$R$31</f>
        <v>24.229999999999997</v>
      </c>
      <c r="S9">
        <f>G9/'SIMILITUDES OUTLIERS'!$R$31</f>
        <v>25.86</v>
      </c>
      <c r="T9">
        <f>H9/'SIMILITUDES OUTLIERS'!$R$31</f>
        <v>27.030000000000005</v>
      </c>
      <c r="U9">
        <f>I9/'SIMILITUDES OUTLIERS'!$R$31</f>
        <v>25.3</v>
      </c>
      <c r="V9">
        <f>J9/'SIMILITUDES OUTLIERS'!$R$31</f>
        <v>24.939999999999998</v>
      </c>
      <c r="W9">
        <f>K9/'SIMILITUDES OUTLIERS'!$R$31</f>
        <v>26.3</v>
      </c>
      <c r="X9">
        <f>L9/'SIMILITUDES OUTLIERS'!$R$31</f>
        <v>14.349999999999998</v>
      </c>
      <c r="Y9">
        <f>M9/'SIMILITUDES OUTLIERS'!$R$31</f>
        <v>23.259999999999998</v>
      </c>
      <c r="Z9">
        <f>N9/'SIMILITUDES OUTLIERS'!$R$31</f>
        <v>14.3</v>
      </c>
      <c r="AA9">
        <f>O9/'SIMILITUDES OUTLIERS'!$R$31</f>
        <v>13.100000000000005</v>
      </c>
      <c r="AB9">
        <f>P9/'SIMILITUDES OUTLIERS'!$R$31</f>
        <v>9.3999999999999986</v>
      </c>
      <c r="AC9">
        <f>Q9/'SIMILITUDES OUTLIERS'!$R$31</f>
        <v>0</v>
      </c>
      <c r="AD9">
        <f t="shared" si="3"/>
        <v>228.07</v>
      </c>
      <c r="AE9">
        <f t="shared" si="4"/>
        <v>228.07</v>
      </c>
      <c r="AF9">
        <f t="shared" si="5"/>
        <v>14</v>
      </c>
      <c r="AG9" s="14" t="str">
        <f t="shared" si="6"/>
        <v>ARAUCA</v>
      </c>
      <c r="AH9" s="14" t="str">
        <f t="shared" si="0"/>
        <v>ARAUCA</v>
      </c>
      <c r="AI9" s="14" t="str">
        <f t="shared" si="0"/>
        <v>OCCIDENTAL DE COLOMBIA LLC</v>
      </c>
      <c r="AJ9" s="14" t="str">
        <f t="shared" si="0"/>
        <v>CRAVO NORTE</v>
      </c>
      <c r="AK9" s="14" t="str">
        <f t="shared" si="0"/>
        <v>TONINA</v>
      </c>
      <c r="AN9" s="5" t="s">
        <v>126</v>
      </c>
      <c r="AO9" s="5" t="s">
        <v>126</v>
      </c>
      <c r="AP9" s="5" t="s">
        <v>127</v>
      </c>
      <c r="AQ9" s="5" t="s">
        <v>128</v>
      </c>
      <c r="AR9" s="5" t="s">
        <v>128</v>
      </c>
      <c r="AS9" s="6">
        <v>7262.77</v>
      </c>
      <c r="AT9" s="6">
        <v>6149.36</v>
      </c>
      <c r="AU9" s="6">
        <v>5679.87</v>
      </c>
      <c r="AV9" s="6">
        <v>5515.9</v>
      </c>
      <c r="AW9" s="6">
        <v>5369.35</v>
      </c>
      <c r="AX9" s="7">
        <v>5876.67</v>
      </c>
      <c r="AY9" s="6">
        <v>4382.8999999999996</v>
      </c>
      <c r="AZ9" s="7">
        <v>5399.29</v>
      </c>
      <c r="BA9" s="6">
        <v>4762.7299999999996</v>
      </c>
      <c r="BB9" s="6">
        <v>5451.39</v>
      </c>
      <c r="BC9" s="6">
        <v>5736.2</v>
      </c>
      <c r="BD9" s="6">
        <v>5725.81</v>
      </c>
      <c r="BE9" s="11">
        <f t="shared" si="1"/>
        <v>67312.239999999991</v>
      </c>
      <c r="BF9" s="11">
        <f t="shared" si="2"/>
        <v>67312.240000000005</v>
      </c>
    </row>
    <row r="10" spans="1:58">
      <c r="A10" t="s">
        <v>17</v>
      </c>
      <c r="B10" t="s">
        <v>27</v>
      </c>
      <c r="C10" t="s">
        <v>18</v>
      </c>
      <c r="D10" t="s">
        <v>93</v>
      </c>
      <c r="E10" t="s">
        <v>28</v>
      </c>
      <c r="F10">
        <v>205.78061329150009</v>
      </c>
      <c r="G10">
        <v>200.78915836887691</v>
      </c>
      <c r="H10">
        <v>188.47907781896521</v>
      </c>
      <c r="I10">
        <v>157.06227330598401</v>
      </c>
      <c r="J10">
        <v>151.99469597713349</v>
      </c>
      <c r="K10">
        <v>127.7768961673691</v>
      </c>
      <c r="L10">
        <v>67.846813207507751</v>
      </c>
      <c r="M10">
        <v>104.2550726431122</v>
      </c>
      <c r="N10">
        <v>90.009308049133125</v>
      </c>
      <c r="O10">
        <v>114.98833192117119</v>
      </c>
      <c r="P10">
        <v>79.025932293469907</v>
      </c>
      <c r="Q10">
        <v>66.541857672181422</v>
      </c>
      <c r="R10">
        <f>F10/'SIMILITUDES OUTLIERS'!$R$31</f>
        <v>189.23</v>
      </c>
      <c r="S10">
        <f>G10/'SIMILITUDES OUTLIERS'!$R$31</f>
        <v>184.64000000000001</v>
      </c>
      <c r="T10">
        <f>H10/'SIMILITUDES OUTLIERS'!$R$31</f>
        <v>173.31999999999996</v>
      </c>
      <c r="U10">
        <f>I10/'SIMILITUDES OUTLIERS'!$R$31</f>
        <v>144.42999999999998</v>
      </c>
      <c r="V10">
        <f>J10/'SIMILITUDES OUTLIERS'!$R$31</f>
        <v>139.77000000000001</v>
      </c>
      <c r="W10">
        <f>K10/'SIMILITUDES OUTLIERS'!$R$31</f>
        <v>117.49999999999997</v>
      </c>
      <c r="X10">
        <f>L10/'SIMILITUDES OUTLIERS'!$R$31</f>
        <v>62.390000000000008</v>
      </c>
      <c r="Y10">
        <f>M10/'SIMILITUDES OUTLIERS'!$R$31</f>
        <v>95.870000000000047</v>
      </c>
      <c r="Z10">
        <f>N10/'SIMILITUDES OUTLIERS'!$R$31</f>
        <v>82.77</v>
      </c>
      <c r="AA10">
        <f>O10/'SIMILITUDES OUTLIERS'!$R$31</f>
        <v>105.74000000000004</v>
      </c>
      <c r="AB10">
        <f>P10/'SIMILITUDES OUTLIERS'!$R$31</f>
        <v>72.67</v>
      </c>
      <c r="AC10">
        <f>Q10/'SIMILITUDES OUTLIERS'!$R$31</f>
        <v>61.190000000000005</v>
      </c>
      <c r="AD10">
        <f t="shared" si="3"/>
        <v>1429.52</v>
      </c>
      <c r="AE10">
        <f t="shared" si="4"/>
        <v>1429.52</v>
      </c>
      <c r="AF10">
        <f t="shared" si="5"/>
        <v>15</v>
      </c>
      <c r="AG10" s="14" t="str">
        <f t="shared" si="6"/>
        <v>ARAUCA</v>
      </c>
      <c r="AH10" s="14" t="str">
        <f t="shared" si="0"/>
        <v>ARAUQUITA</v>
      </c>
      <c r="AI10" s="14" t="str">
        <f t="shared" si="0"/>
        <v>OCCIDENTAL DE COLOMBIA LLC</v>
      </c>
      <c r="AJ10" s="14" t="str">
        <f t="shared" si="0"/>
        <v>CHIPIRÓN</v>
      </c>
      <c r="AK10" s="14" t="str">
        <f t="shared" si="0"/>
        <v>ARAGUATO</v>
      </c>
      <c r="AN10" s="5" t="s">
        <v>126</v>
      </c>
      <c r="AO10" s="5" t="s">
        <v>126</v>
      </c>
      <c r="AP10" s="5" t="s">
        <v>127</v>
      </c>
      <c r="AQ10" s="5" t="s">
        <v>128</v>
      </c>
      <c r="AR10" s="5" t="s">
        <v>129</v>
      </c>
      <c r="AS10" s="6">
        <v>123.42</v>
      </c>
      <c r="AT10" s="6">
        <v>115.79</v>
      </c>
      <c r="AU10" s="6">
        <v>113.23</v>
      </c>
      <c r="AV10" s="6">
        <v>120.77</v>
      </c>
      <c r="AW10" s="6">
        <v>129.94</v>
      </c>
      <c r="AX10" s="7">
        <v>128.4</v>
      </c>
      <c r="AY10" s="6">
        <v>80.58</v>
      </c>
      <c r="AZ10" s="7">
        <v>122.71</v>
      </c>
      <c r="BA10" s="6">
        <v>99.2</v>
      </c>
      <c r="BB10" s="6">
        <v>121</v>
      </c>
      <c r="BC10" s="6">
        <v>105.27</v>
      </c>
      <c r="BD10" s="6">
        <v>105.74</v>
      </c>
      <c r="BE10" s="11">
        <f t="shared" si="1"/>
        <v>1366.05</v>
      </c>
      <c r="BF10" s="11">
        <f t="shared" si="2"/>
        <v>1366.05</v>
      </c>
    </row>
    <row r="11" spans="1:58">
      <c r="A11" t="s">
        <v>17</v>
      </c>
      <c r="B11" t="s">
        <v>27</v>
      </c>
      <c r="C11" t="s">
        <v>18</v>
      </c>
      <c r="D11" t="s">
        <v>93</v>
      </c>
      <c r="E11" t="s">
        <v>29</v>
      </c>
      <c r="F11">
        <v>1252.8986840962641</v>
      </c>
      <c r="G11">
        <v>908.22730332819867</v>
      </c>
      <c r="H11">
        <v>665.27720653882045</v>
      </c>
      <c r="I11">
        <v>662.01481770050464</v>
      </c>
      <c r="J11">
        <v>610.20808294804965</v>
      </c>
      <c r="K11">
        <v>516.43615310539235</v>
      </c>
      <c r="L11">
        <v>328.55517990678499</v>
      </c>
      <c r="M11">
        <v>479.39716516104681</v>
      </c>
      <c r="N11">
        <v>375.75107176775361</v>
      </c>
      <c r="O11">
        <v>467.50032053065519</v>
      </c>
      <c r="P11">
        <v>442.27118018101288</v>
      </c>
      <c r="Q11">
        <v>433.44098105863822</v>
      </c>
      <c r="R11">
        <f>F11/'SIMILITUDES OUTLIERS'!$R$31</f>
        <v>1152.1300000000003</v>
      </c>
      <c r="S11">
        <f>G11/'SIMILITUDES OUTLIERS'!$R$31</f>
        <v>835.18</v>
      </c>
      <c r="T11">
        <f>H11/'SIMILITUDES OUTLIERS'!$R$31</f>
        <v>611.77</v>
      </c>
      <c r="U11">
        <f>I11/'SIMILITUDES OUTLIERS'!$R$31</f>
        <v>608.77</v>
      </c>
      <c r="V11">
        <f>J11/'SIMILITUDES OUTLIERS'!$R$31</f>
        <v>561.13</v>
      </c>
      <c r="W11">
        <f>K11/'SIMILITUDES OUTLIERS'!$R$31</f>
        <v>474.90000000000003</v>
      </c>
      <c r="X11">
        <f>L11/'SIMILITUDES OUTLIERS'!$R$31</f>
        <v>302.13</v>
      </c>
      <c r="Y11">
        <f>M11/'SIMILITUDES OUTLIERS'!$R$31</f>
        <v>440.84</v>
      </c>
      <c r="Z11">
        <f>N11/'SIMILITUDES OUTLIERS'!$R$31</f>
        <v>345.53</v>
      </c>
      <c r="AA11">
        <f>O11/'SIMILITUDES OUTLIERS'!$R$31</f>
        <v>429.9</v>
      </c>
      <c r="AB11">
        <f>P11/'SIMILITUDES OUTLIERS'!$R$31</f>
        <v>406.69999999999993</v>
      </c>
      <c r="AC11">
        <f>Q11/'SIMILITUDES OUTLIERS'!$R$31</f>
        <v>398.58000000000004</v>
      </c>
      <c r="AD11">
        <f t="shared" si="3"/>
        <v>6567.5599999999995</v>
      </c>
      <c r="AE11">
        <f t="shared" si="4"/>
        <v>6567.56</v>
      </c>
      <c r="AF11">
        <f t="shared" si="5"/>
        <v>16</v>
      </c>
      <c r="AG11" s="14" t="str">
        <f t="shared" si="6"/>
        <v>ARAUCA</v>
      </c>
      <c r="AH11" s="14" t="str">
        <f t="shared" si="0"/>
        <v>ARAUQUITA</v>
      </c>
      <c r="AI11" s="14" t="str">
        <f t="shared" si="0"/>
        <v>OCCIDENTAL DE COLOMBIA LLC</v>
      </c>
      <c r="AJ11" s="14" t="str">
        <f t="shared" si="0"/>
        <v>CHIPIRÓN</v>
      </c>
      <c r="AK11" s="14" t="str">
        <f t="shared" si="0"/>
        <v>BAYONERO</v>
      </c>
      <c r="AN11" s="5" t="s">
        <v>126</v>
      </c>
      <c r="AO11" s="5" t="s">
        <v>126</v>
      </c>
      <c r="AP11" s="5" t="s">
        <v>127</v>
      </c>
      <c r="AQ11" s="5" t="s">
        <v>128</v>
      </c>
      <c r="AR11" s="5" t="s">
        <v>130</v>
      </c>
      <c r="AS11" s="6">
        <v>296.68</v>
      </c>
      <c r="AT11" s="6">
        <v>238.29</v>
      </c>
      <c r="AU11" s="6">
        <v>240.06</v>
      </c>
      <c r="AV11" s="6">
        <v>211.73</v>
      </c>
      <c r="AW11" s="6">
        <v>137.44999999999999</v>
      </c>
      <c r="AX11" s="7">
        <v>182.1</v>
      </c>
      <c r="AY11" s="6">
        <v>226.55</v>
      </c>
      <c r="AZ11" s="7">
        <v>281.83999999999997</v>
      </c>
      <c r="BA11" s="6">
        <v>227.77</v>
      </c>
      <c r="BB11" s="6">
        <v>202.61</v>
      </c>
      <c r="BC11" s="6">
        <v>178.03</v>
      </c>
      <c r="BD11" s="6">
        <v>160.94</v>
      </c>
      <c r="BE11" s="11">
        <f t="shared" si="1"/>
        <v>2584.0500000000002</v>
      </c>
      <c r="BF11" s="11">
        <f t="shared" si="2"/>
        <v>2584.0500000000002</v>
      </c>
    </row>
    <row r="12" spans="1:58">
      <c r="A12" t="s">
        <v>17</v>
      </c>
      <c r="B12" t="s">
        <v>27</v>
      </c>
      <c r="C12" t="s">
        <v>18</v>
      </c>
      <c r="D12" t="s">
        <v>93</v>
      </c>
      <c r="E12" t="s">
        <v>19</v>
      </c>
      <c r="F12">
        <v>128.38587541718809</v>
      </c>
      <c r="G12">
        <v>147.15548586696499</v>
      </c>
      <c r="H12">
        <v>148.1450771479208</v>
      </c>
      <c r="I12">
        <v>117.8809833578112</v>
      </c>
      <c r="J12">
        <v>96.262219989238417</v>
      </c>
      <c r="K12">
        <v>97.295309788038438</v>
      </c>
      <c r="L12">
        <v>53.176938064547663</v>
      </c>
      <c r="M12">
        <v>86.649047545667855</v>
      </c>
      <c r="N12">
        <v>76.263776410362524</v>
      </c>
      <c r="O12">
        <v>95.979479623251066</v>
      </c>
      <c r="P12">
        <v>94.500530016547899</v>
      </c>
      <c r="Q12">
        <v>95.131258525288956</v>
      </c>
      <c r="R12">
        <f>F12/'SIMILITUDES OUTLIERS'!$R$31</f>
        <v>118.06000000000002</v>
      </c>
      <c r="S12">
        <f>G12/'SIMILITUDES OUTLIERS'!$R$31</f>
        <v>135.31999999999996</v>
      </c>
      <c r="T12">
        <f>H12/'SIMILITUDES OUTLIERS'!$R$31</f>
        <v>136.22999999999999</v>
      </c>
      <c r="U12">
        <f>I12/'SIMILITUDES OUTLIERS'!$R$31</f>
        <v>108.40000000000002</v>
      </c>
      <c r="V12">
        <f>J12/'SIMILITUDES OUTLIERS'!$R$31</f>
        <v>88.52</v>
      </c>
      <c r="W12">
        <f>K12/'SIMILITUDES OUTLIERS'!$R$31</f>
        <v>89.47</v>
      </c>
      <c r="X12">
        <f>L12/'SIMILITUDES OUTLIERS'!$R$31</f>
        <v>48.9</v>
      </c>
      <c r="Y12">
        <f>M12/'SIMILITUDES OUTLIERS'!$R$31</f>
        <v>79.680000000000007</v>
      </c>
      <c r="Z12">
        <f>N12/'SIMILITUDES OUTLIERS'!$R$31</f>
        <v>70.13</v>
      </c>
      <c r="AA12">
        <f>O12/'SIMILITUDES OUTLIERS'!$R$31</f>
        <v>88.26</v>
      </c>
      <c r="AB12">
        <f>P12/'SIMILITUDES OUTLIERS'!$R$31</f>
        <v>86.9</v>
      </c>
      <c r="AC12">
        <f>Q12/'SIMILITUDES OUTLIERS'!$R$31</f>
        <v>87.48</v>
      </c>
      <c r="AD12">
        <f t="shared" si="3"/>
        <v>1137.3500000000001</v>
      </c>
      <c r="AE12">
        <f t="shared" si="4"/>
        <v>1137.3499999999999</v>
      </c>
      <c r="AF12">
        <f t="shared" si="5"/>
        <v>17</v>
      </c>
      <c r="AG12" s="14" t="str">
        <f t="shared" si="6"/>
        <v>ARAUCA</v>
      </c>
      <c r="AH12" s="14" t="str">
        <f t="shared" si="0"/>
        <v>ARAUQUITA</v>
      </c>
      <c r="AI12" s="14" t="str">
        <f t="shared" si="0"/>
        <v>OCCIDENTAL DE COLOMBIA LLC</v>
      </c>
      <c r="AJ12" s="14" t="str">
        <f t="shared" si="0"/>
        <v>CHIPIRÓN</v>
      </c>
      <c r="AK12" s="14" t="str">
        <f t="shared" si="0"/>
        <v>CHIPIRÓN</v>
      </c>
      <c r="AN12" s="5" t="s">
        <v>126</v>
      </c>
      <c r="AO12" s="5" t="s">
        <v>126</v>
      </c>
      <c r="AP12" s="5" t="s">
        <v>127</v>
      </c>
      <c r="AQ12" s="5" t="s">
        <v>128</v>
      </c>
      <c r="AR12" s="5" t="s">
        <v>131</v>
      </c>
      <c r="AS12" s="6">
        <v>36.94</v>
      </c>
      <c r="AT12" s="6">
        <v>39</v>
      </c>
      <c r="AU12" s="6">
        <v>35.1</v>
      </c>
      <c r="AV12" s="6">
        <v>27.83</v>
      </c>
      <c r="AW12" s="6">
        <v>26.23</v>
      </c>
      <c r="AX12" s="7">
        <v>26.77</v>
      </c>
      <c r="AY12" s="6">
        <v>13.65</v>
      </c>
      <c r="AZ12" s="7">
        <v>23.68</v>
      </c>
      <c r="BA12" s="6">
        <v>27.67</v>
      </c>
      <c r="BB12" s="6">
        <v>6.13</v>
      </c>
      <c r="BC12" s="6">
        <v>0</v>
      </c>
      <c r="BD12" s="6">
        <v>0</v>
      </c>
      <c r="BE12" s="11">
        <f t="shared" si="1"/>
        <v>263</v>
      </c>
      <c r="BF12" s="11">
        <f t="shared" si="2"/>
        <v>263</v>
      </c>
    </row>
    <row r="13" spans="1:58">
      <c r="A13" t="s">
        <v>17</v>
      </c>
      <c r="B13" t="s">
        <v>27</v>
      </c>
      <c r="C13" t="s">
        <v>18</v>
      </c>
      <c r="D13" t="s">
        <v>93</v>
      </c>
      <c r="E13" t="s">
        <v>30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4.491221967414762</v>
      </c>
      <c r="R13">
        <f>F13/'SIMILITUDES OUTLIERS'!$R$31</f>
        <v>0</v>
      </c>
      <c r="S13">
        <f>G13/'SIMILITUDES OUTLIERS'!$R$31</f>
        <v>0</v>
      </c>
      <c r="T13">
        <f>H13/'SIMILITUDES OUTLIERS'!$R$31</f>
        <v>0</v>
      </c>
      <c r="U13">
        <f>I13/'SIMILITUDES OUTLIERS'!$R$31</f>
        <v>0</v>
      </c>
      <c r="V13">
        <f>J13/'SIMILITUDES OUTLIERS'!$R$31</f>
        <v>0</v>
      </c>
      <c r="W13">
        <f>K13/'SIMILITUDES OUTLIERS'!$R$31</f>
        <v>0</v>
      </c>
      <c r="X13">
        <f>L13/'SIMILITUDES OUTLIERS'!$R$31</f>
        <v>0</v>
      </c>
      <c r="Y13">
        <f>M13/'SIMILITUDES OUTLIERS'!$R$31</f>
        <v>0</v>
      </c>
      <c r="Z13">
        <f>N13/'SIMILITUDES OUTLIERS'!$R$31</f>
        <v>0</v>
      </c>
      <c r="AA13">
        <f>O13/'SIMILITUDES OUTLIERS'!$R$31</f>
        <v>0</v>
      </c>
      <c r="AB13">
        <f>P13/'SIMILITUDES OUTLIERS'!$R$31</f>
        <v>0</v>
      </c>
      <c r="AC13">
        <f>Q13/'SIMILITUDES OUTLIERS'!$R$31</f>
        <v>4.13</v>
      </c>
      <c r="AD13">
        <f t="shared" si="3"/>
        <v>4.13</v>
      </c>
      <c r="AE13">
        <f t="shared" si="4"/>
        <v>4.13</v>
      </c>
      <c r="AF13">
        <f t="shared" si="5"/>
        <v>18</v>
      </c>
      <c r="AG13" s="14" t="str">
        <f t="shared" si="6"/>
        <v>ARAUCA</v>
      </c>
      <c r="AH13" s="14" t="str">
        <f t="shared" si="0"/>
        <v>ARAUQUITA</v>
      </c>
      <c r="AI13" s="14" t="str">
        <f t="shared" si="0"/>
        <v>OCCIDENTAL DE COLOMBIA LLC</v>
      </c>
      <c r="AJ13" s="14" t="str">
        <f t="shared" si="0"/>
        <v>CHIPIRÓN</v>
      </c>
      <c r="AK13" s="14" t="str">
        <f t="shared" si="0"/>
        <v>JIBA</v>
      </c>
      <c r="AN13" s="5" t="s">
        <v>126</v>
      </c>
      <c r="AO13" s="5" t="s">
        <v>126</v>
      </c>
      <c r="AP13" s="5" t="s">
        <v>127</v>
      </c>
      <c r="AQ13" s="5" t="s">
        <v>132</v>
      </c>
      <c r="AR13" s="5" t="s">
        <v>133</v>
      </c>
      <c r="AS13" s="6">
        <v>21049.81</v>
      </c>
      <c r="AT13" s="6">
        <v>22407.57</v>
      </c>
      <c r="AU13" s="6">
        <v>23908.84</v>
      </c>
      <c r="AV13" s="6">
        <v>23677.27</v>
      </c>
      <c r="AW13" s="6">
        <v>22887.03</v>
      </c>
      <c r="AX13" s="7">
        <v>23514.37</v>
      </c>
      <c r="AY13" s="6">
        <v>17537.97</v>
      </c>
      <c r="AZ13" s="7">
        <v>22907.13</v>
      </c>
      <c r="BA13" s="6">
        <v>22241.43</v>
      </c>
      <c r="BB13" s="6">
        <v>22449.48</v>
      </c>
      <c r="BC13" s="6">
        <v>22608.13</v>
      </c>
      <c r="BD13" s="6">
        <v>21636.58</v>
      </c>
      <c r="BE13" s="11">
        <f t="shared" si="1"/>
        <v>266825.61000000004</v>
      </c>
      <c r="BF13" s="11">
        <f t="shared" si="2"/>
        <v>266825.61</v>
      </c>
    </row>
    <row r="14" spans="1:58">
      <c r="A14" t="s">
        <v>17</v>
      </c>
      <c r="B14" t="s">
        <v>27</v>
      </c>
      <c r="C14" t="s">
        <v>18</v>
      </c>
      <c r="D14" t="s">
        <v>93</v>
      </c>
      <c r="E14" t="s">
        <v>31</v>
      </c>
      <c r="F14">
        <v>84.115258881242568</v>
      </c>
      <c r="G14">
        <v>99.459361050787905</v>
      </c>
      <c r="H14">
        <v>97.806417372707912</v>
      </c>
      <c r="I14">
        <v>104.429066714489</v>
      </c>
      <c r="J14">
        <v>99.872596970307924</v>
      </c>
      <c r="K14">
        <v>100.4489523317437</v>
      </c>
      <c r="L14">
        <v>57.42891818381927</v>
      </c>
      <c r="M14">
        <v>88.606480848657341</v>
      </c>
      <c r="N14">
        <v>63.54045994093088</v>
      </c>
      <c r="O14">
        <v>76.329024187128837</v>
      </c>
      <c r="P14">
        <v>74.05622662976883</v>
      </c>
      <c r="Q14">
        <v>87.138405871415216</v>
      </c>
      <c r="R14">
        <f>F14/'SIMILITUDES OUTLIERS'!$R$31</f>
        <v>77.349999999999994</v>
      </c>
      <c r="S14">
        <f>G14/'SIMILITUDES OUTLIERS'!$R$31</f>
        <v>91.46</v>
      </c>
      <c r="T14">
        <f>H14/'SIMILITUDES OUTLIERS'!$R$31</f>
        <v>89.94</v>
      </c>
      <c r="U14">
        <f>I14/'SIMILITUDES OUTLIERS'!$R$31</f>
        <v>96.03</v>
      </c>
      <c r="V14">
        <f>J14/'SIMILITUDES OUTLIERS'!$R$31</f>
        <v>91.84</v>
      </c>
      <c r="W14">
        <f>K14/'SIMILITUDES OUTLIERS'!$R$31</f>
        <v>92.36999999999999</v>
      </c>
      <c r="X14">
        <f>L14/'SIMILITUDES OUTLIERS'!$R$31</f>
        <v>52.81</v>
      </c>
      <c r="Y14">
        <f>M14/'SIMILITUDES OUTLIERS'!$R$31</f>
        <v>81.48</v>
      </c>
      <c r="Z14">
        <f>N14/'SIMILITUDES OUTLIERS'!$R$31</f>
        <v>58.43</v>
      </c>
      <c r="AA14">
        <f>O14/'SIMILITUDES OUTLIERS'!$R$31</f>
        <v>70.19</v>
      </c>
      <c r="AB14">
        <f>P14/'SIMILITUDES OUTLIERS'!$R$31</f>
        <v>68.099999999999994</v>
      </c>
      <c r="AC14">
        <f>Q14/'SIMILITUDES OUTLIERS'!$R$31</f>
        <v>80.13</v>
      </c>
      <c r="AD14">
        <f t="shared" si="3"/>
        <v>950.12999999999988</v>
      </c>
      <c r="AE14">
        <f t="shared" si="4"/>
        <v>950.13</v>
      </c>
      <c r="AF14">
        <f t="shared" si="5"/>
        <v>19</v>
      </c>
      <c r="AG14" s="14" t="str">
        <f t="shared" si="6"/>
        <v>ARAUCA</v>
      </c>
      <c r="AH14" s="14" t="str">
        <f t="shared" si="0"/>
        <v>ARAUQUITA</v>
      </c>
      <c r="AI14" s="14" t="str">
        <f t="shared" si="0"/>
        <v>OCCIDENTAL DE COLOMBIA LLC</v>
      </c>
      <c r="AJ14" s="14" t="str">
        <f t="shared" si="0"/>
        <v>CHIPIRÓN</v>
      </c>
      <c r="AK14" s="14" t="str">
        <f t="shared" si="0"/>
        <v>JIBA UNIFICADO</v>
      </c>
      <c r="AN14" s="5" t="s">
        <v>126</v>
      </c>
      <c r="AO14" s="5" t="s">
        <v>126</v>
      </c>
      <c r="AP14" s="5" t="s">
        <v>127</v>
      </c>
      <c r="AQ14" s="5" t="s">
        <v>132</v>
      </c>
      <c r="AR14" s="5" t="s">
        <v>134</v>
      </c>
      <c r="AS14" s="6">
        <v>3231.68</v>
      </c>
      <c r="AT14" s="6">
        <v>3197.75</v>
      </c>
      <c r="AU14" s="6">
        <v>3438.68</v>
      </c>
      <c r="AV14" s="6">
        <v>3297.6</v>
      </c>
      <c r="AW14" s="6">
        <v>3072.48</v>
      </c>
      <c r="AX14" s="7">
        <v>3115.67</v>
      </c>
      <c r="AY14" s="6">
        <v>2171.9</v>
      </c>
      <c r="AZ14" s="7">
        <v>3095.81</v>
      </c>
      <c r="BA14" s="6">
        <v>3355.6</v>
      </c>
      <c r="BB14" s="6">
        <v>3343.84</v>
      </c>
      <c r="BC14" s="6">
        <v>3368.6</v>
      </c>
      <c r="BD14" s="6">
        <v>3299.19</v>
      </c>
      <c r="BE14" s="11">
        <f t="shared" si="1"/>
        <v>37988.800000000003</v>
      </c>
      <c r="BF14" s="11">
        <f t="shared" si="2"/>
        <v>37988.800000000003</v>
      </c>
    </row>
    <row r="15" spans="1:58">
      <c r="A15" t="s">
        <v>17</v>
      </c>
      <c r="B15" t="s">
        <v>27</v>
      </c>
      <c r="C15" t="s">
        <v>18</v>
      </c>
      <c r="D15" t="s">
        <v>32</v>
      </c>
      <c r="E15" t="s">
        <v>33</v>
      </c>
      <c r="F15">
        <v>1459.3100258965051</v>
      </c>
      <c r="G15">
        <v>1403.1751886185509</v>
      </c>
      <c r="H15">
        <v>1244.894956812929</v>
      </c>
      <c r="I15">
        <v>1337.7642924103191</v>
      </c>
      <c r="J15">
        <v>1327.933627377528</v>
      </c>
      <c r="K15">
        <v>1339.8304720079191</v>
      </c>
      <c r="L15">
        <v>802.92826625682551</v>
      </c>
      <c r="M15">
        <v>1126.644236053442</v>
      </c>
      <c r="N15">
        <v>927.96475580000936</v>
      </c>
      <c r="O15">
        <v>1235.075166409599</v>
      </c>
      <c r="P15">
        <v>1245.4386882859819</v>
      </c>
      <c r="Q15">
        <v>1236.4453697216909</v>
      </c>
      <c r="R15">
        <f>F15/'SIMILITUDES OUTLIERS'!$R$31</f>
        <v>1341.94</v>
      </c>
      <c r="S15">
        <f>G15/'SIMILITUDES OUTLIERS'!$R$31</f>
        <v>1290.32</v>
      </c>
      <c r="T15">
        <f>H15/'SIMILITUDES OUTLIERS'!$R$31</f>
        <v>1144.77</v>
      </c>
      <c r="U15">
        <f>I15/'SIMILITUDES OUTLIERS'!$R$31</f>
        <v>1230.17</v>
      </c>
      <c r="V15">
        <f>J15/'SIMILITUDES OUTLIERS'!$R$31</f>
        <v>1221.1300000000006</v>
      </c>
      <c r="W15">
        <f>K15/'SIMILITUDES OUTLIERS'!$R$31</f>
        <v>1232.0700000000002</v>
      </c>
      <c r="X15">
        <f>L15/'SIMILITUDES OUTLIERS'!$R$31</f>
        <v>738.35</v>
      </c>
      <c r="Y15">
        <f>M15/'SIMILITUDES OUTLIERS'!$R$31</f>
        <v>1036.03</v>
      </c>
      <c r="Z15">
        <f>N15/'SIMILITUDES OUTLIERS'!$R$31</f>
        <v>853.33</v>
      </c>
      <c r="AA15">
        <f>O15/'SIMILITUDES OUTLIERS'!$R$31</f>
        <v>1135.7400000000005</v>
      </c>
      <c r="AB15">
        <f>P15/'SIMILITUDES OUTLIERS'!$R$31</f>
        <v>1145.2700000000002</v>
      </c>
      <c r="AC15">
        <f>Q15/'SIMILITUDES OUTLIERS'!$R$31</f>
        <v>1136.9999999999998</v>
      </c>
      <c r="AD15">
        <f t="shared" si="3"/>
        <v>13506.120000000003</v>
      </c>
      <c r="AE15">
        <f t="shared" si="4"/>
        <v>13506.12</v>
      </c>
      <c r="AF15">
        <f t="shared" si="5"/>
        <v>20</v>
      </c>
      <c r="AG15" s="14" t="str">
        <f t="shared" si="6"/>
        <v>ARAUCA</v>
      </c>
      <c r="AH15" s="14" t="str">
        <f t="shared" si="0"/>
        <v>ARAUQUITA</v>
      </c>
      <c r="AI15" s="14" t="str">
        <f t="shared" si="0"/>
        <v>OCCIDENTAL DE COLOMBIA LLC</v>
      </c>
      <c r="AJ15" s="14" t="str">
        <f t="shared" si="0"/>
        <v>COSECHA</v>
      </c>
      <c r="AK15" s="14" t="str">
        <f t="shared" si="0"/>
        <v>CANAGUEY</v>
      </c>
      <c r="AN15" s="5" t="s">
        <v>126</v>
      </c>
      <c r="AO15" s="5" t="s">
        <v>126</v>
      </c>
      <c r="AP15" s="5" t="s">
        <v>127</v>
      </c>
      <c r="AQ15" s="5" t="s">
        <v>132</v>
      </c>
      <c r="AR15" s="5" t="s">
        <v>135</v>
      </c>
      <c r="AS15" s="6">
        <v>24.23</v>
      </c>
      <c r="AT15" s="6">
        <v>25.86</v>
      </c>
      <c r="AU15" s="6">
        <v>27.03</v>
      </c>
      <c r="AV15" s="6">
        <v>25.3</v>
      </c>
      <c r="AW15" s="6">
        <v>24.94</v>
      </c>
      <c r="AX15" s="7">
        <v>26.3</v>
      </c>
      <c r="AY15" s="6">
        <v>14.35</v>
      </c>
      <c r="AZ15" s="7">
        <v>23.26</v>
      </c>
      <c r="BA15" s="6">
        <v>14.3</v>
      </c>
      <c r="BB15" s="6">
        <v>13.1</v>
      </c>
      <c r="BC15" s="6">
        <v>9.4</v>
      </c>
      <c r="BD15" s="6">
        <v>0</v>
      </c>
      <c r="BE15" s="11">
        <f t="shared" si="1"/>
        <v>228.07</v>
      </c>
      <c r="BF15" s="11">
        <f t="shared" si="2"/>
        <v>228.07</v>
      </c>
    </row>
    <row r="16" spans="1:58">
      <c r="A16" t="s">
        <v>17</v>
      </c>
      <c r="B16" t="s">
        <v>27</v>
      </c>
      <c r="C16" t="s">
        <v>18</v>
      </c>
      <c r="D16" t="s">
        <v>32</v>
      </c>
      <c r="E16" t="s">
        <v>34</v>
      </c>
      <c r="F16">
        <v>2713.1113042380362</v>
      </c>
      <c r="G16">
        <v>3286.9328770094039</v>
      </c>
      <c r="H16">
        <v>3268.5982517380689</v>
      </c>
      <c r="I16">
        <v>3277.363203083677</v>
      </c>
      <c r="J16">
        <v>3305.3218754280442</v>
      </c>
      <c r="K16">
        <v>3618.3915829822899</v>
      </c>
      <c r="L16">
        <v>3650.928474329759</v>
      </c>
      <c r="M16">
        <v>4989.2473728425921</v>
      </c>
      <c r="N16">
        <v>5150.7356203392246</v>
      </c>
      <c r="O16">
        <v>4887.3412201630672</v>
      </c>
      <c r="P16">
        <v>4357.1051622715986</v>
      </c>
      <c r="Q16">
        <v>3856.7417115096432</v>
      </c>
      <c r="R16">
        <f>F16/'SIMILITUDES OUTLIERS'!$R$31</f>
        <v>2494.9</v>
      </c>
      <c r="S16">
        <f>G16/'SIMILITUDES OUTLIERS'!$R$31</f>
        <v>3022.5700000000006</v>
      </c>
      <c r="T16">
        <f>H16/'SIMILITUDES OUTLIERS'!$R$31</f>
        <v>3005.7100000000005</v>
      </c>
      <c r="U16">
        <f>I16/'SIMILITUDES OUTLIERS'!$R$31</f>
        <v>3013.77</v>
      </c>
      <c r="V16">
        <f>J16/'SIMILITUDES OUTLIERS'!$R$31</f>
        <v>3039.4800000000005</v>
      </c>
      <c r="W16">
        <f>K16/'SIMILITUDES OUTLIERS'!$R$31</f>
        <v>3327.3700000000003</v>
      </c>
      <c r="X16">
        <f>L16/'SIMILITUDES OUTLIERS'!$R$31</f>
        <v>3357.29</v>
      </c>
      <c r="Y16">
        <f>M16/'SIMILITUDES OUTLIERS'!$R$31</f>
        <v>4587.97</v>
      </c>
      <c r="Z16">
        <f>N16/'SIMILITUDES OUTLIERS'!$R$31</f>
        <v>4736.47</v>
      </c>
      <c r="AA16">
        <f>O16/'SIMILITUDES OUTLIERS'!$R$31</f>
        <v>4494.26</v>
      </c>
      <c r="AB16">
        <f>P16/'SIMILITUDES OUTLIERS'!$R$31</f>
        <v>4006.6699999999996</v>
      </c>
      <c r="AC16">
        <f>Q16/'SIMILITUDES OUTLIERS'!$R$31</f>
        <v>3546.5500000000006</v>
      </c>
      <c r="AD16">
        <f t="shared" si="3"/>
        <v>42633.010000000009</v>
      </c>
      <c r="AE16">
        <f t="shared" si="4"/>
        <v>42633.01</v>
      </c>
      <c r="AF16">
        <f t="shared" si="5"/>
        <v>21</v>
      </c>
      <c r="AG16" s="14" t="str">
        <f t="shared" si="6"/>
        <v>ARAUCA</v>
      </c>
      <c r="AH16" s="14" t="str">
        <f t="shared" si="0"/>
        <v>ARAUQUITA</v>
      </c>
      <c r="AI16" s="14" t="str">
        <f t="shared" si="0"/>
        <v>OCCIDENTAL DE COLOMBIA LLC</v>
      </c>
      <c r="AJ16" s="14" t="str">
        <f t="shared" si="0"/>
        <v>COSECHA</v>
      </c>
      <c r="AK16" s="14" t="str">
        <f t="shared" si="0"/>
        <v>FINN</v>
      </c>
      <c r="AN16" s="5" t="s">
        <v>126</v>
      </c>
      <c r="AO16" s="5" t="s">
        <v>136</v>
      </c>
      <c r="AP16" s="5" t="s">
        <v>127</v>
      </c>
      <c r="AQ16" s="5" t="s">
        <v>128</v>
      </c>
      <c r="AR16" s="5" t="s">
        <v>137</v>
      </c>
      <c r="AS16" s="6">
        <v>189.23</v>
      </c>
      <c r="AT16" s="6">
        <v>184.64</v>
      </c>
      <c r="AU16" s="6">
        <v>173.32</v>
      </c>
      <c r="AV16" s="6">
        <v>144.43</v>
      </c>
      <c r="AW16" s="6">
        <v>139.77000000000001</v>
      </c>
      <c r="AX16" s="7">
        <v>117.5</v>
      </c>
      <c r="AY16" s="6">
        <v>62.39</v>
      </c>
      <c r="AZ16" s="7">
        <v>95.87</v>
      </c>
      <c r="BA16" s="6">
        <v>82.77</v>
      </c>
      <c r="BB16" s="6">
        <v>105.74</v>
      </c>
      <c r="BC16" s="6">
        <v>72.67</v>
      </c>
      <c r="BD16" s="6">
        <v>61.19</v>
      </c>
      <c r="BE16" s="11">
        <f t="shared" si="1"/>
        <v>1429.5200000000002</v>
      </c>
      <c r="BF16" s="11">
        <f t="shared" si="2"/>
        <v>1429.52</v>
      </c>
    </row>
    <row r="17" spans="1:58">
      <c r="A17" t="s">
        <v>17</v>
      </c>
      <c r="B17" t="s">
        <v>27</v>
      </c>
      <c r="C17" t="s">
        <v>18</v>
      </c>
      <c r="D17" t="s">
        <v>32</v>
      </c>
      <c r="E17" t="s">
        <v>35</v>
      </c>
      <c r="F17">
        <v>65.595764909069842</v>
      </c>
      <c r="G17">
        <v>71.576811112648812</v>
      </c>
      <c r="H17">
        <v>49.599184971861327</v>
      </c>
      <c r="I17">
        <v>46.543414093305522</v>
      </c>
      <c r="J17">
        <v>42.302308603494971</v>
      </c>
      <c r="K17">
        <v>48.250730918690792</v>
      </c>
      <c r="L17">
        <v>16.137950120202198</v>
      </c>
      <c r="M17">
        <v>46.8696529771371</v>
      </c>
      <c r="N17">
        <v>12.69069258104849</v>
      </c>
      <c r="O17">
        <v>52.165597524669757</v>
      </c>
      <c r="P17">
        <v>41.899947313436023</v>
      </c>
      <c r="Q17">
        <v>43.563765620977087</v>
      </c>
      <c r="R17">
        <f>F17/'SIMILITUDES OUTLIERS'!$R$31</f>
        <v>60.320000000000007</v>
      </c>
      <c r="S17">
        <f>G17/'SIMILITUDES OUTLIERS'!$R$31</f>
        <v>65.819999999999993</v>
      </c>
      <c r="T17">
        <f>H17/'SIMILITUDES OUTLIERS'!$R$31</f>
        <v>45.61</v>
      </c>
      <c r="U17">
        <f>I17/'SIMILITUDES OUTLIERS'!$R$31</f>
        <v>42.800000000000004</v>
      </c>
      <c r="V17">
        <f>J17/'SIMILITUDES OUTLIERS'!$R$31</f>
        <v>38.9</v>
      </c>
      <c r="W17">
        <f>K17/'SIMILITUDES OUTLIERS'!$R$31</f>
        <v>44.37</v>
      </c>
      <c r="X17">
        <f>L17/'SIMILITUDES OUTLIERS'!$R$31</f>
        <v>14.840000000000003</v>
      </c>
      <c r="Y17">
        <f>M17/'SIMILITUDES OUTLIERS'!$R$31</f>
        <v>43.1</v>
      </c>
      <c r="Z17">
        <f>N17/'SIMILITUDES OUTLIERS'!$R$31</f>
        <v>11.669999999999998</v>
      </c>
      <c r="AA17">
        <f>O17/'SIMILITUDES OUTLIERS'!$R$31</f>
        <v>47.969999999999992</v>
      </c>
      <c r="AB17">
        <f>P17/'SIMILITUDES OUTLIERS'!$R$31</f>
        <v>38.53</v>
      </c>
      <c r="AC17">
        <f>Q17/'SIMILITUDES OUTLIERS'!$R$31</f>
        <v>40.06</v>
      </c>
      <c r="AD17">
        <f t="shared" si="3"/>
        <v>493.98999999999995</v>
      </c>
      <c r="AE17">
        <f t="shared" si="4"/>
        <v>493.99</v>
      </c>
      <c r="AF17">
        <f t="shared" si="5"/>
        <v>22</v>
      </c>
      <c r="AG17" s="14" t="str">
        <f t="shared" si="6"/>
        <v>ARAUCA</v>
      </c>
      <c r="AH17" s="14" t="str">
        <f t="shared" si="0"/>
        <v>ARAUQUITA</v>
      </c>
      <c r="AI17" s="14" t="str">
        <f t="shared" si="0"/>
        <v>OCCIDENTAL DE COLOMBIA LLC</v>
      </c>
      <c r="AJ17" s="14" t="str">
        <f t="shared" si="0"/>
        <v>COSECHA</v>
      </c>
      <c r="AK17" s="14" t="str">
        <f t="shared" si="0"/>
        <v>GOLONDRINA</v>
      </c>
      <c r="AN17" s="5" t="s">
        <v>126</v>
      </c>
      <c r="AO17" s="5" t="s">
        <v>136</v>
      </c>
      <c r="AP17" s="5" t="s">
        <v>127</v>
      </c>
      <c r="AQ17" s="5" t="s">
        <v>128</v>
      </c>
      <c r="AR17" s="5" t="s">
        <v>138</v>
      </c>
      <c r="AS17" s="6">
        <v>1152.1300000000001</v>
      </c>
      <c r="AT17" s="6">
        <v>835.18</v>
      </c>
      <c r="AU17" s="6">
        <v>611.77</v>
      </c>
      <c r="AV17" s="6">
        <v>608.77</v>
      </c>
      <c r="AW17" s="6">
        <v>561.13</v>
      </c>
      <c r="AX17" s="7">
        <v>474.9</v>
      </c>
      <c r="AY17" s="6">
        <v>302.13</v>
      </c>
      <c r="AZ17" s="7">
        <v>440.84</v>
      </c>
      <c r="BA17" s="6">
        <v>345.53</v>
      </c>
      <c r="BB17" s="6">
        <v>429.9</v>
      </c>
      <c r="BC17" s="6">
        <v>406.7</v>
      </c>
      <c r="BD17" s="6">
        <v>398.58</v>
      </c>
      <c r="BE17" s="11">
        <f t="shared" si="1"/>
        <v>6567.5599999999995</v>
      </c>
      <c r="BF17" s="11">
        <f t="shared" si="2"/>
        <v>6567.56</v>
      </c>
    </row>
    <row r="18" spans="1:58">
      <c r="A18" t="s">
        <v>17</v>
      </c>
      <c r="B18" t="s">
        <v>27</v>
      </c>
      <c r="C18" t="s">
        <v>18</v>
      </c>
      <c r="D18" t="s">
        <v>32</v>
      </c>
      <c r="E18" t="s">
        <v>36</v>
      </c>
      <c r="F18">
        <v>108.6375483159164</v>
      </c>
      <c r="G18">
        <v>113.6398778680006</v>
      </c>
      <c r="H18">
        <v>92.434350418947872</v>
      </c>
      <c r="I18">
        <v>107.22384648597949</v>
      </c>
      <c r="J18">
        <v>104.2876965314953</v>
      </c>
      <c r="K18">
        <v>101.92790193844689</v>
      </c>
      <c r="L18">
        <v>9.221685782972683</v>
      </c>
      <c r="M18">
        <v>0</v>
      </c>
      <c r="N18">
        <v>0</v>
      </c>
      <c r="O18">
        <v>0</v>
      </c>
      <c r="P18">
        <v>0</v>
      </c>
      <c r="Q18">
        <v>0</v>
      </c>
      <c r="R18">
        <f>F18/'SIMILITUDES OUTLIERS'!$R$31</f>
        <v>99.90000000000002</v>
      </c>
      <c r="S18">
        <f>G18/'SIMILITUDES OUTLIERS'!$R$31</f>
        <v>104.49999999999997</v>
      </c>
      <c r="T18">
        <f>H18/'SIMILITUDES OUTLIERS'!$R$31</f>
        <v>85</v>
      </c>
      <c r="U18">
        <f>I18/'SIMILITUDES OUTLIERS'!$R$31</f>
        <v>98.599999999999952</v>
      </c>
      <c r="V18">
        <f>J18/'SIMILITUDES OUTLIERS'!$R$31</f>
        <v>95.899999999999991</v>
      </c>
      <c r="W18">
        <f>K18/'SIMILITUDES OUTLIERS'!$R$31</f>
        <v>93.730000000000018</v>
      </c>
      <c r="X18">
        <f>L18/'SIMILITUDES OUTLIERS'!$R$31</f>
        <v>8.48</v>
      </c>
      <c r="Y18">
        <f>M18/'SIMILITUDES OUTLIERS'!$R$31</f>
        <v>0</v>
      </c>
      <c r="Z18">
        <f>N18/'SIMILITUDES OUTLIERS'!$R$31</f>
        <v>0</v>
      </c>
      <c r="AA18">
        <f>O18/'SIMILITUDES OUTLIERS'!$R$31</f>
        <v>0</v>
      </c>
      <c r="AB18">
        <f>P18/'SIMILITUDES OUTLIERS'!$R$31</f>
        <v>0</v>
      </c>
      <c r="AC18">
        <f>Q18/'SIMILITUDES OUTLIERS'!$R$31</f>
        <v>0</v>
      </c>
      <c r="AD18">
        <f t="shared" si="3"/>
        <v>586.1099999999999</v>
      </c>
      <c r="AE18">
        <f t="shared" si="4"/>
        <v>586.11</v>
      </c>
      <c r="AF18">
        <f t="shared" si="5"/>
        <v>23</v>
      </c>
      <c r="AG18" s="14" t="str">
        <f t="shared" si="6"/>
        <v>ARAUCA</v>
      </c>
      <c r="AH18" s="14" t="str">
        <f t="shared" si="0"/>
        <v>ARAUQUITA</v>
      </c>
      <c r="AI18" s="14" t="str">
        <f t="shared" si="0"/>
        <v>OCCIDENTAL DE COLOMBIA LLC</v>
      </c>
      <c r="AJ18" s="14" t="str">
        <f t="shared" si="0"/>
        <v>COSECHA</v>
      </c>
      <c r="AK18" s="14" t="str">
        <f t="shared" si="0"/>
        <v>MORROCOY</v>
      </c>
      <c r="AN18" s="5" t="s">
        <v>126</v>
      </c>
      <c r="AO18" s="5" t="s">
        <v>136</v>
      </c>
      <c r="AP18" s="5" t="s">
        <v>127</v>
      </c>
      <c r="AQ18" s="5" t="s">
        <v>128</v>
      </c>
      <c r="AR18" s="5" t="s">
        <v>128</v>
      </c>
      <c r="AS18" s="6">
        <v>118.06</v>
      </c>
      <c r="AT18" s="6">
        <v>135.32</v>
      </c>
      <c r="AU18" s="6">
        <v>136.22999999999999</v>
      </c>
      <c r="AV18" s="6">
        <v>108.4</v>
      </c>
      <c r="AW18" s="6">
        <v>88.52</v>
      </c>
      <c r="AX18" s="7">
        <v>89.47</v>
      </c>
      <c r="AY18" s="6">
        <v>48.9</v>
      </c>
      <c r="AZ18" s="7">
        <v>79.680000000000007</v>
      </c>
      <c r="BA18" s="6">
        <v>70.13</v>
      </c>
      <c r="BB18" s="6">
        <v>88.26</v>
      </c>
      <c r="BC18" s="6">
        <v>86.9</v>
      </c>
      <c r="BD18" s="6">
        <v>87.48</v>
      </c>
      <c r="BE18" s="11">
        <f t="shared" si="1"/>
        <v>1137.3499999999999</v>
      </c>
      <c r="BF18" s="11">
        <f t="shared" si="2"/>
        <v>1137.3499999999999</v>
      </c>
    </row>
    <row r="19" spans="1:58">
      <c r="A19" t="s">
        <v>17</v>
      </c>
      <c r="B19" t="s">
        <v>27</v>
      </c>
      <c r="C19" t="s">
        <v>18</v>
      </c>
      <c r="D19" t="s">
        <v>32</v>
      </c>
      <c r="E19" t="s">
        <v>37</v>
      </c>
      <c r="F19">
        <v>861.16190702076267</v>
      </c>
      <c r="G19">
        <v>544.04683730700515</v>
      </c>
      <c r="H19">
        <v>438.8782957891645</v>
      </c>
      <c r="I19">
        <v>460.94291896564039</v>
      </c>
      <c r="J19">
        <v>333.1877720571934</v>
      </c>
      <c r="K19">
        <v>322.13914852476393</v>
      </c>
      <c r="L19">
        <v>197.53764416002221</v>
      </c>
      <c r="M19">
        <v>308.77422891713007</v>
      </c>
      <c r="N19">
        <v>240.11181850004351</v>
      </c>
      <c r="O19">
        <v>290.52660068148373</v>
      </c>
      <c r="P19">
        <v>252.4762721972603</v>
      </c>
      <c r="Q19">
        <v>254.40108161186669</v>
      </c>
      <c r="R19">
        <f>F19/'SIMILITUDES OUTLIERS'!$R$31</f>
        <v>791.9</v>
      </c>
      <c r="S19">
        <f>G19/'SIMILITUDES OUTLIERS'!$R$31</f>
        <v>500.29</v>
      </c>
      <c r="T19">
        <f>H19/'SIMILITUDES OUTLIERS'!$R$31</f>
        <v>403.58</v>
      </c>
      <c r="U19">
        <f>I19/'SIMILITUDES OUTLIERS'!$R$31</f>
        <v>423.86999999999995</v>
      </c>
      <c r="V19">
        <f>J19/'SIMILITUDES OUTLIERS'!$R$31</f>
        <v>306.39</v>
      </c>
      <c r="W19">
        <f>K19/'SIMILITUDES OUTLIERS'!$R$31</f>
        <v>296.23</v>
      </c>
      <c r="X19">
        <f>L19/'SIMILITUDES OUTLIERS'!$R$31</f>
        <v>181.65000000000006</v>
      </c>
      <c r="Y19">
        <f>M19/'SIMILITUDES OUTLIERS'!$R$31</f>
        <v>283.93999999999994</v>
      </c>
      <c r="Z19">
        <f>N19/'SIMILITUDES OUTLIERS'!$R$31</f>
        <v>220.80000000000007</v>
      </c>
      <c r="AA19">
        <f>O19/'SIMILITUDES OUTLIERS'!$R$31</f>
        <v>267.16000000000003</v>
      </c>
      <c r="AB19">
        <f>P19/'SIMILITUDES OUTLIERS'!$R$31</f>
        <v>232.16999999999996</v>
      </c>
      <c r="AC19">
        <f>Q19/'SIMILITUDES OUTLIERS'!$R$31</f>
        <v>233.94000000000003</v>
      </c>
      <c r="AD19">
        <f t="shared" si="3"/>
        <v>4141.92</v>
      </c>
      <c r="AE19">
        <f t="shared" si="4"/>
        <v>4141.92</v>
      </c>
      <c r="AF19">
        <f t="shared" si="5"/>
        <v>24</v>
      </c>
      <c r="AG19" s="14" t="str">
        <f t="shared" si="6"/>
        <v>ARAUCA</v>
      </c>
      <c r="AH19" s="14" t="str">
        <f t="shared" ref="AH19:AH48" si="7">INDEX(AO$2:AO$457,$AF19)</f>
        <v>ARAUQUITA</v>
      </c>
      <c r="AI19" s="14" t="str">
        <f t="shared" ref="AI19:AI48" si="8">INDEX(AP$2:AP$457,$AF19)</f>
        <v>OCCIDENTAL DE COLOMBIA LLC</v>
      </c>
      <c r="AJ19" s="14" t="str">
        <f t="shared" ref="AJ19:AJ48" si="9">INDEX(AQ$2:AQ$457,$AF19)</f>
        <v>COSECHA</v>
      </c>
      <c r="AK19" s="14" t="str">
        <f t="shared" ref="AK19:AK48" si="10">INDEX(AR$2:AR$457,$AF19)</f>
        <v>REX</v>
      </c>
      <c r="AN19" s="5" t="s">
        <v>126</v>
      </c>
      <c r="AO19" s="5" t="s">
        <v>136</v>
      </c>
      <c r="AP19" s="5" t="s">
        <v>127</v>
      </c>
      <c r="AQ19" s="5" t="s">
        <v>128</v>
      </c>
      <c r="AR19" s="5" t="s">
        <v>139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7">
        <v>0</v>
      </c>
      <c r="AY19" s="6">
        <v>0</v>
      </c>
      <c r="AZ19" s="7">
        <v>0</v>
      </c>
      <c r="BA19" s="6">
        <v>0</v>
      </c>
      <c r="BB19" s="6">
        <v>0</v>
      </c>
      <c r="BC19" s="6">
        <v>0</v>
      </c>
      <c r="BD19" s="6">
        <v>4.13</v>
      </c>
      <c r="BE19" s="11">
        <f t="shared" si="1"/>
        <v>4.13</v>
      </c>
      <c r="BF19" s="11">
        <f t="shared" si="2"/>
        <v>4.13</v>
      </c>
    </row>
    <row r="20" spans="1:58">
      <c r="A20" t="s">
        <v>17</v>
      </c>
      <c r="B20" t="s">
        <v>27</v>
      </c>
      <c r="C20" t="s">
        <v>18</v>
      </c>
      <c r="D20" t="s">
        <v>32</v>
      </c>
      <c r="E20" t="s">
        <v>38</v>
      </c>
      <c r="F20">
        <v>2764.6461732539651</v>
      </c>
      <c r="G20">
        <v>2691.4272930926968</v>
      </c>
      <c r="H20">
        <v>2458.2317389298828</v>
      </c>
      <c r="I20">
        <v>2522.1528109019509</v>
      </c>
      <c r="J20">
        <v>4849.2473931609993</v>
      </c>
      <c r="K20">
        <v>4952.8826119248324</v>
      </c>
      <c r="L20">
        <v>3912.1696978726281</v>
      </c>
      <c r="M20">
        <v>5196.6700551827107</v>
      </c>
      <c r="N20">
        <v>4952.1975102687848</v>
      </c>
      <c r="O20">
        <v>5523.224303268662</v>
      </c>
      <c r="P20">
        <v>5386.8564498270616</v>
      </c>
      <c r="Q20">
        <v>6059.6588999529304</v>
      </c>
      <c r="R20">
        <f>F20/'SIMILITUDES OUTLIERS'!$R$31</f>
        <v>2542.2900000000004</v>
      </c>
      <c r="S20">
        <f>G20/'SIMILITUDES OUTLIERS'!$R$31</f>
        <v>2474.96</v>
      </c>
      <c r="T20">
        <f>H20/'SIMILITUDES OUTLIERS'!$R$31</f>
        <v>2260.52</v>
      </c>
      <c r="U20">
        <f>I20/'SIMILITUDES OUTLIERS'!$R$31</f>
        <v>2319.3000000000002</v>
      </c>
      <c r="V20">
        <f>J20/'SIMILITUDES OUTLIERS'!$R$31</f>
        <v>4459.2299999999996</v>
      </c>
      <c r="W20">
        <f>K20/'SIMILITUDES OUTLIERS'!$R$31</f>
        <v>4554.5300000000007</v>
      </c>
      <c r="X20">
        <f>L20/'SIMILITUDES OUTLIERS'!$R$31</f>
        <v>3597.52</v>
      </c>
      <c r="Y20">
        <f>M20/'SIMILITUDES OUTLIERS'!$R$31</f>
        <v>4778.71</v>
      </c>
      <c r="Z20">
        <f>N20/'SIMILITUDES OUTLIERS'!$R$31</f>
        <v>4553.8999999999996</v>
      </c>
      <c r="AA20">
        <f>O20/'SIMILITUDES OUTLIERS'!$R$31</f>
        <v>5079</v>
      </c>
      <c r="AB20">
        <f>P20/'SIMILITUDES OUTLIERS'!$R$31</f>
        <v>4953.6000000000004</v>
      </c>
      <c r="AC20">
        <f>Q20/'SIMILITUDES OUTLIERS'!$R$31</f>
        <v>5572.29</v>
      </c>
      <c r="AD20">
        <f t="shared" si="3"/>
        <v>47145.85</v>
      </c>
      <c r="AE20">
        <f t="shared" si="4"/>
        <v>47145.85</v>
      </c>
      <c r="AF20">
        <f t="shared" si="5"/>
        <v>25</v>
      </c>
      <c r="AG20" s="14" t="str">
        <f t="shared" si="6"/>
        <v>ARAUCA</v>
      </c>
      <c r="AH20" s="14" t="str">
        <f t="shared" si="7"/>
        <v>ARAUQUITA</v>
      </c>
      <c r="AI20" s="14" t="str">
        <f t="shared" si="8"/>
        <v>OCCIDENTAL DE COLOMBIA LLC</v>
      </c>
      <c r="AJ20" s="14" t="str">
        <f t="shared" si="9"/>
        <v>COSECHA</v>
      </c>
      <c r="AK20" s="14" t="str">
        <f t="shared" si="10"/>
        <v>REX NE</v>
      </c>
      <c r="AN20" s="5" t="s">
        <v>126</v>
      </c>
      <c r="AO20" s="5" t="s">
        <v>136</v>
      </c>
      <c r="AP20" s="5" t="s">
        <v>127</v>
      </c>
      <c r="AQ20" s="5" t="s">
        <v>128</v>
      </c>
      <c r="AR20" s="5" t="s">
        <v>140</v>
      </c>
      <c r="AS20" s="6">
        <v>77.349999999999994</v>
      </c>
      <c r="AT20" s="6">
        <v>91.46</v>
      </c>
      <c r="AU20" s="6">
        <v>89.94</v>
      </c>
      <c r="AV20" s="6">
        <v>96.03</v>
      </c>
      <c r="AW20" s="6">
        <v>91.84</v>
      </c>
      <c r="AX20" s="7">
        <v>92.37</v>
      </c>
      <c r="AY20" s="6">
        <v>52.81</v>
      </c>
      <c r="AZ20" s="7">
        <v>81.48</v>
      </c>
      <c r="BA20" s="6">
        <v>58.43</v>
      </c>
      <c r="BB20" s="6">
        <v>70.19</v>
      </c>
      <c r="BC20" s="6">
        <v>68.099999999999994</v>
      </c>
      <c r="BD20" s="6">
        <v>80.13</v>
      </c>
      <c r="BE20" s="11">
        <f t="shared" si="1"/>
        <v>950.12999999999988</v>
      </c>
      <c r="BF20" s="11">
        <f t="shared" si="2"/>
        <v>950.13</v>
      </c>
    </row>
    <row r="21" spans="1:58">
      <c r="A21" t="s">
        <v>17</v>
      </c>
      <c r="B21" t="s">
        <v>27</v>
      </c>
      <c r="C21" t="s">
        <v>18</v>
      </c>
      <c r="D21" t="s">
        <v>32</v>
      </c>
      <c r="E21" t="s">
        <v>39</v>
      </c>
      <c r="F21">
        <v>1027.587236292713</v>
      </c>
      <c r="G21">
        <v>1649.6377907238491</v>
      </c>
      <c r="H21">
        <v>2053.9347648268658</v>
      </c>
      <c r="I21">
        <v>1724.6836086345741</v>
      </c>
      <c r="J21">
        <v>1663.818307541062</v>
      </c>
      <c r="K21">
        <v>1723.269906804637</v>
      </c>
      <c r="L21">
        <v>1025.1295700345149</v>
      </c>
      <c r="M21">
        <v>1603.26837070192</v>
      </c>
      <c r="N21">
        <v>1232.671873298706</v>
      </c>
      <c r="O21">
        <v>1599.168635395104</v>
      </c>
      <c r="P21">
        <v>1428.4587021154989</v>
      </c>
      <c r="Q21">
        <v>1440.605663223494</v>
      </c>
      <c r="R21">
        <f>F21/'SIMILITUDES OUTLIERS'!$R$31</f>
        <v>944.93999999999994</v>
      </c>
      <c r="S21">
        <f>G21/'SIMILITUDES OUTLIERS'!$R$31</f>
        <v>1516.96</v>
      </c>
      <c r="T21">
        <f>H21/'SIMILITUDES OUTLIERS'!$R$31</f>
        <v>1888.7399999999998</v>
      </c>
      <c r="U21">
        <f>I21/'SIMILITUDES OUTLIERS'!$R$31</f>
        <v>1585.9700000000003</v>
      </c>
      <c r="V21">
        <f>J21/'SIMILITUDES OUTLIERS'!$R$31</f>
        <v>1530.0000000000002</v>
      </c>
      <c r="W21">
        <f>K21/'SIMILITUDES OUTLIERS'!$R$31</f>
        <v>1584.67</v>
      </c>
      <c r="X21">
        <f>L21/'SIMILITUDES OUTLIERS'!$R$31</f>
        <v>942.67999999999984</v>
      </c>
      <c r="Y21">
        <f>M21/'SIMILITUDES OUTLIERS'!$R$31</f>
        <v>1474.3199999999997</v>
      </c>
      <c r="Z21">
        <f>N21/'SIMILITUDES OUTLIERS'!$R$31</f>
        <v>1133.5300000000002</v>
      </c>
      <c r="AA21">
        <f>O21/'SIMILITUDES OUTLIERS'!$R$31</f>
        <v>1470.5500000000004</v>
      </c>
      <c r="AB21">
        <f>P21/'SIMILITUDES OUTLIERS'!$R$31</f>
        <v>1313.5700000000004</v>
      </c>
      <c r="AC21">
        <f>Q21/'SIMILITUDES OUTLIERS'!$R$31</f>
        <v>1324.7399999999998</v>
      </c>
      <c r="AD21">
        <f t="shared" si="3"/>
        <v>16710.669999999998</v>
      </c>
      <c r="AE21">
        <f t="shared" si="4"/>
        <v>16710.669999999998</v>
      </c>
      <c r="AF21">
        <f t="shared" si="5"/>
        <v>26</v>
      </c>
      <c r="AG21" s="14" t="str">
        <f t="shared" si="6"/>
        <v>ARAUCA</v>
      </c>
      <c r="AH21" s="14" t="str">
        <f t="shared" si="7"/>
        <v>ARAUQUITA</v>
      </c>
      <c r="AI21" s="14" t="str">
        <f t="shared" si="8"/>
        <v>OCCIDENTAL DE COLOMBIA LLC</v>
      </c>
      <c r="AJ21" s="14" t="str">
        <f t="shared" si="9"/>
        <v>COSECHA</v>
      </c>
      <c r="AK21" s="14" t="str">
        <f t="shared" si="10"/>
        <v>TERECAY</v>
      </c>
      <c r="AN21" s="5" t="s">
        <v>126</v>
      </c>
      <c r="AO21" s="5" t="s">
        <v>136</v>
      </c>
      <c r="AP21" s="5" t="s">
        <v>127</v>
      </c>
      <c r="AQ21" s="5" t="s">
        <v>141</v>
      </c>
      <c r="AR21" s="5" t="s">
        <v>142</v>
      </c>
      <c r="AS21" s="6">
        <v>1341.94</v>
      </c>
      <c r="AT21" s="6">
        <v>1290.32</v>
      </c>
      <c r="AU21" s="6">
        <v>1144.77</v>
      </c>
      <c r="AV21" s="6">
        <v>1230.17</v>
      </c>
      <c r="AW21" s="6">
        <v>1221.1300000000001</v>
      </c>
      <c r="AX21" s="7">
        <v>1232.07</v>
      </c>
      <c r="AY21" s="6">
        <v>738.35</v>
      </c>
      <c r="AZ21" s="7">
        <v>1036.03</v>
      </c>
      <c r="BA21" s="6">
        <v>853.33</v>
      </c>
      <c r="BB21" s="6">
        <v>1135.74</v>
      </c>
      <c r="BC21" s="6">
        <v>1145.27</v>
      </c>
      <c r="BD21" s="6">
        <v>1137</v>
      </c>
      <c r="BE21" s="11">
        <f t="shared" si="1"/>
        <v>13506.12</v>
      </c>
      <c r="BF21" s="11">
        <f t="shared" si="2"/>
        <v>13506.12</v>
      </c>
    </row>
    <row r="22" spans="1:58">
      <c r="A22" t="s">
        <v>17</v>
      </c>
      <c r="B22" t="s">
        <v>27</v>
      </c>
      <c r="C22" t="s">
        <v>18</v>
      </c>
      <c r="D22" t="s">
        <v>23</v>
      </c>
      <c r="E22" t="s">
        <v>24</v>
      </c>
      <c r="F22">
        <v>150.63536729450189</v>
      </c>
      <c r="G22">
        <v>367.09486671675569</v>
      </c>
      <c r="H22">
        <v>656.51225519321213</v>
      </c>
      <c r="I22">
        <v>727.26259446682081</v>
      </c>
      <c r="J22">
        <v>773.50151893521684</v>
      </c>
      <c r="K22">
        <v>862.49948644447215</v>
      </c>
      <c r="L22">
        <v>957.5328733046116</v>
      </c>
      <c r="M22">
        <v>1322.5615604237671</v>
      </c>
      <c r="N22">
        <v>801.81905405179816</v>
      </c>
      <c r="O22">
        <v>886.94565347291859</v>
      </c>
      <c r="P22">
        <v>414.39950487233489</v>
      </c>
      <c r="Q22">
        <v>928.86735004527668</v>
      </c>
      <c r="R22">
        <f>F22/'SIMILITUDES OUTLIERS'!$R$31</f>
        <v>138.52000000000001</v>
      </c>
      <c r="S22">
        <f>G22/'SIMILITUDES OUTLIERS'!$R$31</f>
        <v>337.57</v>
      </c>
      <c r="T22">
        <f>H22/'SIMILITUDES OUTLIERS'!$R$31</f>
        <v>603.71</v>
      </c>
      <c r="U22">
        <f>I22/'SIMILITUDES OUTLIERS'!$R$31</f>
        <v>668.77</v>
      </c>
      <c r="V22">
        <f>J22/'SIMILITUDES OUTLIERS'!$R$31</f>
        <v>711.29</v>
      </c>
      <c r="W22">
        <f>K22/'SIMILITUDES OUTLIERS'!$R$31</f>
        <v>793.13</v>
      </c>
      <c r="X22">
        <f>L22/'SIMILITUDES OUTLIERS'!$R$31</f>
        <v>880.52</v>
      </c>
      <c r="Y22">
        <f>M22/'SIMILITUDES OUTLIERS'!$R$31</f>
        <v>1216.1899999999998</v>
      </c>
      <c r="Z22">
        <f>N22/'SIMILITUDES OUTLIERS'!$R$31</f>
        <v>737.33</v>
      </c>
      <c r="AA22">
        <f>O22/'SIMILITUDES OUTLIERS'!$R$31</f>
        <v>815.61</v>
      </c>
      <c r="AB22">
        <f>P22/'SIMILITUDES OUTLIERS'!$R$31</f>
        <v>381.07</v>
      </c>
      <c r="AC22">
        <f>Q22/'SIMILITUDES OUTLIERS'!$R$31</f>
        <v>854.16</v>
      </c>
      <c r="AD22">
        <f t="shared" si="3"/>
        <v>8137.869999999999</v>
      </c>
      <c r="AE22">
        <f t="shared" si="4"/>
        <v>8137.87</v>
      </c>
      <c r="AF22">
        <f t="shared" si="5"/>
        <v>27</v>
      </c>
      <c r="AG22" s="14" t="str">
        <f t="shared" si="6"/>
        <v>ARAUCA</v>
      </c>
      <c r="AH22" s="14" t="str">
        <f t="shared" si="7"/>
        <v>ARAUQUITA</v>
      </c>
      <c r="AI22" s="14" t="str">
        <f t="shared" si="8"/>
        <v>OCCIDENTAL DE COLOMBIA LLC</v>
      </c>
      <c r="AJ22" s="14" t="str">
        <f t="shared" si="9"/>
        <v>CRAVO NORTE</v>
      </c>
      <c r="AK22" s="14" t="str">
        <f t="shared" si="10"/>
        <v>CAÑO LIMÓN</v>
      </c>
      <c r="AN22" s="5" t="s">
        <v>126</v>
      </c>
      <c r="AO22" s="5" t="s">
        <v>136</v>
      </c>
      <c r="AP22" s="5" t="s">
        <v>127</v>
      </c>
      <c r="AQ22" s="5" t="s">
        <v>141</v>
      </c>
      <c r="AR22" s="5" t="s">
        <v>143</v>
      </c>
      <c r="AS22" s="6">
        <v>2494.9</v>
      </c>
      <c r="AT22" s="6">
        <v>3022.57</v>
      </c>
      <c r="AU22" s="6">
        <v>3005.71</v>
      </c>
      <c r="AV22" s="6">
        <v>3013.77</v>
      </c>
      <c r="AW22" s="6">
        <v>3039.48</v>
      </c>
      <c r="AX22" s="7">
        <v>3327.37</v>
      </c>
      <c r="AY22" s="6">
        <v>3357.29</v>
      </c>
      <c r="AZ22" s="7">
        <v>4587.97</v>
      </c>
      <c r="BA22" s="6">
        <v>4736.47</v>
      </c>
      <c r="BB22" s="6">
        <v>4494.26</v>
      </c>
      <c r="BC22" s="6">
        <v>4006.67</v>
      </c>
      <c r="BD22" s="6">
        <v>3546.55</v>
      </c>
      <c r="BE22" s="11">
        <f t="shared" si="1"/>
        <v>42633.01</v>
      </c>
      <c r="BF22" s="11">
        <f t="shared" si="2"/>
        <v>42633.01</v>
      </c>
    </row>
    <row r="23" spans="1:58">
      <c r="A23" t="s">
        <v>17</v>
      </c>
      <c r="B23" t="s">
        <v>27</v>
      </c>
      <c r="C23" t="s">
        <v>18</v>
      </c>
      <c r="D23" t="s">
        <v>23</v>
      </c>
      <c r="E23" t="s">
        <v>40</v>
      </c>
      <c r="F23">
        <v>1002.010107800317</v>
      </c>
      <c r="G23">
        <v>1015.538146849867</v>
      </c>
      <c r="H23">
        <v>972.50723807248107</v>
      </c>
      <c r="I23">
        <v>949.64876694534837</v>
      </c>
      <c r="J23">
        <v>918.87356557056933</v>
      </c>
      <c r="K23">
        <v>955.95605203275898</v>
      </c>
      <c r="L23">
        <v>567.34029361258001</v>
      </c>
      <c r="M23">
        <v>792.37987567960431</v>
      </c>
      <c r="N23">
        <v>642.5057324473762</v>
      </c>
      <c r="O23">
        <v>858.84561094555841</v>
      </c>
      <c r="P23">
        <v>922.27732459187882</v>
      </c>
      <c r="Q23">
        <v>976.79184208013589</v>
      </c>
      <c r="R23">
        <f>F23/'SIMILITUDES OUTLIERS'!$R$31</f>
        <v>921.41999999999985</v>
      </c>
      <c r="S23">
        <f>G23/'SIMILITUDES OUTLIERS'!$R$31</f>
        <v>933.86000000000024</v>
      </c>
      <c r="T23">
        <f>H23/'SIMILITUDES OUTLIERS'!$R$31</f>
        <v>894.29</v>
      </c>
      <c r="U23">
        <f>I23/'SIMILITUDES OUTLIERS'!$R$31</f>
        <v>873.27</v>
      </c>
      <c r="V23">
        <f>J23/'SIMILITUDES OUTLIERS'!$R$31</f>
        <v>844.97</v>
      </c>
      <c r="W23">
        <f>K23/'SIMILITUDES OUTLIERS'!$R$31</f>
        <v>879.07</v>
      </c>
      <c r="X23">
        <f>L23/'SIMILITUDES OUTLIERS'!$R$31</f>
        <v>521.71</v>
      </c>
      <c r="Y23">
        <f>M23/'SIMILITUDES OUTLIERS'!$R$31</f>
        <v>728.65</v>
      </c>
      <c r="Z23">
        <f>N23/'SIMILITUDES OUTLIERS'!$R$31</f>
        <v>590.83000000000004</v>
      </c>
      <c r="AA23">
        <f>O23/'SIMILITUDES OUTLIERS'!$R$31</f>
        <v>789.77</v>
      </c>
      <c r="AB23">
        <f>P23/'SIMILITUDES OUTLIERS'!$R$31</f>
        <v>848.1</v>
      </c>
      <c r="AC23">
        <f>Q23/'SIMILITUDES OUTLIERS'!$R$31</f>
        <v>898.23</v>
      </c>
      <c r="AD23">
        <f t="shared" si="3"/>
        <v>9724.17</v>
      </c>
      <c r="AE23">
        <f t="shared" si="4"/>
        <v>9724.17</v>
      </c>
      <c r="AF23">
        <f t="shared" si="5"/>
        <v>28</v>
      </c>
      <c r="AG23" s="14" t="str">
        <f t="shared" si="6"/>
        <v>ARAUCA</v>
      </c>
      <c r="AH23" s="14" t="str">
        <f t="shared" si="7"/>
        <v>ARAUQUITA</v>
      </c>
      <c r="AI23" s="14" t="str">
        <f t="shared" si="8"/>
        <v>OCCIDENTAL DE COLOMBIA LLC</v>
      </c>
      <c r="AJ23" s="14" t="str">
        <f t="shared" si="9"/>
        <v>CRAVO NORTE</v>
      </c>
      <c r="AK23" s="14" t="str">
        <f t="shared" si="10"/>
        <v>REDONDO</v>
      </c>
      <c r="AN23" s="5" t="s">
        <v>126</v>
      </c>
      <c r="AO23" s="5" t="s">
        <v>136</v>
      </c>
      <c r="AP23" s="5" t="s">
        <v>127</v>
      </c>
      <c r="AQ23" s="5" t="s">
        <v>141</v>
      </c>
      <c r="AR23" s="5" t="s">
        <v>144</v>
      </c>
      <c r="AS23" s="6">
        <v>60.32</v>
      </c>
      <c r="AT23" s="6">
        <v>65.819999999999993</v>
      </c>
      <c r="AU23" s="6">
        <v>45.61</v>
      </c>
      <c r="AV23" s="6">
        <v>42.8</v>
      </c>
      <c r="AW23" s="6">
        <v>38.9</v>
      </c>
      <c r="AX23" s="7">
        <v>44.37</v>
      </c>
      <c r="AY23" s="6">
        <v>14.84</v>
      </c>
      <c r="AZ23" s="7">
        <v>43.1</v>
      </c>
      <c r="BA23" s="6">
        <v>11.67</v>
      </c>
      <c r="BB23" s="6">
        <v>47.97</v>
      </c>
      <c r="BC23" s="6">
        <v>38.53</v>
      </c>
      <c r="BD23" s="6">
        <v>40.06</v>
      </c>
      <c r="BE23" s="11">
        <f t="shared" si="1"/>
        <v>493.98999999999995</v>
      </c>
      <c r="BF23" s="11">
        <f t="shared" si="2"/>
        <v>493.99</v>
      </c>
    </row>
    <row r="24" spans="1:58">
      <c r="A24" t="s">
        <v>17</v>
      </c>
      <c r="B24" t="s">
        <v>27</v>
      </c>
      <c r="C24" t="s">
        <v>18</v>
      </c>
      <c r="D24" t="s">
        <v>23</v>
      </c>
      <c r="E24" t="s">
        <v>41</v>
      </c>
      <c r="F24">
        <v>52.763702145027672</v>
      </c>
      <c r="G24">
        <v>54.177403974964513</v>
      </c>
      <c r="H24">
        <v>65.813257498290895</v>
      </c>
      <c r="I24">
        <v>62.170256628838239</v>
      </c>
      <c r="J24">
        <v>60.789178687284547</v>
      </c>
      <c r="K24">
        <v>61.767895338779283</v>
      </c>
      <c r="L24">
        <v>36.169017587461248</v>
      </c>
      <c r="M24">
        <v>59.462473893036119</v>
      </c>
      <c r="N24">
        <v>53.579299354606619</v>
      </c>
      <c r="O24">
        <v>69.706374845347753</v>
      </c>
      <c r="P24">
        <v>69.347512073133018</v>
      </c>
      <c r="Q24">
        <v>61.0066712765056</v>
      </c>
      <c r="R24">
        <f>F24/'SIMILITUDES OUTLIERS'!$R$31</f>
        <v>48.52000000000001</v>
      </c>
      <c r="S24">
        <f>G24/'SIMILITUDES OUTLIERS'!$R$31</f>
        <v>49.82</v>
      </c>
      <c r="T24">
        <f>H24/'SIMILITUDES OUTLIERS'!$R$31</f>
        <v>60.52</v>
      </c>
      <c r="U24">
        <f>I24/'SIMILITUDES OUTLIERS'!$R$31</f>
        <v>57.17</v>
      </c>
      <c r="V24">
        <f>J24/'SIMILITUDES OUTLIERS'!$R$31</f>
        <v>55.9</v>
      </c>
      <c r="W24">
        <f>K24/'SIMILITUDES OUTLIERS'!$R$31</f>
        <v>56.8</v>
      </c>
      <c r="X24">
        <f>L24/'SIMILITUDES OUTLIERS'!$R$31</f>
        <v>33.26</v>
      </c>
      <c r="Y24">
        <f>M24/'SIMILITUDES OUTLIERS'!$R$31</f>
        <v>54.68</v>
      </c>
      <c r="Z24">
        <f>N24/'SIMILITUDES OUTLIERS'!$R$31</f>
        <v>49.27</v>
      </c>
      <c r="AA24">
        <f>O24/'SIMILITUDES OUTLIERS'!$R$31</f>
        <v>64.099999999999994</v>
      </c>
      <c r="AB24">
        <f>P24/'SIMILITUDES OUTLIERS'!$R$31</f>
        <v>63.77</v>
      </c>
      <c r="AC24">
        <f>Q24/'SIMILITUDES OUTLIERS'!$R$31</f>
        <v>56.1</v>
      </c>
      <c r="AD24">
        <f t="shared" si="3"/>
        <v>649.91</v>
      </c>
      <c r="AE24">
        <f t="shared" si="4"/>
        <v>649.91</v>
      </c>
      <c r="AF24">
        <f t="shared" si="5"/>
        <v>29</v>
      </c>
      <c r="AG24" s="14" t="str">
        <f t="shared" si="6"/>
        <v>ARAUCA</v>
      </c>
      <c r="AH24" s="14" t="str">
        <f t="shared" si="7"/>
        <v>ARAUQUITA</v>
      </c>
      <c r="AI24" s="14" t="str">
        <f t="shared" si="8"/>
        <v>OCCIDENTAL DE COLOMBIA LLC</v>
      </c>
      <c r="AJ24" s="14" t="str">
        <f t="shared" si="9"/>
        <v>CRAVO NORTE</v>
      </c>
      <c r="AK24" s="14" t="str">
        <f t="shared" si="10"/>
        <v>REDONDO ESTE</v>
      </c>
      <c r="AN24" s="5" t="s">
        <v>126</v>
      </c>
      <c r="AO24" s="5" t="s">
        <v>136</v>
      </c>
      <c r="AP24" s="5" t="s">
        <v>127</v>
      </c>
      <c r="AQ24" s="5" t="s">
        <v>141</v>
      </c>
      <c r="AR24" s="5" t="s">
        <v>145</v>
      </c>
      <c r="AS24" s="6">
        <v>99.9</v>
      </c>
      <c r="AT24" s="6">
        <v>104.5</v>
      </c>
      <c r="AU24" s="6">
        <v>85</v>
      </c>
      <c r="AV24" s="6">
        <v>98.6</v>
      </c>
      <c r="AW24" s="6">
        <v>95.9</v>
      </c>
      <c r="AX24" s="7">
        <v>93.73</v>
      </c>
      <c r="AY24" s="6">
        <v>8.48</v>
      </c>
      <c r="AZ24" s="7">
        <v>0</v>
      </c>
      <c r="BA24" s="6">
        <v>0</v>
      </c>
      <c r="BB24" s="6">
        <v>0</v>
      </c>
      <c r="BC24" s="6">
        <v>0</v>
      </c>
      <c r="BD24" s="6">
        <v>0</v>
      </c>
      <c r="BE24" s="11">
        <f t="shared" si="1"/>
        <v>586.11</v>
      </c>
      <c r="BF24" s="11">
        <f t="shared" si="2"/>
        <v>586.11</v>
      </c>
    </row>
    <row r="25" spans="1:58">
      <c r="A25" t="s">
        <v>17</v>
      </c>
      <c r="B25" t="s">
        <v>27</v>
      </c>
      <c r="C25" t="s">
        <v>18</v>
      </c>
      <c r="D25" t="s">
        <v>42</v>
      </c>
      <c r="E25" t="s">
        <v>43</v>
      </c>
      <c r="F25">
        <v>3381.2702875840359</v>
      </c>
      <c r="G25">
        <v>3729.3019288555661</v>
      </c>
      <c r="H25">
        <v>3405.8252009070929</v>
      </c>
      <c r="I25">
        <v>4949.9899604881912</v>
      </c>
      <c r="J25">
        <v>4006.9529682551629</v>
      </c>
      <c r="K25">
        <v>3684.291837516269</v>
      </c>
      <c r="L25">
        <v>2203.7219110234059</v>
      </c>
      <c r="M25">
        <v>3073.1376618051072</v>
      </c>
      <c r="N25">
        <v>2675.3002176019559</v>
      </c>
      <c r="O25">
        <v>3214.5078447987921</v>
      </c>
      <c r="P25">
        <v>2775.2054384606472</v>
      </c>
      <c r="Q25">
        <v>3239.9762269965781</v>
      </c>
      <c r="R25">
        <f>F25/'SIMILITUDES OUTLIERS'!$R$31</f>
        <v>3109.32</v>
      </c>
      <c r="S25">
        <f>G25/'SIMILITUDES OUTLIERS'!$R$31</f>
        <v>3429.36</v>
      </c>
      <c r="T25">
        <f>H25/'SIMILITUDES OUTLIERS'!$R$31</f>
        <v>3131.9000000000005</v>
      </c>
      <c r="U25">
        <f>I25/'SIMILITUDES OUTLIERS'!$R$31</f>
        <v>4551.87</v>
      </c>
      <c r="V25">
        <f>J25/'SIMILITUDES OUTLIERS'!$R$31</f>
        <v>3684.68</v>
      </c>
      <c r="W25">
        <f>K25/'SIMILITUDES OUTLIERS'!$R$31</f>
        <v>3387.9700000000003</v>
      </c>
      <c r="X25">
        <f>L25/'SIMILITUDES OUTLIERS'!$R$31</f>
        <v>2026.48</v>
      </c>
      <c r="Y25">
        <f>M25/'SIMILITUDES OUTLIERS'!$R$31</f>
        <v>2825.97</v>
      </c>
      <c r="Z25">
        <f>N25/'SIMILITUDES OUTLIERS'!$R$31</f>
        <v>2460.13</v>
      </c>
      <c r="AA25">
        <f>O25/'SIMILITUDES OUTLIERS'!$R$31</f>
        <v>2955.97</v>
      </c>
      <c r="AB25">
        <f>P25/'SIMILITUDES OUTLIERS'!$R$31</f>
        <v>2552.0000000000005</v>
      </c>
      <c r="AC25">
        <f>Q25/'SIMILITUDES OUTLIERS'!$R$31</f>
        <v>2979.3900000000003</v>
      </c>
      <c r="AD25">
        <f t="shared" si="3"/>
        <v>37095.040000000008</v>
      </c>
      <c r="AE25">
        <f t="shared" si="4"/>
        <v>37095.040000000001</v>
      </c>
      <c r="AF25">
        <f t="shared" si="5"/>
        <v>30</v>
      </c>
      <c r="AG25" s="14" t="str">
        <f t="shared" si="6"/>
        <v>ARAUCA</v>
      </c>
      <c r="AH25" s="14" t="str">
        <f t="shared" si="7"/>
        <v>ARAUQUITA</v>
      </c>
      <c r="AI25" s="14" t="str">
        <f t="shared" si="8"/>
        <v>OCCIDENTAL DE COLOMBIA LLC</v>
      </c>
      <c r="AJ25" s="14" t="str">
        <f t="shared" si="9"/>
        <v>RONDÓN</v>
      </c>
      <c r="AK25" s="14" t="str">
        <f t="shared" si="10"/>
        <v>CAÑO RONDÓN</v>
      </c>
      <c r="AN25" s="5" t="s">
        <v>126</v>
      </c>
      <c r="AO25" s="5" t="s">
        <v>136</v>
      </c>
      <c r="AP25" s="5" t="s">
        <v>127</v>
      </c>
      <c r="AQ25" s="5" t="s">
        <v>141</v>
      </c>
      <c r="AR25" s="5" t="s">
        <v>146</v>
      </c>
      <c r="AS25" s="6">
        <v>791.9</v>
      </c>
      <c r="AT25" s="6">
        <v>500.29</v>
      </c>
      <c r="AU25" s="6">
        <v>403.58</v>
      </c>
      <c r="AV25" s="6">
        <v>423.87</v>
      </c>
      <c r="AW25" s="6">
        <v>306.39</v>
      </c>
      <c r="AX25" s="7">
        <v>296.23</v>
      </c>
      <c r="AY25" s="6">
        <v>181.65</v>
      </c>
      <c r="AZ25" s="7">
        <v>283.94</v>
      </c>
      <c r="BA25" s="6">
        <v>220.8</v>
      </c>
      <c r="BB25" s="6">
        <v>267.16000000000003</v>
      </c>
      <c r="BC25" s="6">
        <v>232.17</v>
      </c>
      <c r="BD25" s="6">
        <v>233.94</v>
      </c>
      <c r="BE25" s="11">
        <f t="shared" si="1"/>
        <v>4141.92</v>
      </c>
      <c r="BF25" s="11">
        <f t="shared" si="2"/>
        <v>4141.92</v>
      </c>
    </row>
    <row r="26" spans="1:58">
      <c r="A26" t="s">
        <v>17</v>
      </c>
      <c r="B26" t="s">
        <v>27</v>
      </c>
      <c r="C26" t="s">
        <v>18</v>
      </c>
      <c r="D26" t="s">
        <v>42</v>
      </c>
      <c r="E26" t="s">
        <v>44</v>
      </c>
      <c r="F26">
        <v>4321.9257359650937</v>
      </c>
      <c r="G26">
        <v>4833.0333206345704</v>
      </c>
      <c r="H26">
        <v>5827.8226744727481</v>
      </c>
      <c r="I26">
        <v>4801.8340087108099</v>
      </c>
      <c r="J26">
        <v>3628.2983704213079</v>
      </c>
      <c r="K26">
        <v>4393.491672448281</v>
      </c>
      <c r="L26">
        <v>2471.1399241001518</v>
      </c>
      <c r="M26">
        <v>4043.154609731007</v>
      </c>
      <c r="N26">
        <v>3319.2305265087298</v>
      </c>
      <c r="O26">
        <v>4093.3192754348438</v>
      </c>
      <c r="P26">
        <v>4148.4210229139981</v>
      </c>
      <c r="Q26">
        <v>3917.5635140853101</v>
      </c>
      <c r="R26">
        <f>F26/'SIMILITUDES OUTLIERS'!$R$31</f>
        <v>3974.32</v>
      </c>
      <c r="S26">
        <f>G26/'SIMILITUDES OUTLIERS'!$R$31</f>
        <v>4444.3200000000006</v>
      </c>
      <c r="T26">
        <f>H26/'SIMILITUDES OUTLIERS'!$R$31</f>
        <v>5359.1</v>
      </c>
      <c r="U26">
        <f>I26/'SIMILITUDES OUTLIERS'!$R$31</f>
        <v>4415.63</v>
      </c>
      <c r="V26">
        <f>J26/'SIMILITUDES OUTLIERS'!$R$31</f>
        <v>3336.4799999999996</v>
      </c>
      <c r="W26">
        <f>K26/'SIMILITUDES OUTLIERS'!$R$31</f>
        <v>4040.1299999999997</v>
      </c>
      <c r="X26">
        <f>L26/'SIMILITUDES OUTLIERS'!$R$31</f>
        <v>2272.3899999999994</v>
      </c>
      <c r="Y26">
        <f>M26/'SIMILITUDES OUTLIERS'!$R$31</f>
        <v>3717.9699999999993</v>
      </c>
      <c r="Z26">
        <f>N26/'SIMILITUDES OUTLIERS'!$R$31</f>
        <v>3052.27</v>
      </c>
      <c r="AA26">
        <f>O26/'SIMILITUDES OUTLIERS'!$R$31</f>
        <v>3764.1</v>
      </c>
      <c r="AB26">
        <f>P26/'SIMILITUDES OUTLIERS'!$R$31</f>
        <v>3814.7700000000004</v>
      </c>
      <c r="AC26">
        <f>Q26/'SIMILITUDES OUTLIERS'!$R$31</f>
        <v>3602.48</v>
      </c>
      <c r="AD26">
        <f t="shared" si="3"/>
        <v>45793.96</v>
      </c>
      <c r="AE26">
        <f t="shared" si="4"/>
        <v>45793.96</v>
      </c>
      <c r="AF26">
        <f t="shared" si="5"/>
        <v>31</v>
      </c>
      <c r="AG26" s="14" t="str">
        <f t="shared" si="6"/>
        <v>ARAUCA</v>
      </c>
      <c r="AH26" s="14" t="str">
        <f t="shared" si="7"/>
        <v>ARAUQUITA</v>
      </c>
      <c r="AI26" s="14" t="str">
        <f t="shared" si="8"/>
        <v>OCCIDENTAL DE COLOMBIA LLC</v>
      </c>
      <c r="AJ26" s="14" t="str">
        <f t="shared" si="9"/>
        <v>RONDÓN</v>
      </c>
      <c r="AK26" s="14" t="str">
        <f t="shared" si="10"/>
        <v>CARICARE</v>
      </c>
      <c r="AN26" s="5" t="s">
        <v>126</v>
      </c>
      <c r="AO26" s="5" t="s">
        <v>136</v>
      </c>
      <c r="AP26" s="5" t="s">
        <v>127</v>
      </c>
      <c r="AQ26" s="5" t="s">
        <v>141</v>
      </c>
      <c r="AR26" s="5" t="s">
        <v>147</v>
      </c>
      <c r="AS26" s="6">
        <v>2542.29</v>
      </c>
      <c r="AT26" s="6">
        <v>2474.96</v>
      </c>
      <c r="AU26" s="6">
        <v>2260.52</v>
      </c>
      <c r="AV26" s="6">
        <v>2319.3000000000002</v>
      </c>
      <c r="AW26" s="6">
        <v>4459.2299999999996</v>
      </c>
      <c r="AX26" s="7">
        <v>4554.53</v>
      </c>
      <c r="AY26" s="6">
        <v>3597.52</v>
      </c>
      <c r="AZ26" s="7">
        <v>4778.71</v>
      </c>
      <c r="BA26" s="6">
        <v>4553.8999999999996</v>
      </c>
      <c r="BB26" s="6">
        <v>5079</v>
      </c>
      <c r="BC26" s="6">
        <v>4953.6000000000004</v>
      </c>
      <c r="BD26" s="6">
        <v>5572.29</v>
      </c>
      <c r="BE26" s="11">
        <f t="shared" si="1"/>
        <v>47145.85</v>
      </c>
      <c r="BF26" s="11">
        <f t="shared" si="2"/>
        <v>47145.85</v>
      </c>
    </row>
    <row r="27" spans="1:58">
      <c r="A27" t="s">
        <v>17</v>
      </c>
      <c r="B27" t="s">
        <v>45</v>
      </c>
      <c r="C27" t="s">
        <v>46</v>
      </c>
      <c r="D27" t="s">
        <v>47</v>
      </c>
      <c r="E27" t="s">
        <v>48</v>
      </c>
      <c r="F27">
        <v>869.76373892445531</v>
      </c>
      <c r="G27">
        <v>2037.75331618882</v>
      </c>
      <c r="H27">
        <v>2323.8756919385769</v>
      </c>
      <c r="I27">
        <v>3015.6978689918269</v>
      </c>
      <c r="J27">
        <v>3236.735587417184</v>
      </c>
      <c r="K27">
        <v>3305.9852278251678</v>
      </c>
      <c r="L27">
        <v>3664.576134303381</v>
      </c>
      <c r="M27">
        <v>4503.1079374156934</v>
      </c>
      <c r="N27">
        <v>4814.2202116669496</v>
      </c>
      <c r="O27">
        <v>4682.9090609247378</v>
      </c>
      <c r="P27">
        <v>4448.941408070189</v>
      </c>
      <c r="Q27">
        <v>3640.9781883728961</v>
      </c>
      <c r="R27">
        <f>F27/'SIMILITUDES OUTLIERS'!$R$31</f>
        <v>799.81</v>
      </c>
      <c r="S27">
        <f>G27/'SIMILITUDES OUTLIERS'!$R$31</f>
        <v>1873.8600000000004</v>
      </c>
      <c r="T27">
        <f>H27/'SIMILITUDES OUTLIERS'!$R$31</f>
        <v>2136.9699999999998</v>
      </c>
      <c r="U27">
        <f>I27/'SIMILITUDES OUTLIERS'!$R$31</f>
        <v>2773.1499999999996</v>
      </c>
      <c r="V27">
        <f>J27/'SIMILITUDES OUTLIERS'!$R$31</f>
        <v>2976.41</v>
      </c>
      <c r="W27">
        <f>K27/'SIMILITUDES OUTLIERS'!$R$31</f>
        <v>3040.09</v>
      </c>
      <c r="X27">
        <f>L27/'SIMILITUDES OUTLIERS'!$R$31</f>
        <v>3369.8400000000006</v>
      </c>
      <c r="Y27">
        <f>M27/'SIMILITUDES OUTLIERS'!$R$31</f>
        <v>4140.9300000000012</v>
      </c>
      <c r="Z27">
        <f>N27/'SIMILITUDES OUTLIERS'!$R$31</f>
        <v>4427.0200000000004</v>
      </c>
      <c r="AA27">
        <f>O27/'SIMILITUDES OUTLIERS'!$R$31</f>
        <v>4306.2700000000004</v>
      </c>
      <c r="AB27">
        <f>P27/'SIMILITUDES OUTLIERS'!$R$31</f>
        <v>4091.1200000000003</v>
      </c>
      <c r="AC27">
        <f>Q27/'SIMILITUDES OUTLIERS'!$R$31</f>
        <v>3348.1400000000003</v>
      </c>
      <c r="AD27">
        <f t="shared" si="3"/>
        <v>37283.61</v>
      </c>
      <c r="AE27">
        <f t="shared" si="4"/>
        <v>37283.61</v>
      </c>
      <c r="AF27">
        <f t="shared" si="5"/>
        <v>32</v>
      </c>
      <c r="AG27" s="14" t="str">
        <f t="shared" si="6"/>
        <v>ARAUCA</v>
      </c>
      <c r="AH27" s="14" t="str">
        <f t="shared" si="7"/>
        <v>TAME</v>
      </c>
      <c r="AI27" s="14" t="str">
        <f t="shared" si="8"/>
        <v>PAREX RESOURCES COLOMBIA LTD. SUCURSAL</v>
      </c>
      <c r="AJ27" s="14" t="str">
        <f t="shared" si="9"/>
        <v>CAPACHOS</v>
      </c>
      <c r="AK27" s="14" t="str">
        <f t="shared" si="10"/>
        <v>ANDINA</v>
      </c>
      <c r="AN27" s="5" t="s">
        <v>126</v>
      </c>
      <c r="AO27" s="5" t="s">
        <v>136</v>
      </c>
      <c r="AP27" s="5" t="s">
        <v>127</v>
      </c>
      <c r="AQ27" s="5" t="s">
        <v>141</v>
      </c>
      <c r="AR27" s="5" t="s">
        <v>148</v>
      </c>
      <c r="AS27" s="6">
        <v>944.94</v>
      </c>
      <c r="AT27" s="6">
        <v>1516.96</v>
      </c>
      <c r="AU27" s="6">
        <v>1888.74</v>
      </c>
      <c r="AV27" s="6">
        <v>1585.97</v>
      </c>
      <c r="AW27" s="6">
        <v>1530</v>
      </c>
      <c r="AX27" s="7">
        <v>1584.67</v>
      </c>
      <c r="AY27" s="6">
        <v>942.68</v>
      </c>
      <c r="AZ27" s="7">
        <v>1474.32</v>
      </c>
      <c r="BA27" s="6">
        <v>1133.53</v>
      </c>
      <c r="BB27" s="6">
        <v>1470.55</v>
      </c>
      <c r="BC27" s="6">
        <v>1313.57</v>
      </c>
      <c r="BD27" s="6">
        <v>1324.74</v>
      </c>
      <c r="BE27" s="11">
        <f t="shared" si="1"/>
        <v>16710.670000000002</v>
      </c>
      <c r="BF27" s="11">
        <f t="shared" si="2"/>
        <v>16710.669999999998</v>
      </c>
    </row>
    <row r="28" spans="1:58">
      <c r="A28" t="s">
        <v>17</v>
      </c>
      <c r="B28" t="s">
        <v>45</v>
      </c>
      <c r="C28" t="s">
        <v>46</v>
      </c>
      <c r="D28" t="s">
        <v>47</v>
      </c>
      <c r="E28" t="s">
        <v>47</v>
      </c>
      <c r="F28">
        <v>963.62266580280107</v>
      </c>
      <c r="G28">
        <v>1222.0364856857959</v>
      </c>
      <c r="H28">
        <v>1141.140117125025</v>
      </c>
      <c r="I28">
        <v>1897.1987304047141</v>
      </c>
      <c r="J28">
        <v>2082.6002880862011</v>
      </c>
      <c r="K28">
        <v>1931.519060983796</v>
      </c>
      <c r="L28">
        <v>1800.1426624648179</v>
      </c>
      <c r="M28">
        <v>2196.9361422397092</v>
      </c>
      <c r="N28">
        <v>1179.494935234158</v>
      </c>
      <c r="O28">
        <v>188.01146875213999</v>
      </c>
      <c r="P28">
        <v>349.0321071819472</v>
      </c>
      <c r="Q28">
        <v>2163.496656646972</v>
      </c>
      <c r="R28">
        <f>F28/'SIMILITUDES OUTLIERS'!$R$31</f>
        <v>886.12</v>
      </c>
      <c r="S28">
        <f>G28/'SIMILITUDES OUTLIERS'!$R$31</f>
        <v>1123.7499999999998</v>
      </c>
      <c r="T28">
        <f>H28/'SIMILITUDES OUTLIERS'!$R$31</f>
        <v>1049.3599999999997</v>
      </c>
      <c r="U28">
        <f>I28/'SIMILITUDES OUTLIERS'!$R$31</f>
        <v>1744.6100000000004</v>
      </c>
      <c r="V28">
        <f>J28/'SIMILITUDES OUTLIERS'!$R$31</f>
        <v>1915.1000000000001</v>
      </c>
      <c r="W28">
        <f>K28/'SIMILITUDES OUTLIERS'!$R$31</f>
        <v>1776.17</v>
      </c>
      <c r="X28">
        <f>L28/'SIMILITUDES OUTLIERS'!$R$31</f>
        <v>1655.3599999999997</v>
      </c>
      <c r="Y28">
        <f>M28/'SIMILITUDES OUTLIERS'!$R$31</f>
        <v>2020.2400000000002</v>
      </c>
      <c r="Z28">
        <f>N28/'SIMILITUDES OUTLIERS'!$R$31</f>
        <v>1084.6299999999999</v>
      </c>
      <c r="AA28">
        <f>O28/'SIMILITUDES OUTLIERS'!$R$31</f>
        <v>172.89000000000001</v>
      </c>
      <c r="AB28">
        <f>P28/'SIMILITUDES OUTLIERS'!$R$31</f>
        <v>320.95999999999998</v>
      </c>
      <c r="AC28">
        <f>Q28/'SIMILITUDES OUTLIERS'!$R$31</f>
        <v>1989.49</v>
      </c>
      <c r="AD28">
        <f t="shared" si="3"/>
        <v>15738.679999999998</v>
      </c>
      <c r="AE28">
        <f t="shared" si="4"/>
        <v>15738.68</v>
      </c>
      <c r="AF28">
        <f t="shared" si="5"/>
        <v>33</v>
      </c>
      <c r="AG28" s="14" t="str">
        <f t="shared" si="6"/>
        <v>ARAUCA</v>
      </c>
      <c r="AH28" s="14" t="str">
        <f t="shared" si="7"/>
        <v>TAME</v>
      </c>
      <c r="AI28" s="14" t="str">
        <f t="shared" si="8"/>
        <v>PAREX RESOURCES COLOMBIA LTD. SUCURSAL</v>
      </c>
      <c r="AJ28" s="14" t="str">
        <f t="shared" si="9"/>
        <v>CAPACHOS</v>
      </c>
      <c r="AK28" s="14" t="str">
        <f t="shared" si="10"/>
        <v>CAPACHOS</v>
      </c>
      <c r="AN28" s="5" t="s">
        <v>126</v>
      </c>
      <c r="AO28" s="5" t="s">
        <v>136</v>
      </c>
      <c r="AP28" s="5" t="s">
        <v>127</v>
      </c>
      <c r="AQ28" s="5" t="s">
        <v>132</v>
      </c>
      <c r="AR28" s="5" t="s">
        <v>133</v>
      </c>
      <c r="AS28" s="6">
        <v>138.52000000000001</v>
      </c>
      <c r="AT28" s="6">
        <v>337.57</v>
      </c>
      <c r="AU28" s="6">
        <v>603.71</v>
      </c>
      <c r="AV28" s="6">
        <v>668.77</v>
      </c>
      <c r="AW28" s="6">
        <v>711.29</v>
      </c>
      <c r="AX28" s="7">
        <v>793.13</v>
      </c>
      <c r="AY28" s="6">
        <v>880.52</v>
      </c>
      <c r="AZ28" s="7">
        <v>1216.19</v>
      </c>
      <c r="BA28" s="6">
        <v>737.33</v>
      </c>
      <c r="BB28" s="6">
        <v>815.61</v>
      </c>
      <c r="BC28" s="6">
        <v>381.07</v>
      </c>
      <c r="BD28" s="6">
        <v>854.16</v>
      </c>
      <c r="BE28" s="11">
        <f t="shared" si="1"/>
        <v>8137.87</v>
      </c>
      <c r="BF28" s="11">
        <f t="shared" si="2"/>
        <v>8137.87</v>
      </c>
    </row>
    <row r="29" spans="1:58">
      <c r="A29" t="s">
        <v>17</v>
      </c>
      <c r="B29" t="s">
        <v>45</v>
      </c>
      <c r="C29" t="s">
        <v>46</v>
      </c>
      <c r="D29" t="s">
        <v>47</v>
      </c>
      <c r="E29" t="s">
        <v>49</v>
      </c>
      <c r="F29">
        <v>0</v>
      </c>
      <c r="G29">
        <v>0</v>
      </c>
      <c r="H29">
        <v>0</v>
      </c>
      <c r="I29">
        <v>0</v>
      </c>
      <c r="J29">
        <v>57.222300224059261</v>
      </c>
      <c r="K29">
        <v>335.2724385248772</v>
      </c>
      <c r="L29">
        <v>0</v>
      </c>
      <c r="M29">
        <v>0</v>
      </c>
      <c r="N29">
        <v>1655.009857677609</v>
      </c>
      <c r="O29">
        <v>2283.4655688613052</v>
      </c>
      <c r="P29">
        <v>1367.0061710310899</v>
      </c>
      <c r="Q29">
        <v>0</v>
      </c>
      <c r="R29">
        <f>F29/'SIMILITUDES OUTLIERS'!$R$31</f>
        <v>0</v>
      </c>
      <c r="S29">
        <f>G29/'SIMILITUDES OUTLIERS'!$R$31</f>
        <v>0</v>
      </c>
      <c r="T29">
        <f>H29/'SIMILITUDES OUTLIERS'!$R$31</f>
        <v>0</v>
      </c>
      <c r="U29">
        <f>I29/'SIMILITUDES OUTLIERS'!$R$31</f>
        <v>0</v>
      </c>
      <c r="V29">
        <f>J29/'SIMILITUDES OUTLIERS'!$R$31</f>
        <v>52.62</v>
      </c>
      <c r="W29">
        <f>K29/'SIMILITUDES OUTLIERS'!$R$31</f>
        <v>308.30699999999996</v>
      </c>
      <c r="X29">
        <f>L29/'SIMILITUDES OUTLIERS'!$R$31</f>
        <v>0</v>
      </c>
      <c r="Y29">
        <f>M29/'SIMILITUDES OUTLIERS'!$R$31</f>
        <v>0</v>
      </c>
      <c r="Z29">
        <f>N29/'SIMILITUDES OUTLIERS'!$R$31</f>
        <v>1521.8999999999999</v>
      </c>
      <c r="AA29">
        <f>O29/'SIMILITUDES OUTLIERS'!$R$31</f>
        <v>2099.81</v>
      </c>
      <c r="AB29">
        <f>P29/'SIMILITUDES OUTLIERS'!$R$31</f>
        <v>1257.0600000000002</v>
      </c>
      <c r="AC29">
        <f>Q29/'SIMILITUDES OUTLIERS'!$R$31</f>
        <v>0</v>
      </c>
      <c r="AD29">
        <f t="shared" si="3"/>
        <v>5239.6970000000001</v>
      </c>
      <c r="AE29">
        <f t="shared" si="4"/>
        <v>5239.7</v>
      </c>
      <c r="AF29">
        <f t="shared" si="5"/>
        <v>34</v>
      </c>
      <c r="AG29" s="14" t="str">
        <f t="shared" si="6"/>
        <v>ARAUCA</v>
      </c>
      <c r="AH29" s="14" t="str">
        <f t="shared" si="7"/>
        <v>TAME</v>
      </c>
      <c r="AI29" s="14" t="str">
        <f t="shared" si="8"/>
        <v>PAREX RESOURCES COLOMBIA LTD. SUCURSAL</v>
      </c>
      <c r="AJ29" s="14" t="str">
        <f t="shared" si="9"/>
        <v>CAPACHOS</v>
      </c>
      <c r="AK29" s="14" t="str">
        <f t="shared" si="10"/>
        <v>ANDINA NORTE</v>
      </c>
      <c r="AN29" s="5" t="s">
        <v>126</v>
      </c>
      <c r="AO29" s="5" t="s">
        <v>136</v>
      </c>
      <c r="AP29" s="5" t="s">
        <v>127</v>
      </c>
      <c r="AQ29" s="5" t="s">
        <v>132</v>
      </c>
      <c r="AR29" s="5" t="s">
        <v>149</v>
      </c>
      <c r="AS29" s="6">
        <v>921.42</v>
      </c>
      <c r="AT29" s="6">
        <v>933.86</v>
      </c>
      <c r="AU29" s="6">
        <v>894.29</v>
      </c>
      <c r="AV29" s="6">
        <v>873.27</v>
      </c>
      <c r="AW29" s="6">
        <v>844.97</v>
      </c>
      <c r="AX29" s="7">
        <v>879.07</v>
      </c>
      <c r="AY29" s="6">
        <v>521.71</v>
      </c>
      <c r="AZ29" s="7">
        <v>728.65</v>
      </c>
      <c r="BA29" s="6">
        <v>590.83000000000004</v>
      </c>
      <c r="BB29" s="6">
        <v>789.77</v>
      </c>
      <c r="BC29" s="6">
        <v>848.1</v>
      </c>
      <c r="BD29" s="6">
        <v>898.23</v>
      </c>
      <c r="BE29" s="11">
        <f t="shared" si="1"/>
        <v>9724.1699999999983</v>
      </c>
      <c r="BF29" s="11">
        <f t="shared" si="2"/>
        <v>9724.17</v>
      </c>
    </row>
    <row r="30" spans="1:58">
      <c r="A30" t="s">
        <v>50</v>
      </c>
      <c r="B30" t="s">
        <v>51</v>
      </c>
      <c r="C30" t="s">
        <v>46</v>
      </c>
      <c r="D30" t="s">
        <v>52</v>
      </c>
      <c r="E30" t="s">
        <v>53</v>
      </c>
      <c r="F30">
        <v>1861.453823366234</v>
      </c>
      <c r="G30">
        <v>1686.328790525441</v>
      </c>
      <c r="H30">
        <v>1033.459536201681</v>
      </c>
      <c r="I30">
        <v>1667.3851860042871</v>
      </c>
      <c r="J30">
        <v>2077.4674629805841</v>
      </c>
      <c r="K30">
        <v>1975.8114267786641</v>
      </c>
      <c r="L30">
        <v>2242.5443381993641</v>
      </c>
      <c r="M30">
        <v>2120.6397419409632</v>
      </c>
      <c r="N30">
        <v>1753.7623678134289</v>
      </c>
      <c r="O30">
        <v>1500.089886375453</v>
      </c>
      <c r="P30">
        <v>1947.493891662082</v>
      </c>
      <c r="Q30">
        <v>1351.379328495557</v>
      </c>
      <c r="R30">
        <f>F30/'SIMILITUDES OUTLIERS'!$R$31</f>
        <v>1711.7400000000005</v>
      </c>
      <c r="S30">
        <f>G30/'SIMILITUDES OUTLIERS'!$R$31</f>
        <v>1550.7</v>
      </c>
      <c r="T30">
        <f>H30/'SIMILITUDES OUTLIERS'!$R$31</f>
        <v>950.33999999999946</v>
      </c>
      <c r="U30">
        <f>I30/'SIMILITUDES OUTLIERS'!$R$31</f>
        <v>1533.28</v>
      </c>
      <c r="V30">
        <f>J30/'SIMILITUDES OUTLIERS'!$R$31</f>
        <v>1910.3799999999999</v>
      </c>
      <c r="W30">
        <f>K30/'SIMILITUDES OUTLIERS'!$R$31</f>
        <v>1816.9000000000005</v>
      </c>
      <c r="X30">
        <f>L30/'SIMILITUDES OUTLIERS'!$R$31</f>
        <v>2062.1800000000003</v>
      </c>
      <c r="Y30">
        <f>M30/'SIMILITUDES OUTLIERS'!$R$31</f>
        <v>1950.08</v>
      </c>
      <c r="Z30">
        <f>N30/'SIMILITUDES OUTLIERS'!$R$31</f>
        <v>1612.7100000000003</v>
      </c>
      <c r="AA30">
        <f>O30/'SIMILITUDES OUTLIERS'!$R$31</f>
        <v>1379.4400000000005</v>
      </c>
      <c r="AB30">
        <f>P30/'SIMILITUDES OUTLIERS'!$R$31</f>
        <v>1790.8599999999997</v>
      </c>
      <c r="AC30">
        <f>Q30/'SIMILITUDES OUTLIERS'!$R$31</f>
        <v>1242.69</v>
      </c>
      <c r="AD30">
        <f t="shared" si="3"/>
        <v>19511.3</v>
      </c>
      <c r="AE30">
        <f t="shared" si="4"/>
        <v>19511.3</v>
      </c>
      <c r="AF30">
        <f t="shared" si="5"/>
        <v>58</v>
      </c>
      <c r="AG30" s="14" t="str">
        <f t="shared" si="6"/>
        <v>CASANARE</v>
      </c>
      <c r="AH30" s="14" t="str">
        <f t="shared" si="7"/>
        <v>AGUAZUL</v>
      </c>
      <c r="AI30" s="14" t="str">
        <f t="shared" si="8"/>
        <v>PAREX RESOURCES COLOMBIA LTD. SUCURSAL</v>
      </c>
      <c r="AJ30" s="14" t="str">
        <f t="shared" si="9"/>
        <v>LLA 26</v>
      </c>
      <c r="AK30" s="14" t="str">
        <f t="shared" si="10"/>
        <v>RUMBA</v>
      </c>
      <c r="AN30" s="5" t="s">
        <v>126</v>
      </c>
      <c r="AO30" s="5" t="s">
        <v>136</v>
      </c>
      <c r="AP30" s="5" t="s">
        <v>127</v>
      </c>
      <c r="AQ30" s="5" t="s">
        <v>132</v>
      </c>
      <c r="AR30" s="5" t="s">
        <v>150</v>
      </c>
      <c r="AS30" s="6">
        <v>48.52</v>
      </c>
      <c r="AT30" s="6">
        <v>49.82</v>
      </c>
      <c r="AU30" s="6">
        <v>60.52</v>
      </c>
      <c r="AV30" s="6">
        <v>57.17</v>
      </c>
      <c r="AW30" s="6">
        <v>55.9</v>
      </c>
      <c r="AX30" s="7">
        <v>56.8</v>
      </c>
      <c r="AY30" s="6">
        <v>33.26</v>
      </c>
      <c r="AZ30" s="7">
        <v>54.68</v>
      </c>
      <c r="BA30" s="6">
        <v>49.27</v>
      </c>
      <c r="BB30" s="6">
        <v>64.099999999999994</v>
      </c>
      <c r="BC30" s="6">
        <v>63.77</v>
      </c>
      <c r="BD30" s="6">
        <v>56.1</v>
      </c>
      <c r="BE30" s="11">
        <f t="shared" si="1"/>
        <v>649.91</v>
      </c>
      <c r="BF30" s="11">
        <f t="shared" si="2"/>
        <v>649.91</v>
      </c>
    </row>
    <row r="31" spans="1:58">
      <c r="A31" t="s">
        <v>50</v>
      </c>
      <c r="B31" t="s">
        <v>54</v>
      </c>
      <c r="C31" t="s">
        <v>55</v>
      </c>
      <c r="D31" t="s">
        <v>56</v>
      </c>
      <c r="E31" t="s">
        <v>57</v>
      </c>
      <c r="F31">
        <v>88.606480848657341</v>
      </c>
      <c r="G31">
        <v>88.628230107579441</v>
      </c>
      <c r="H31">
        <v>85.137474050581531</v>
      </c>
      <c r="I31">
        <v>81.9947061363373</v>
      </c>
      <c r="J31">
        <v>91.140269513082615</v>
      </c>
      <c r="K31">
        <v>91.205517289848927</v>
      </c>
      <c r="L31">
        <v>97.491053118337391</v>
      </c>
      <c r="M31">
        <v>142.28365186841339</v>
      </c>
      <c r="N31">
        <v>132.3768644293944</v>
      </c>
      <c r="O31">
        <v>135.50875771417759</v>
      </c>
      <c r="P31">
        <v>129.3319681802997</v>
      </c>
      <c r="Q31">
        <v>113.4115106493185</v>
      </c>
      <c r="R31">
        <f>F31/'SIMILITUDES OUTLIERS'!$R$31</f>
        <v>81.48</v>
      </c>
      <c r="S31">
        <f>G31/'SIMILITUDES OUTLIERS'!$R$31</f>
        <v>81.5</v>
      </c>
      <c r="T31">
        <f>H31/'SIMILITUDES OUTLIERS'!$R$31</f>
        <v>78.290000000000006</v>
      </c>
      <c r="U31">
        <f>I31/'SIMILITUDES OUTLIERS'!$R$31</f>
        <v>75.400000000000006</v>
      </c>
      <c r="V31">
        <f>J31/'SIMILITUDES OUTLIERS'!$R$31</f>
        <v>83.81</v>
      </c>
      <c r="W31">
        <f>K31/'SIMILITUDES OUTLIERS'!$R$31</f>
        <v>83.87</v>
      </c>
      <c r="X31">
        <f>L31/'SIMILITUDES OUTLIERS'!$R$31</f>
        <v>89.65</v>
      </c>
      <c r="Y31">
        <f>M31/'SIMILITUDES OUTLIERS'!$R$31</f>
        <v>130.83999999999997</v>
      </c>
      <c r="Z31">
        <f>N31/'SIMILITUDES OUTLIERS'!$R$31</f>
        <v>121.72999999999999</v>
      </c>
      <c r="AA31">
        <f>O31/'SIMILITUDES OUTLIERS'!$R$31</f>
        <v>124.61</v>
      </c>
      <c r="AB31">
        <f>P31/'SIMILITUDES OUTLIERS'!$R$31</f>
        <v>118.93000000000004</v>
      </c>
      <c r="AC31">
        <f>Q31/'SIMILITUDES OUTLIERS'!$R$31</f>
        <v>104.28999999999998</v>
      </c>
      <c r="AD31">
        <f t="shared" si="3"/>
        <v>1174.4000000000001</v>
      </c>
      <c r="AE31">
        <f t="shared" si="4"/>
        <v>1174.4000000000001</v>
      </c>
      <c r="AF31">
        <f t="shared" si="5"/>
        <v>114</v>
      </c>
      <c r="AG31" s="14" t="str">
        <f t="shared" si="6"/>
        <v>CASANARE</v>
      </c>
      <c r="AH31" s="14" t="str">
        <f t="shared" si="7"/>
        <v>OROCUE</v>
      </c>
      <c r="AI31" s="14" t="str">
        <f t="shared" si="8"/>
        <v>VETRA EXPLORACION Y PRODUCCION COLOMBIA S.A.S.</v>
      </c>
      <c r="AJ31" s="14" t="str">
        <f t="shared" si="9"/>
        <v>LA PUNTA</v>
      </c>
      <c r="AK31" s="14" t="str">
        <f t="shared" si="10"/>
        <v>JUAPE</v>
      </c>
      <c r="AN31" s="5" t="s">
        <v>126</v>
      </c>
      <c r="AO31" s="5" t="s">
        <v>136</v>
      </c>
      <c r="AP31" s="5" t="s">
        <v>127</v>
      </c>
      <c r="AQ31" s="5" t="s">
        <v>151</v>
      </c>
      <c r="AR31" s="5" t="s">
        <v>152</v>
      </c>
      <c r="AS31" s="6">
        <v>3109.32</v>
      </c>
      <c r="AT31" s="6">
        <v>3429.36</v>
      </c>
      <c r="AU31" s="6">
        <v>3131.9</v>
      </c>
      <c r="AV31" s="6">
        <v>4551.87</v>
      </c>
      <c r="AW31" s="6">
        <v>3684.68</v>
      </c>
      <c r="AX31" s="7">
        <v>3387.97</v>
      </c>
      <c r="AY31" s="6">
        <v>2026.48</v>
      </c>
      <c r="AZ31" s="7">
        <v>2825.97</v>
      </c>
      <c r="BA31" s="6">
        <v>2460.13</v>
      </c>
      <c r="BB31" s="6">
        <v>2955.97</v>
      </c>
      <c r="BC31" s="6">
        <v>2552</v>
      </c>
      <c r="BD31" s="6">
        <v>2979.39</v>
      </c>
      <c r="BE31" s="11">
        <f t="shared" si="1"/>
        <v>37095.040000000008</v>
      </c>
      <c r="BF31" s="11">
        <f t="shared" si="2"/>
        <v>37095.040000000001</v>
      </c>
    </row>
    <row r="32" spans="1:58">
      <c r="A32" t="s">
        <v>50</v>
      </c>
      <c r="B32" t="s">
        <v>54</v>
      </c>
      <c r="C32" t="s">
        <v>55</v>
      </c>
      <c r="D32" t="s">
        <v>56</v>
      </c>
      <c r="E32" t="s">
        <v>58</v>
      </c>
      <c r="F32">
        <v>141.7507950248218</v>
      </c>
      <c r="G32">
        <v>141.32668447584081</v>
      </c>
      <c r="H32">
        <v>134.13855440208491</v>
      </c>
      <c r="I32">
        <v>131.256777594906</v>
      </c>
      <c r="J32">
        <v>129.58208465790389</v>
      </c>
      <c r="K32">
        <v>129.19059799730601</v>
      </c>
      <c r="L32">
        <v>137.89030156614811</v>
      </c>
      <c r="M32">
        <v>206.82457771976121</v>
      </c>
      <c r="N32">
        <v>229.20456515060761</v>
      </c>
      <c r="O32">
        <v>266.46104568417411</v>
      </c>
      <c r="P32">
        <v>309.67682316239751</v>
      </c>
      <c r="Q32">
        <v>356.43772984492398</v>
      </c>
      <c r="R32">
        <f>F32/'SIMILITUDES OUTLIERS'!$R$31</f>
        <v>130.34999999999997</v>
      </c>
      <c r="S32">
        <f>G32/'SIMILITUDES OUTLIERS'!$R$31</f>
        <v>129.96000000000004</v>
      </c>
      <c r="T32">
        <f>H32/'SIMILITUDES OUTLIERS'!$R$31</f>
        <v>123.34999999999995</v>
      </c>
      <c r="U32">
        <f>I32/'SIMILITUDES OUTLIERS'!$R$31</f>
        <v>120.7</v>
      </c>
      <c r="V32">
        <f>J32/'SIMILITUDES OUTLIERS'!$R$31</f>
        <v>119.16000000000001</v>
      </c>
      <c r="W32">
        <f>K32/'SIMILITUDES OUTLIERS'!$R$31</f>
        <v>118.80000000000004</v>
      </c>
      <c r="X32">
        <f>L32/'SIMILITUDES OUTLIERS'!$R$31</f>
        <v>126.79999999999998</v>
      </c>
      <c r="Y32">
        <f>M32/'SIMILITUDES OUTLIERS'!$R$31</f>
        <v>190.19000000000005</v>
      </c>
      <c r="Z32">
        <f>N32/'SIMILITUDES OUTLIERS'!$R$31</f>
        <v>210.77</v>
      </c>
      <c r="AA32">
        <f>O32/'SIMILITUDES OUTLIERS'!$R$31</f>
        <v>245.03</v>
      </c>
      <c r="AB32">
        <f>P32/'SIMILITUDES OUTLIERS'!$R$31</f>
        <v>284.77</v>
      </c>
      <c r="AC32">
        <f>Q32/'SIMILITUDES OUTLIERS'!$R$31</f>
        <v>327.76999999999992</v>
      </c>
      <c r="AD32">
        <f t="shared" si="3"/>
        <v>2127.6499999999996</v>
      </c>
      <c r="AE32">
        <f t="shared" si="4"/>
        <v>2127.65</v>
      </c>
      <c r="AF32">
        <f t="shared" si="5"/>
        <v>115</v>
      </c>
      <c r="AG32" s="14" t="str">
        <f t="shared" si="6"/>
        <v>CASANARE</v>
      </c>
      <c r="AH32" s="14" t="str">
        <f t="shared" si="7"/>
        <v>OROCUE</v>
      </c>
      <c r="AI32" s="14" t="str">
        <f t="shared" si="8"/>
        <v>VETRA EXPLORACION Y PRODUCCION COLOMBIA S.A.S.</v>
      </c>
      <c r="AJ32" s="14" t="str">
        <f t="shared" si="9"/>
        <v>LA PUNTA</v>
      </c>
      <c r="AK32" s="14" t="str">
        <f t="shared" si="10"/>
        <v>SANTO DOMINGO</v>
      </c>
      <c r="AN32" s="5" t="s">
        <v>126</v>
      </c>
      <c r="AO32" s="5" t="s">
        <v>136</v>
      </c>
      <c r="AP32" s="5" t="s">
        <v>127</v>
      </c>
      <c r="AQ32" s="5" t="s">
        <v>151</v>
      </c>
      <c r="AR32" s="5" t="s">
        <v>153</v>
      </c>
      <c r="AS32" s="6">
        <v>3974.32</v>
      </c>
      <c r="AT32" s="6">
        <v>4444.32</v>
      </c>
      <c r="AU32" s="6">
        <v>5359.1</v>
      </c>
      <c r="AV32" s="6">
        <v>4415.63</v>
      </c>
      <c r="AW32" s="6">
        <v>3336.48</v>
      </c>
      <c r="AX32" s="7">
        <v>4040.13</v>
      </c>
      <c r="AY32" s="6">
        <v>2272.39</v>
      </c>
      <c r="AZ32" s="7">
        <v>3717.97</v>
      </c>
      <c r="BA32" s="6">
        <v>3052.27</v>
      </c>
      <c r="BB32" s="6">
        <v>3764.1</v>
      </c>
      <c r="BC32" s="6">
        <v>3814.77</v>
      </c>
      <c r="BD32" s="6">
        <v>3602.48</v>
      </c>
      <c r="BE32" s="11">
        <f t="shared" si="1"/>
        <v>45793.96</v>
      </c>
      <c r="BF32" s="11">
        <f t="shared" si="2"/>
        <v>45793.96</v>
      </c>
    </row>
    <row r="33" spans="1:58">
      <c r="A33" t="s">
        <v>50</v>
      </c>
      <c r="B33" t="s">
        <v>54</v>
      </c>
      <c r="C33" t="s">
        <v>55</v>
      </c>
      <c r="D33" t="s">
        <v>56</v>
      </c>
      <c r="E33" t="s">
        <v>59</v>
      </c>
      <c r="F33">
        <v>497.91665913321958</v>
      </c>
      <c r="G33">
        <v>477.12436760368678</v>
      </c>
      <c r="H33">
        <v>472.41565304705102</v>
      </c>
      <c r="I33">
        <v>461.26915784947198</v>
      </c>
      <c r="J33">
        <v>430.28733851493291</v>
      </c>
      <c r="K33">
        <v>429.47174130535399</v>
      </c>
      <c r="L33">
        <v>326.52162419756809</v>
      </c>
      <c r="M33">
        <v>0</v>
      </c>
      <c r="N33">
        <v>0</v>
      </c>
      <c r="O33">
        <v>0</v>
      </c>
      <c r="P33">
        <v>0</v>
      </c>
      <c r="Q33">
        <v>0</v>
      </c>
      <c r="R33">
        <f>F33/'SIMILITUDES OUTLIERS'!$R$31</f>
        <v>457.87</v>
      </c>
      <c r="S33">
        <f>G33/'SIMILITUDES OUTLIERS'!$R$31</f>
        <v>438.74999999999994</v>
      </c>
      <c r="T33">
        <f>H33/'SIMILITUDES OUTLIERS'!$R$31</f>
        <v>434.42</v>
      </c>
      <c r="U33">
        <f>I33/'SIMILITUDES OUTLIERS'!$R$31</f>
        <v>424.16999999999996</v>
      </c>
      <c r="V33">
        <f>J33/'SIMILITUDES OUTLIERS'!$R$31</f>
        <v>395.68</v>
      </c>
      <c r="W33">
        <f>K33/'SIMILITUDES OUTLIERS'!$R$31</f>
        <v>394.93</v>
      </c>
      <c r="X33">
        <f>L33/'SIMILITUDES OUTLIERS'!$R$31</f>
        <v>300.26</v>
      </c>
      <c r="Y33">
        <f>M33/'SIMILITUDES OUTLIERS'!$R$31</f>
        <v>0</v>
      </c>
      <c r="Z33">
        <f>N33/'SIMILITUDES OUTLIERS'!$R$31</f>
        <v>0</v>
      </c>
      <c r="AA33">
        <f>O33/'SIMILITUDES OUTLIERS'!$R$31</f>
        <v>0</v>
      </c>
      <c r="AB33">
        <f>P33/'SIMILITUDES OUTLIERS'!$R$31</f>
        <v>0</v>
      </c>
      <c r="AC33">
        <f>Q33/'SIMILITUDES OUTLIERS'!$R$31</f>
        <v>0</v>
      </c>
      <c r="AD33">
        <f t="shared" si="3"/>
        <v>2846.08</v>
      </c>
      <c r="AE33">
        <f t="shared" si="4"/>
        <v>2846.08</v>
      </c>
      <c r="AF33">
        <f t="shared" si="5"/>
        <v>116</v>
      </c>
      <c r="AG33" s="14" t="str">
        <f t="shared" si="6"/>
        <v>CASANARE</v>
      </c>
      <c r="AH33" s="14" t="str">
        <f t="shared" si="7"/>
        <v>OROCUE</v>
      </c>
      <c r="AI33" s="14" t="str">
        <f t="shared" si="8"/>
        <v>VETRA EXPLORACION Y PRODUCCION COLOMBIA S.A.S.</v>
      </c>
      <c r="AJ33" s="14" t="str">
        <f t="shared" si="9"/>
        <v>LA PUNTA</v>
      </c>
      <c r="AK33" s="14" t="str">
        <f t="shared" si="10"/>
        <v>SANTO DOMINGO NORTE</v>
      </c>
      <c r="AN33" s="5" t="s">
        <v>126</v>
      </c>
      <c r="AO33" s="5" t="s">
        <v>154</v>
      </c>
      <c r="AP33" s="5" t="s">
        <v>155</v>
      </c>
      <c r="AQ33" s="5" t="s">
        <v>156</v>
      </c>
      <c r="AR33" s="5" t="s">
        <v>157</v>
      </c>
      <c r="AS33" s="6">
        <v>799.81</v>
      </c>
      <c r="AT33" s="6">
        <v>1873.86</v>
      </c>
      <c r="AU33" s="6">
        <v>2136.9699999999998</v>
      </c>
      <c r="AV33" s="6">
        <v>2773.15</v>
      </c>
      <c r="AW33" s="6">
        <v>2976.41</v>
      </c>
      <c r="AX33" s="7">
        <v>3040.09</v>
      </c>
      <c r="AY33" s="6">
        <v>3369.84</v>
      </c>
      <c r="AZ33" s="7">
        <v>4140.93</v>
      </c>
      <c r="BA33" s="6">
        <v>4427.0200000000004</v>
      </c>
      <c r="BB33" s="6">
        <v>4306.2700000000004</v>
      </c>
      <c r="BC33" s="6">
        <v>4091.12</v>
      </c>
      <c r="BD33" s="6">
        <v>3348.14</v>
      </c>
      <c r="BE33" s="11">
        <f t="shared" si="1"/>
        <v>37283.61</v>
      </c>
      <c r="BF33" s="11">
        <f t="shared" si="2"/>
        <v>37283.61</v>
      </c>
    </row>
    <row r="34" spans="1:58">
      <c r="A34" t="s">
        <v>50</v>
      </c>
      <c r="B34" t="s">
        <v>60</v>
      </c>
      <c r="C34" t="s">
        <v>46</v>
      </c>
      <c r="D34" t="s">
        <v>61</v>
      </c>
      <c r="E34" t="s">
        <v>62</v>
      </c>
      <c r="F34">
        <v>407.84210330732009</v>
      </c>
      <c r="G34">
        <v>399.29464455093267</v>
      </c>
      <c r="H34">
        <v>388.33301805419171</v>
      </c>
      <c r="I34">
        <v>376.52317045948843</v>
      </c>
      <c r="J34">
        <v>369.61778075171992</v>
      </c>
      <c r="K34">
        <v>358.25379296491991</v>
      </c>
      <c r="L34">
        <v>353.0448454530756</v>
      </c>
      <c r="M34">
        <v>344.38864040207773</v>
      </c>
      <c r="N34">
        <v>333.93812149000598</v>
      </c>
      <c r="O34">
        <v>332.11118374054922</v>
      </c>
      <c r="P34">
        <v>325.65165384068388</v>
      </c>
      <c r="Q34">
        <v>314.16804512981219</v>
      </c>
      <c r="R34">
        <f>F34/'SIMILITUDES OUTLIERS'!$R$31</f>
        <v>375.03999999999996</v>
      </c>
      <c r="S34">
        <f>G34/'SIMILITUDES OUTLIERS'!$R$31</f>
        <v>367.17999999999995</v>
      </c>
      <c r="T34">
        <f>H34/'SIMILITUDES OUTLIERS'!$R$31</f>
        <v>357.10000000000008</v>
      </c>
      <c r="U34">
        <f>I34/'SIMILITUDES OUTLIERS'!$R$31</f>
        <v>346.24</v>
      </c>
      <c r="V34">
        <f>J34/'SIMILITUDES OUTLIERS'!$R$31</f>
        <v>339.89</v>
      </c>
      <c r="W34">
        <f>K34/'SIMILITUDES OUTLIERS'!$R$31</f>
        <v>329.44000000000005</v>
      </c>
      <c r="X34">
        <f>L34/'SIMILITUDES OUTLIERS'!$R$31</f>
        <v>324.64999999999998</v>
      </c>
      <c r="Y34">
        <f>M34/'SIMILITUDES OUTLIERS'!$R$31</f>
        <v>316.69000000000005</v>
      </c>
      <c r="Z34">
        <f>N34/'SIMILITUDES OUTLIERS'!$R$31</f>
        <v>307.07999999999993</v>
      </c>
      <c r="AA34">
        <f>O34/'SIMILITUDES OUTLIERS'!$R$31</f>
        <v>305.40000000000003</v>
      </c>
      <c r="AB34">
        <f>P34/'SIMILITUDES OUTLIERS'!$R$31</f>
        <v>299.45999999999998</v>
      </c>
      <c r="AC34">
        <f>Q34/'SIMILITUDES OUTLIERS'!$R$31</f>
        <v>288.89999999999992</v>
      </c>
      <c r="AD34">
        <f t="shared" si="3"/>
        <v>3957.07</v>
      </c>
      <c r="AE34">
        <f t="shared" si="4"/>
        <v>3957.07</v>
      </c>
      <c r="AF34">
        <f t="shared" si="5"/>
        <v>136</v>
      </c>
      <c r="AG34" s="14" t="str">
        <f t="shared" si="6"/>
        <v>CASANARE</v>
      </c>
      <c r="AH34" s="14" t="str">
        <f t="shared" si="7"/>
        <v>PAZ DE ARIPORO</v>
      </c>
      <c r="AI34" s="14" t="str">
        <f t="shared" si="8"/>
        <v>PAREX RESOURCES COLOMBIA LTD. SUCURSAL</v>
      </c>
      <c r="AJ34" s="14" t="str">
        <f t="shared" si="9"/>
        <v>LLA 40</v>
      </c>
      <c r="AK34" s="14" t="str">
        <f t="shared" si="10"/>
        <v>BEGONIA</v>
      </c>
      <c r="AN34" s="5" t="s">
        <v>126</v>
      </c>
      <c r="AO34" s="5" t="s">
        <v>154</v>
      </c>
      <c r="AP34" s="5" t="s">
        <v>155</v>
      </c>
      <c r="AQ34" s="5" t="s">
        <v>156</v>
      </c>
      <c r="AR34" s="5" t="s">
        <v>156</v>
      </c>
      <c r="AS34" s="6">
        <v>886.12</v>
      </c>
      <c r="AT34" s="6">
        <v>1123.75</v>
      </c>
      <c r="AU34" s="6">
        <v>1049.3599999999999</v>
      </c>
      <c r="AV34" s="6">
        <v>1744.61</v>
      </c>
      <c r="AW34" s="6">
        <v>1915.1</v>
      </c>
      <c r="AX34" s="7">
        <v>1776.17</v>
      </c>
      <c r="AY34" s="6">
        <v>1655.36</v>
      </c>
      <c r="AZ34" s="7">
        <v>2020.24</v>
      </c>
      <c r="BA34" s="6">
        <v>1084.6300000000001</v>
      </c>
      <c r="BB34" s="6">
        <v>172.89</v>
      </c>
      <c r="BC34" s="6">
        <v>320.95999999999998</v>
      </c>
      <c r="BD34" s="6">
        <v>1989.49</v>
      </c>
      <c r="BE34" s="11">
        <f t="shared" si="1"/>
        <v>15738.679999999998</v>
      </c>
      <c r="BF34" s="11">
        <f t="shared" si="2"/>
        <v>15738.68</v>
      </c>
    </row>
    <row r="35" spans="1:58">
      <c r="A35" t="s">
        <v>50</v>
      </c>
      <c r="B35" t="s">
        <v>63</v>
      </c>
      <c r="C35" t="s">
        <v>46</v>
      </c>
      <c r="D35" t="s">
        <v>64</v>
      </c>
      <c r="E35" t="s">
        <v>65</v>
      </c>
      <c r="F35">
        <v>291.83155621680999</v>
      </c>
      <c r="G35">
        <v>352.57723638625038</v>
      </c>
      <c r="H35">
        <v>356.67697169306717</v>
      </c>
      <c r="I35">
        <v>393.43321927142529</v>
      </c>
      <c r="J35">
        <v>529.51833234703872</v>
      </c>
      <c r="K35">
        <v>501.16817334207428</v>
      </c>
      <c r="L35">
        <v>482.27894196822581</v>
      </c>
      <c r="M35">
        <v>487.22689837300481</v>
      </c>
      <c r="N35">
        <v>478.30970221494158</v>
      </c>
      <c r="O35">
        <v>425.69824488236873</v>
      </c>
      <c r="P35">
        <v>430.8636938763687</v>
      </c>
      <c r="Q35">
        <v>451.02525689716038</v>
      </c>
      <c r="R35">
        <f>F35/'SIMILITUDES OUTLIERS'!$R$31</f>
        <v>268.35999999999996</v>
      </c>
      <c r="S35">
        <f>G35/'SIMILITUDES OUTLIERS'!$R$31</f>
        <v>324.22000000000003</v>
      </c>
      <c r="T35">
        <f>H35/'SIMILITUDES OUTLIERS'!$R$31</f>
        <v>327.98999999999995</v>
      </c>
      <c r="U35">
        <f>I35/'SIMILITUDES OUTLIERS'!$R$31</f>
        <v>361.78999999999996</v>
      </c>
      <c r="V35">
        <f>J35/'SIMILITUDES OUTLIERS'!$R$31</f>
        <v>486.93</v>
      </c>
      <c r="W35">
        <f>K35/'SIMILITUDES OUTLIERS'!$R$31</f>
        <v>460.85999999999996</v>
      </c>
      <c r="X35">
        <f>L35/'SIMILITUDES OUTLIERS'!$R$31</f>
        <v>443.49</v>
      </c>
      <c r="Y35">
        <f>M35/'SIMILITUDES OUTLIERS'!$R$31</f>
        <v>448.04</v>
      </c>
      <c r="Z35">
        <f>N35/'SIMILITUDES OUTLIERS'!$R$31</f>
        <v>439.84</v>
      </c>
      <c r="AA35">
        <f>O35/'SIMILITUDES OUTLIERS'!$R$31</f>
        <v>391.46000000000004</v>
      </c>
      <c r="AB35">
        <f>P35/'SIMILITUDES OUTLIERS'!$R$31</f>
        <v>396.21</v>
      </c>
      <c r="AC35">
        <f>Q35/'SIMILITUDES OUTLIERS'!$R$31</f>
        <v>414.75</v>
      </c>
      <c r="AD35">
        <f t="shared" si="3"/>
        <v>4763.9400000000005</v>
      </c>
      <c r="AE35">
        <f t="shared" si="4"/>
        <v>4763.9399999999996</v>
      </c>
      <c r="AF35">
        <f t="shared" si="5"/>
        <v>148</v>
      </c>
      <c r="AG35" s="14" t="str">
        <f t="shared" si="6"/>
        <v>CASANARE</v>
      </c>
      <c r="AH35" s="14" t="str">
        <f t="shared" si="7"/>
        <v>PORE</v>
      </c>
      <c r="AI35" s="14" t="str">
        <f t="shared" si="8"/>
        <v>PAREX RESOURCES COLOMBIA LTD. SUCURSAL</v>
      </c>
      <c r="AJ35" s="14" t="str">
        <f t="shared" si="9"/>
        <v>LLA 16</v>
      </c>
      <c r="AK35" s="14" t="str">
        <f t="shared" si="10"/>
        <v>KONA</v>
      </c>
      <c r="AN35" s="5" t="s">
        <v>126</v>
      </c>
      <c r="AO35" s="5" t="s">
        <v>154</v>
      </c>
      <c r="AP35" s="5" t="s">
        <v>155</v>
      </c>
      <c r="AQ35" s="5" t="s">
        <v>156</v>
      </c>
      <c r="AR35" s="5" t="s">
        <v>158</v>
      </c>
      <c r="AS35" s="6">
        <v>0</v>
      </c>
      <c r="AT35" s="6">
        <v>0</v>
      </c>
      <c r="AU35" s="6">
        <v>0</v>
      </c>
      <c r="AV35" s="6">
        <v>0</v>
      </c>
      <c r="AW35" s="6">
        <v>52.62</v>
      </c>
      <c r="AX35" s="7">
        <v>308.30699999999996</v>
      </c>
      <c r="AY35" s="6">
        <v>0</v>
      </c>
      <c r="AZ35" s="7">
        <v>0</v>
      </c>
      <c r="BA35" s="6">
        <v>1521.9</v>
      </c>
      <c r="BB35" s="6">
        <v>2099.81</v>
      </c>
      <c r="BC35" s="6">
        <v>1257.06</v>
      </c>
      <c r="BD35" s="6">
        <v>0</v>
      </c>
      <c r="BE35" s="11">
        <f t="shared" si="1"/>
        <v>5239.6970000000001</v>
      </c>
      <c r="BF35" s="11">
        <f t="shared" si="2"/>
        <v>5239.7</v>
      </c>
    </row>
    <row r="36" spans="1:58">
      <c r="A36" t="s">
        <v>50</v>
      </c>
      <c r="B36" t="s">
        <v>66</v>
      </c>
      <c r="C36" t="s">
        <v>46</v>
      </c>
      <c r="D36" t="s">
        <v>67</v>
      </c>
      <c r="E36" t="s">
        <v>68</v>
      </c>
      <c r="F36">
        <v>481.24585216942592</v>
      </c>
      <c r="G36">
        <v>471.52393343124481</v>
      </c>
      <c r="H36">
        <v>465.12965130814581</v>
      </c>
      <c r="I36">
        <v>457.84364956924043</v>
      </c>
      <c r="J36">
        <v>445.0985838408867</v>
      </c>
      <c r="K36">
        <v>435.90952194629722</v>
      </c>
      <c r="L36">
        <v>433.45185568809922</v>
      </c>
      <c r="M36">
        <v>426.20935246703817</v>
      </c>
      <c r="N36">
        <v>411.21323844024653</v>
      </c>
      <c r="O36">
        <v>412.81180897102132</v>
      </c>
      <c r="P36">
        <v>402.54615875978749</v>
      </c>
      <c r="Q36">
        <v>403.94898596026331</v>
      </c>
      <c r="R36">
        <f>F36/'SIMILITUDES OUTLIERS'!$R$31</f>
        <v>442.54000000000008</v>
      </c>
      <c r="S36">
        <f>G36/'SIMILITUDES OUTLIERS'!$R$31</f>
        <v>433.60000000000008</v>
      </c>
      <c r="T36">
        <f>H36/'SIMILITUDES OUTLIERS'!$R$31</f>
        <v>427.72000000000008</v>
      </c>
      <c r="U36">
        <f>I36/'SIMILITUDES OUTLIERS'!$R$31</f>
        <v>421.02</v>
      </c>
      <c r="V36">
        <f>J36/'SIMILITUDES OUTLIERS'!$R$31</f>
        <v>409.3</v>
      </c>
      <c r="W36">
        <f>K36/'SIMILITUDES OUTLIERS'!$R$31</f>
        <v>400.85000000000008</v>
      </c>
      <c r="X36">
        <f>L36/'SIMILITUDES OUTLIERS'!$R$31</f>
        <v>398.59</v>
      </c>
      <c r="Y36">
        <f>M36/'SIMILITUDES OUTLIERS'!$R$31</f>
        <v>391.93</v>
      </c>
      <c r="Z36">
        <f>N36/'SIMILITUDES OUTLIERS'!$R$31</f>
        <v>378.14000000000004</v>
      </c>
      <c r="AA36">
        <f>O36/'SIMILITUDES OUTLIERS'!$R$31</f>
        <v>379.61000000000007</v>
      </c>
      <c r="AB36">
        <f>P36/'SIMILITUDES OUTLIERS'!$R$31</f>
        <v>370.17</v>
      </c>
      <c r="AC36">
        <f>Q36/'SIMILITUDES OUTLIERS'!$R$31</f>
        <v>371.46000000000004</v>
      </c>
      <c r="AD36">
        <f t="shared" si="3"/>
        <v>4824.93</v>
      </c>
      <c r="AE36">
        <f t="shared" si="4"/>
        <v>4824.93</v>
      </c>
      <c r="AF36">
        <f t="shared" si="5"/>
        <v>165</v>
      </c>
      <c r="AG36" s="14" t="str">
        <f t="shared" si="6"/>
        <v>CASANARE</v>
      </c>
      <c r="AH36" s="14" t="str">
        <f t="shared" si="7"/>
        <v>SAN LUIS DE PALENQUE</v>
      </c>
      <c r="AI36" s="14" t="str">
        <f t="shared" si="8"/>
        <v>PAREX RESOURCES COLOMBIA LTD. SUCURSAL</v>
      </c>
      <c r="AJ36" s="14" t="str">
        <f t="shared" si="9"/>
        <v>LLA 30</v>
      </c>
      <c r="AK36" s="14" t="str">
        <f t="shared" si="10"/>
        <v>ADALIA</v>
      </c>
      <c r="AN36" s="5" t="s">
        <v>159</v>
      </c>
      <c r="AO36" s="5" t="s">
        <v>160</v>
      </c>
      <c r="AP36" s="5" t="s">
        <v>161</v>
      </c>
      <c r="AQ36" s="5" t="s">
        <v>162</v>
      </c>
      <c r="AR36" s="5" t="s">
        <v>163</v>
      </c>
      <c r="AS36" s="6">
        <v>418.45</v>
      </c>
      <c r="AT36" s="6">
        <v>409.33</v>
      </c>
      <c r="AU36" s="6">
        <v>404.78</v>
      </c>
      <c r="AV36" s="6">
        <v>402.62</v>
      </c>
      <c r="AW36" s="6">
        <v>403.58</v>
      </c>
      <c r="AX36" s="7">
        <v>422.47</v>
      </c>
      <c r="AY36" s="6">
        <v>520.48</v>
      </c>
      <c r="AZ36" s="7">
        <v>443.94</v>
      </c>
      <c r="BA36" s="6">
        <v>380.79</v>
      </c>
      <c r="BB36" s="6">
        <v>559.38</v>
      </c>
      <c r="BC36" s="6">
        <v>556.23</v>
      </c>
      <c r="BD36" s="6">
        <v>594.5</v>
      </c>
      <c r="BE36" s="11">
        <f t="shared" si="1"/>
        <v>5516.5499999999993</v>
      </c>
      <c r="BF36" s="11">
        <f t="shared" si="2"/>
        <v>5516.55</v>
      </c>
    </row>
    <row r="37" spans="1:58">
      <c r="A37" t="s">
        <v>50</v>
      </c>
      <c r="B37" t="s">
        <v>66</v>
      </c>
      <c r="C37" t="s">
        <v>46</v>
      </c>
      <c r="D37" t="s">
        <v>69</v>
      </c>
      <c r="E37" t="s">
        <v>70</v>
      </c>
      <c r="F37">
        <v>474.67757597495</v>
      </c>
      <c r="G37">
        <v>533.53107061816718</v>
      </c>
      <c r="H37">
        <v>525.8970807365082</v>
      </c>
      <c r="I37">
        <v>582.86926448296322</v>
      </c>
      <c r="J37">
        <v>546.43925578843675</v>
      </c>
      <c r="K37">
        <v>520.54676304167026</v>
      </c>
      <c r="L37">
        <v>487.2160237435437</v>
      </c>
      <c r="M37">
        <v>497.31855451286168</v>
      </c>
      <c r="N37">
        <v>520.68813322466394</v>
      </c>
      <c r="O37">
        <v>438.84567190078138</v>
      </c>
      <c r="P37">
        <v>353.18621563606928</v>
      </c>
      <c r="Q37">
        <v>396.43461700267591</v>
      </c>
      <c r="R37">
        <f>F37/'SIMILITUDES OUTLIERS'!$R$31</f>
        <v>436.5</v>
      </c>
      <c r="S37">
        <f>G37/'SIMILITUDES OUTLIERS'!$R$31</f>
        <v>490.62</v>
      </c>
      <c r="T37">
        <f>H37/'SIMILITUDES OUTLIERS'!$R$31</f>
        <v>483.6</v>
      </c>
      <c r="U37">
        <f>I37/'SIMILITUDES OUTLIERS'!$R$31</f>
        <v>535.99</v>
      </c>
      <c r="V37">
        <f>J37/'SIMILITUDES OUTLIERS'!$R$31</f>
        <v>502.49000000000007</v>
      </c>
      <c r="W37">
        <f>K37/'SIMILITUDES OUTLIERS'!$R$31</f>
        <v>478.68</v>
      </c>
      <c r="X37">
        <f>L37/'SIMILITUDES OUTLIERS'!$R$31</f>
        <v>448.03</v>
      </c>
      <c r="Y37">
        <f>M37/'SIMILITUDES OUTLIERS'!$R$31</f>
        <v>457.32</v>
      </c>
      <c r="Z37">
        <f>N37/'SIMILITUDES OUTLIERS'!$R$31</f>
        <v>478.81</v>
      </c>
      <c r="AA37">
        <f>O37/'SIMILITUDES OUTLIERS'!$R$31</f>
        <v>403.55</v>
      </c>
      <c r="AB37">
        <f>P37/'SIMILITUDES OUTLIERS'!$R$31</f>
        <v>324.77999999999997</v>
      </c>
      <c r="AC37">
        <f>Q37/'SIMILITUDES OUTLIERS'!$R$31</f>
        <v>364.55</v>
      </c>
      <c r="AD37">
        <f t="shared" si="3"/>
        <v>5404.92</v>
      </c>
      <c r="AE37">
        <f t="shared" si="4"/>
        <v>5404.92</v>
      </c>
      <c r="AF37">
        <f t="shared" si="5"/>
        <v>166</v>
      </c>
      <c r="AG37" s="14" t="str">
        <f t="shared" si="6"/>
        <v>CASANARE</v>
      </c>
      <c r="AH37" s="14" t="str">
        <f t="shared" si="7"/>
        <v>SAN LUIS DE PALENQUE</v>
      </c>
      <c r="AI37" s="14" t="str">
        <f t="shared" si="8"/>
        <v>PAREX RESOURCES COLOMBIA LTD. SUCURSAL</v>
      </c>
      <c r="AJ37" s="14" t="str">
        <f t="shared" si="9"/>
        <v>LOS OCARROS</v>
      </c>
      <c r="AK37" s="14" t="str">
        <f t="shared" si="10"/>
        <v xml:space="preserve">LAS MARACAS </v>
      </c>
      <c r="AN37" s="5" t="s">
        <v>164</v>
      </c>
      <c r="AO37" s="5" t="s">
        <v>165</v>
      </c>
      <c r="AP37" s="5" t="s">
        <v>113</v>
      </c>
      <c r="AQ37" s="5" t="s">
        <v>122</v>
      </c>
      <c r="AR37" s="5" t="s">
        <v>166</v>
      </c>
      <c r="AS37" s="6">
        <v>10903.37</v>
      </c>
      <c r="AT37" s="6">
        <v>11256.16</v>
      </c>
      <c r="AU37" s="6">
        <v>12115.73</v>
      </c>
      <c r="AV37" s="6">
        <v>11629.55</v>
      </c>
      <c r="AW37" s="6">
        <v>13871.06</v>
      </c>
      <c r="AX37" s="7">
        <v>15588.09</v>
      </c>
      <c r="AY37" s="6">
        <v>16094.44</v>
      </c>
      <c r="AZ37" s="7">
        <v>15650.16</v>
      </c>
      <c r="BA37" s="6">
        <v>15886.39</v>
      </c>
      <c r="BB37" s="6">
        <v>14045.53</v>
      </c>
      <c r="BC37" s="6">
        <v>15039.08</v>
      </c>
      <c r="BD37" s="6">
        <v>16129.45</v>
      </c>
      <c r="BE37" s="11">
        <f t="shared" si="1"/>
        <v>168209.01</v>
      </c>
      <c r="BF37" s="11">
        <f t="shared" si="2"/>
        <v>168209.01</v>
      </c>
    </row>
    <row r="38" spans="1:58">
      <c r="A38" t="s">
        <v>50</v>
      </c>
      <c r="B38" t="s">
        <v>71</v>
      </c>
      <c r="C38" t="s">
        <v>46</v>
      </c>
      <c r="D38" t="s">
        <v>72</v>
      </c>
      <c r="E38" t="s">
        <v>73</v>
      </c>
      <c r="F38">
        <v>1499.4700324961721</v>
      </c>
      <c r="G38">
        <v>1354.826586034711</v>
      </c>
      <c r="H38">
        <v>845.8830526279836</v>
      </c>
      <c r="I38">
        <v>675.81472248658065</v>
      </c>
      <c r="J38">
        <v>890.28416471746175</v>
      </c>
      <c r="K38">
        <v>2150.9038357310728</v>
      </c>
      <c r="L38">
        <v>2858.7334673509931</v>
      </c>
      <c r="M38">
        <v>2841.1709407713929</v>
      </c>
      <c r="N38">
        <v>3006.4761832088552</v>
      </c>
      <c r="O38">
        <v>2656.0847473442759</v>
      </c>
      <c r="P38">
        <v>1739.3317345186119</v>
      </c>
      <c r="Q38">
        <v>1696.5183183304471</v>
      </c>
      <c r="R38">
        <f>F38/'SIMILITUDES OUTLIERS'!$R$31</f>
        <v>1378.8699999999997</v>
      </c>
      <c r="S38">
        <f>G38/'SIMILITUDES OUTLIERS'!$R$31</f>
        <v>1245.8600000000004</v>
      </c>
      <c r="T38">
        <f>H38/'SIMILITUDES OUTLIERS'!$R$31</f>
        <v>777.85</v>
      </c>
      <c r="U38">
        <f>I38/'SIMILITUDES OUTLIERS'!$R$31</f>
        <v>621.46</v>
      </c>
      <c r="V38">
        <f>J38/'SIMILITUDES OUTLIERS'!$R$31</f>
        <v>818.68</v>
      </c>
      <c r="W38">
        <f>K38/'SIMILITUDES OUTLIERS'!$R$31</f>
        <v>1977.9099999999999</v>
      </c>
      <c r="X38">
        <f>L38/'SIMILITUDES OUTLIERS'!$R$31</f>
        <v>2628.8100000000004</v>
      </c>
      <c r="Y38">
        <f>M38/'SIMILITUDES OUTLIERS'!$R$31</f>
        <v>2612.6600000000003</v>
      </c>
      <c r="Z38">
        <f>N38/'SIMILITUDES OUTLIERS'!$R$31</f>
        <v>2764.6700000000005</v>
      </c>
      <c r="AA38">
        <f>O38/'SIMILITUDES OUTLIERS'!$R$31</f>
        <v>2442.46</v>
      </c>
      <c r="AB38">
        <f>P38/'SIMILITUDES OUTLIERS'!$R$31</f>
        <v>1599.4400000000003</v>
      </c>
      <c r="AC38">
        <f>Q38/'SIMILITUDES OUTLIERS'!$R$31</f>
        <v>1560.0699999999997</v>
      </c>
      <c r="AD38">
        <f t="shared" si="3"/>
        <v>20428.739999999998</v>
      </c>
      <c r="AE38">
        <f t="shared" si="4"/>
        <v>20428.740000000002</v>
      </c>
      <c r="AF38">
        <f t="shared" si="5"/>
        <v>213</v>
      </c>
      <c r="AG38" s="14" t="str">
        <f t="shared" si="6"/>
        <v>CASANARE</v>
      </c>
      <c r="AH38" s="14" t="str">
        <f t="shared" si="7"/>
        <v>VILLA NUEVA</v>
      </c>
      <c r="AI38" s="14" t="str">
        <f t="shared" si="8"/>
        <v>PAREX RESOURCES COLOMBIA LTD. SUCURSAL</v>
      </c>
      <c r="AJ38" s="14" t="str">
        <f t="shared" si="9"/>
        <v>CABRESTERO</v>
      </c>
      <c r="AK38" s="14" t="str">
        <f t="shared" si="10"/>
        <v>AKIRA</v>
      </c>
      <c r="AN38" s="5" t="s">
        <v>164</v>
      </c>
      <c r="AO38" s="5" t="s">
        <v>167</v>
      </c>
      <c r="AP38" s="5" t="s">
        <v>168</v>
      </c>
      <c r="AQ38" s="5" t="s">
        <v>169</v>
      </c>
      <c r="AR38" s="5" t="s">
        <v>167</v>
      </c>
      <c r="AS38" s="6">
        <v>437.24</v>
      </c>
      <c r="AT38" s="6">
        <v>417.26</v>
      </c>
      <c r="AU38" s="6">
        <v>421.81</v>
      </c>
      <c r="AV38" s="6">
        <v>425.81</v>
      </c>
      <c r="AW38" s="6">
        <v>453.09</v>
      </c>
      <c r="AX38" s="7">
        <v>394.28</v>
      </c>
      <c r="AY38" s="6">
        <v>362.75</v>
      </c>
      <c r="AZ38" s="7">
        <v>334.14</v>
      </c>
      <c r="BA38" s="6">
        <v>383.88</v>
      </c>
      <c r="BB38" s="6">
        <v>397.35</v>
      </c>
      <c r="BC38" s="6">
        <v>389.83</v>
      </c>
      <c r="BD38" s="6">
        <v>325.56</v>
      </c>
      <c r="BE38" s="11">
        <f t="shared" si="1"/>
        <v>4743</v>
      </c>
      <c r="BF38" s="11">
        <f t="shared" si="2"/>
        <v>4743</v>
      </c>
    </row>
    <row r="39" spans="1:58">
      <c r="A39" t="s">
        <v>50</v>
      </c>
      <c r="B39" t="s">
        <v>71</v>
      </c>
      <c r="C39" t="s">
        <v>46</v>
      </c>
      <c r="D39" t="s">
        <v>72</v>
      </c>
      <c r="E39" t="s">
        <v>74</v>
      </c>
      <c r="F39">
        <v>6378.5465342688394</v>
      </c>
      <c r="G39">
        <v>6067.8474959371024</v>
      </c>
      <c r="H39">
        <v>5902.5966266469459</v>
      </c>
      <c r="I39">
        <v>5710.1156851863134</v>
      </c>
      <c r="J39">
        <v>4763.5226891195207</v>
      </c>
      <c r="K39">
        <v>4584.5262881905937</v>
      </c>
      <c r="L39">
        <v>3443.9190279091599</v>
      </c>
      <c r="M39">
        <v>3091.0155526390781</v>
      </c>
      <c r="N39">
        <v>4009.0408971116849</v>
      </c>
      <c r="O39">
        <v>4486.9047395187245</v>
      </c>
      <c r="P39">
        <v>4295.6635058166512</v>
      </c>
      <c r="Q39">
        <v>3842.648191728118</v>
      </c>
      <c r="R39">
        <f>F39/'SIMILITUDES OUTLIERS'!$R$31</f>
        <v>5865.53</v>
      </c>
      <c r="S39">
        <f>G39/'SIMILITUDES OUTLIERS'!$R$31</f>
        <v>5579.82</v>
      </c>
      <c r="T39">
        <f>H39/'SIMILITUDES OUTLIERS'!$R$31</f>
        <v>5427.86</v>
      </c>
      <c r="U39">
        <f>I39/'SIMILITUDES OUTLIERS'!$R$31</f>
        <v>5250.86</v>
      </c>
      <c r="V39">
        <f>J39/'SIMILITUDES OUTLIERS'!$R$31</f>
        <v>4380.3999999999996</v>
      </c>
      <c r="W39">
        <f>K39/'SIMILITUDES OUTLIERS'!$R$31</f>
        <v>4215.8</v>
      </c>
      <c r="X39">
        <f>L39/'SIMILITUDES OUTLIERS'!$R$31</f>
        <v>3166.93</v>
      </c>
      <c r="Y39">
        <f>M39/'SIMILITUDES OUTLIERS'!$R$31</f>
        <v>2842.41</v>
      </c>
      <c r="Z39">
        <f>N39/'SIMILITUDES OUTLIERS'!$R$31</f>
        <v>3686.5999999999995</v>
      </c>
      <c r="AA39">
        <f>O39/'SIMILITUDES OUTLIERS'!$R$31</f>
        <v>4126.0300000000007</v>
      </c>
      <c r="AB39">
        <f>P39/'SIMILITUDES OUTLIERS'!$R$31</f>
        <v>3950.17</v>
      </c>
      <c r="AC39">
        <f>Q39/'SIMILITUDES OUTLIERS'!$R$31</f>
        <v>3533.59</v>
      </c>
      <c r="AD39">
        <f t="shared" si="3"/>
        <v>52026</v>
      </c>
      <c r="AE39">
        <f t="shared" si="4"/>
        <v>52026</v>
      </c>
      <c r="AF39">
        <f t="shared" si="5"/>
        <v>214</v>
      </c>
      <c r="AG39" s="14" t="str">
        <f t="shared" si="6"/>
        <v>CASANARE</v>
      </c>
      <c r="AH39" s="14" t="str">
        <f t="shared" si="7"/>
        <v>VILLA NUEVA</v>
      </c>
      <c r="AI39" s="14" t="str">
        <f t="shared" si="8"/>
        <v>PAREX RESOURCES COLOMBIA LTD. SUCURSAL</v>
      </c>
      <c r="AJ39" s="14" t="str">
        <f t="shared" si="9"/>
        <v>CABRESTERO</v>
      </c>
      <c r="AK39" s="14" t="str">
        <f t="shared" si="10"/>
        <v>BACANO</v>
      </c>
      <c r="AN39" s="5" t="s">
        <v>164</v>
      </c>
      <c r="AO39" s="8" t="s">
        <v>170</v>
      </c>
      <c r="AP39" s="5" t="s">
        <v>168</v>
      </c>
      <c r="AQ39" s="5" t="s">
        <v>169</v>
      </c>
      <c r="AR39" s="5" t="s">
        <v>171</v>
      </c>
      <c r="AS39" s="6">
        <v>56.06</v>
      </c>
      <c r="AT39" s="6">
        <v>51.56</v>
      </c>
      <c r="AU39" s="6">
        <v>51.69</v>
      </c>
      <c r="AV39" s="6">
        <v>31.84</v>
      </c>
      <c r="AW39" s="6">
        <v>34.979999999999997</v>
      </c>
      <c r="AX39" s="7">
        <v>36.526666666666664</v>
      </c>
      <c r="AY39" s="6">
        <v>48.67</v>
      </c>
      <c r="AZ39" s="7">
        <v>67.67</v>
      </c>
      <c r="BA39" s="6">
        <v>82.84</v>
      </c>
      <c r="BB39" s="6">
        <v>81.05</v>
      </c>
      <c r="BC39" s="6">
        <v>79.44</v>
      </c>
      <c r="BD39" s="6">
        <v>56.71</v>
      </c>
      <c r="BE39" s="11">
        <f t="shared" si="1"/>
        <v>679.03666666666663</v>
      </c>
      <c r="BF39" s="11">
        <f t="shared" si="2"/>
        <v>679.04</v>
      </c>
    </row>
    <row r="40" spans="1:58">
      <c r="A40" t="s">
        <v>75</v>
      </c>
      <c r="B40" t="s">
        <v>76</v>
      </c>
      <c r="C40" t="s">
        <v>46</v>
      </c>
      <c r="D40" t="s">
        <v>77</v>
      </c>
      <c r="E40" t="s">
        <v>78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1.4726353057257799</v>
      </c>
      <c r="M40">
        <v>0</v>
      </c>
      <c r="N40">
        <v>0</v>
      </c>
      <c r="O40">
        <v>0</v>
      </c>
      <c r="P40">
        <v>0</v>
      </c>
      <c r="Q40">
        <v>0</v>
      </c>
      <c r="R40">
        <f>F40/'SIMILITUDES OUTLIERS'!$R$31</f>
        <v>0</v>
      </c>
      <c r="S40">
        <f>G40/'SIMILITUDES OUTLIERS'!$R$31</f>
        <v>0</v>
      </c>
      <c r="T40">
        <f>H40/'SIMILITUDES OUTLIERS'!$R$31</f>
        <v>0</v>
      </c>
      <c r="U40">
        <f>I40/'SIMILITUDES OUTLIERS'!$R$31</f>
        <v>0</v>
      </c>
      <c r="V40">
        <f>J40/'SIMILITUDES OUTLIERS'!$R$31</f>
        <v>0</v>
      </c>
      <c r="W40">
        <f>K40/'SIMILITUDES OUTLIERS'!$R$31</f>
        <v>0</v>
      </c>
      <c r="X40">
        <f>L40/'SIMILITUDES OUTLIERS'!$R$31</f>
        <v>1.3541935483870962</v>
      </c>
      <c r="Y40">
        <f>M40/'SIMILITUDES OUTLIERS'!$R$31</f>
        <v>0</v>
      </c>
      <c r="Z40">
        <f>N40/'SIMILITUDES OUTLIERS'!$R$31</f>
        <v>0</v>
      </c>
      <c r="AA40">
        <f>O40/'SIMILITUDES OUTLIERS'!$R$31</f>
        <v>0</v>
      </c>
      <c r="AB40">
        <f>P40/'SIMILITUDES OUTLIERS'!$R$31</f>
        <v>0</v>
      </c>
      <c r="AC40">
        <f>Q40/'SIMILITUDES OUTLIERS'!$R$31</f>
        <v>0</v>
      </c>
      <c r="AD40">
        <f t="shared" si="3"/>
        <v>1.3541935483870962</v>
      </c>
      <c r="AE40">
        <f t="shared" si="4"/>
        <v>1.35</v>
      </c>
      <c r="AF40">
        <f t="shared" si="5"/>
        <v>245</v>
      </c>
      <c r="AG40" s="14" t="str">
        <f t="shared" si="6"/>
        <v>CESAR</v>
      </c>
      <c r="AH40" s="14" t="str">
        <f t="shared" si="7"/>
        <v>RIO DE ORO</v>
      </c>
      <c r="AI40" s="14" t="str">
        <f t="shared" si="8"/>
        <v>PAREX RESOURCES COLOMBIA LTD. SUCURSAL</v>
      </c>
      <c r="AJ40" s="14" t="str">
        <f t="shared" si="9"/>
        <v>FORTUNA</v>
      </c>
      <c r="AK40" s="14" t="str">
        <f t="shared" si="10"/>
        <v>HABANERO</v>
      </c>
      <c r="AN40" s="5" t="s">
        <v>164</v>
      </c>
      <c r="AO40" s="8" t="s">
        <v>170</v>
      </c>
      <c r="AP40" s="5" t="s">
        <v>168</v>
      </c>
      <c r="AQ40" s="5" t="s">
        <v>169</v>
      </c>
      <c r="AR40" s="5" t="s">
        <v>167</v>
      </c>
      <c r="AS40" s="6">
        <v>205.68</v>
      </c>
      <c r="AT40" s="6">
        <v>201.22</v>
      </c>
      <c r="AU40" s="6">
        <v>202.42</v>
      </c>
      <c r="AV40" s="6">
        <v>221.7</v>
      </c>
      <c r="AW40" s="6">
        <v>286.7</v>
      </c>
      <c r="AX40" s="7">
        <v>260.47000000000003</v>
      </c>
      <c r="AY40" s="6">
        <v>243.49</v>
      </c>
      <c r="AZ40" s="7">
        <v>245.74</v>
      </c>
      <c r="BA40" s="6">
        <v>220.71</v>
      </c>
      <c r="BB40" s="6">
        <v>216.43</v>
      </c>
      <c r="BC40" s="6">
        <v>195.38</v>
      </c>
      <c r="BD40" s="6">
        <v>180.77</v>
      </c>
      <c r="BE40" s="11">
        <f t="shared" si="1"/>
        <v>2680.71</v>
      </c>
      <c r="BF40" s="11">
        <f t="shared" si="2"/>
        <v>2680.71</v>
      </c>
    </row>
    <row r="41" spans="1:58">
      <c r="A41" t="s">
        <v>75</v>
      </c>
      <c r="B41" t="s">
        <v>76</v>
      </c>
      <c r="C41" t="s">
        <v>46</v>
      </c>
      <c r="D41" t="s">
        <v>77</v>
      </c>
      <c r="E41" t="s">
        <v>79</v>
      </c>
      <c r="F41">
        <v>0</v>
      </c>
      <c r="G41">
        <v>0</v>
      </c>
      <c r="H41">
        <v>0</v>
      </c>
      <c r="I41">
        <v>0</v>
      </c>
      <c r="J41">
        <v>1.3919525710147449</v>
      </c>
      <c r="K41">
        <v>1.2397077585600069</v>
      </c>
      <c r="L41">
        <v>1.707316825385272</v>
      </c>
      <c r="M41">
        <v>1.261457017482112</v>
      </c>
      <c r="N41">
        <v>0.89171961580632064</v>
      </c>
      <c r="O41">
        <v>1.631194419157904</v>
      </c>
      <c r="P41">
        <v>2.403293110892645</v>
      </c>
      <c r="Q41">
        <v>2.762155883107384</v>
      </c>
      <c r="R41">
        <f>F41/'SIMILITUDES OUTLIERS'!$R$31</f>
        <v>0</v>
      </c>
      <c r="S41">
        <f>G41/'SIMILITUDES OUTLIERS'!$R$31</f>
        <v>0</v>
      </c>
      <c r="T41">
        <f>H41/'SIMILITUDES OUTLIERS'!$R$31</f>
        <v>0</v>
      </c>
      <c r="U41">
        <f>I41/'SIMILITUDES OUTLIERS'!$R$31</f>
        <v>0</v>
      </c>
      <c r="V41">
        <f>J41/'SIMILITUDES OUTLIERS'!$R$31</f>
        <v>1.2800000000000002</v>
      </c>
      <c r="W41">
        <f>K41/'SIMILITUDES OUTLIERS'!$R$31</f>
        <v>1.1400000000000001</v>
      </c>
      <c r="X41">
        <f>L41/'SIMILITUDES OUTLIERS'!$R$31</f>
        <v>1.5699999999999994</v>
      </c>
      <c r="Y41">
        <f>M41/'SIMILITUDES OUTLIERS'!$R$31</f>
        <v>1.1599999999999999</v>
      </c>
      <c r="Z41">
        <f>N41/'SIMILITUDES OUTLIERS'!$R$31</f>
        <v>0.82</v>
      </c>
      <c r="AA41">
        <f>O41/'SIMILITUDES OUTLIERS'!$R$31</f>
        <v>1.5000000000000002</v>
      </c>
      <c r="AB41">
        <f>P41/'SIMILITUDES OUTLIERS'!$R$31</f>
        <v>2.21</v>
      </c>
      <c r="AC41">
        <f>Q41/'SIMILITUDES OUTLIERS'!$R$31</f>
        <v>2.5400000000000005</v>
      </c>
      <c r="AD41">
        <f t="shared" si="3"/>
        <v>12.22</v>
      </c>
      <c r="AE41">
        <f t="shared" si="4"/>
        <v>12.22</v>
      </c>
      <c r="AF41">
        <f t="shared" si="5"/>
        <v>246</v>
      </c>
      <c r="AG41" s="14" t="str">
        <f t="shared" si="6"/>
        <v>CESAR</v>
      </c>
      <c r="AH41" s="14" t="str">
        <f t="shared" si="7"/>
        <v>RIO DE ORO</v>
      </c>
      <c r="AI41" s="14" t="str">
        <f t="shared" si="8"/>
        <v>PAREX RESOURCES COLOMBIA LTD. SUCURSAL</v>
      </c>
      <c r="AJ41" s="14" t="str">
        <f t="shared" si="9"/>
        <v>FORTUNA</v>
      </c>
      <c r="AK41" s="14" t="str">
        <f t="shared" si="10"/>
        <v>PIMIENTO</v>
      </c>
      <c r="AN41" s="5" t="s">
        <v>172</v>
      </c>
      <c r="AO41" s="5" t="s">
        <v>173</v>
      </c>
      <c r="AP41" s="5" t="s">
        <v>174</v>
      </c>
      <c r="AQ41" s="5" t="s">
        <v>175</v>
      </c>
      <c r="AR41" s="5" t="s">
        <v>176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7">
        <v>0</v>
      </c>
      <c r="AY41" s="6">
        <v>0</v>
      </c>
      <c r="AZ41" s="7">
        <v>0</v>
      </c>
      <c r="BA41" s="6">
        <v>0</v>
      </c>
      <c r="BB41" s="6">
        <v>37.06</v>
      </c>
      <c r="BC41" s="6">
        <v>0</v>
      </c>
      <c r="BD41" s="6">
        <v>0</v>
      </c>
      <c r="BE41" s="11">
        <f t="shared" si="1"/>
        <v>37.06</v>
      </c>
      <c r="BF41" s="11">
        <f t="shared" si="2"/>
        <v>37.06</v>
      </c>
    </row>
    <row r="42" spans="1:58">
      <c r="A42" t="s">
        <v>75</v>
      </c>
      <c r="B42" t="s">
        <v>76</v>
      </c>
      <c r="C42" t="s">
        <v>46</v>
      </c>
      <c r="D42" t="s">
        <v>77</v>
      </c>
      <c r="E42" t="s">
        <v>80</v>
      </c>
      <c r="F42">
        <v>0</v>
      </c>
      <c r="G42">
        <v>0</v>
      </c>
      <c r="H42">
        <v>0</v>
      </c>
      <c r="I42">
        <v>0</v>
      </c>
      <c r="J42">
        <v>20.73791838222748</v>
      </c>
      <c r="K42">
        <v>17.736520650976939</v>
      </c>
      <c r="L42">
        <v>29.241878620770692</v>
      </c>
      <c r="M42">
        <v>18.475995454328519</v>
      </c>
      <c r="N42">
        <v>24.739782023894879</v>
      </c>
      <c r="O42">
        <v>23.40220260018539</v>
      </c>
      <c r="P42">
        <v>22.65185316737276</v>
      </c>
      <c r="Q42">
        <v>23.195584640425391</v>
      </c>
      <c r="R42">
        <f>F42/'SIMILITUDES OUTLIERS'!$R$31</f>
        <v>0</v>
      </c>
      <c r="S42">
        <f>G42/'SIMILITUDES OUTLIERS'!$R$31</f>
        <v>0</v>
      </c>
      <c r="T42">
        <f>H42/'SIMILITUDES OUTLIERS'!$R$31</f>
        <v>0</v>
      </c>
      <c r="U42">
        <f>I42/'SIMILITUDES OUTLIERS'!$R$31</f>
        <v>0</v>
      </c>
      <c r="V42">
        <f>J42/'SIMILITUDES OUTLIERS'!$R$31</f>
        <v>19.069999999999997</v>
      </c>
      <c r="W42">
        <f>K42/'SIMILITUDES OUTLIERS'!$R$31</f>
        <v>16.309999999999999</v>
      </c>
      <c r="X42">
        <f>L42/'SIMILITUDES OUTLIERS'!$R$31</f>
        <v>26.890000000000004</v>
      </c>
      <c r="Y42">
        <f>M42/'SIMILITUDES OUTLIERS'!$R$31</f>
        <v>16.989999999999995</v>
      </c>
      <c r="Z42">
        <f>N42/'SIMILITUDES OUTLIERS'!$R$31</f>
        <v>22.750000000000004</v>
      </c>
      <c r="AA42">
        <f>O42/'SIMILITUDES OUTLIERS'!$R$31</f>
        <v>21.52</v>
      </c>
      <c r="AB42">
        <f>P42/'SIMILITUDES OUTLIERS'!$R$31</f>
        <v>20.830000000000002</v>
      </c>
      <c r="AC42">
        <f>Q42/'SIMILITUDES OUTLIERS'!$R$31</f>
        <v>21.33</v>
      </c>
      <c r="AD42">
        <f t="shared" si="3"/>
        <v>165.69</v>
      </c>
      <c r="AE42">
        <f t="shared" si="4"/>
        <v>165.69</v>
      </c>
      <c r="AF42">
        <f t="shared" si="5"/>
        <v>247</v>
      </c>
      <c r="AG42" s="14" t="str">
        <f t="shared" si="6"/>
        <v>CESAR</v>
      </c>
      <c r="AH42" s="14" t="str">
        <f t="shared" si="7"/>
        <v>RIO DE ORO</v>
      </c>
      <c r="AI42" s="14" t="str">
        <f t="shared" si="8"/>
        <v>PAREX RESOURCES COLOMBIA LTD. SUCURSAL</v>
      </c>
      <c r="AJ42" s="14" t="str">
        <f t="shared" si="9"/>
        <v>FORTUNA</v>
      </c>
      <c r="AK42" s="14" t="str">
        <f t="shared" si="10"/>
        <v>TOTUMAL</v>
      </c>
      <c r="AN42" s="5" t="s">
        <v>172</v>
      </c>
      <c r="AO42" s="5" t="s">
        <v>173</v>
      </c>
      <c r="AP42" s="5" t="s">
        <v>174</v>
      </c>
      <c r="AQ42" s="5" t="s">
        <v>175</v>
      </c>
      <c r="AR42" s="5" t="s">
        <v>173</v>
      </c>
      <c r="AS42" s="6">
        <v>293.02999999999997</v>
      </c>
      <c r="AT42" s="6">
        <v>305.39</v>
      </c>
      <c r="AU42" s="6">
        <v>282.64999999999998</v>
      </c>
      <c r="AV42" s="6">
        <v>277.8</v>
      </c>
      <c r="AW42" s="6">
        <v>251.35</v>
      </c>
      <c r="AX42" s="7">
        <v>260.37</v>
      </c>
      <c r="AY42" s="6">
        <v>249.23</v>
      </c>
      <c r="AZ42" s="7">
        <v>236.29</v>
      </c>
      <c r="BA42" s="6">
        <v>212.2</v>
      </c>
      <c r="BB42" s="6">
        <v>226.03</v>
      </c>
      <c r="BC42" s="6">
        <v>210.1</v>
      </c>
      <c r="BD42" s="6">
        <v>194.32</v>
      </c>
      <c r="BE42" s="11">
        <f t="shared" si="1"/>
        <v>2998.7599999999998</v>
      </c>
      <c r="BF42" s="11">
        <f t="shared" si="2"/>
        <v>2998.76</v>
      </c>
    </row>
    <row r="43" spans="1:58">
      <c r="A43" t="s">
        <v>81</v>
      </c>
      <c r="B43" t="s">
        <v>82</v>
      </c>
      <c r="C43" t="s">
        <v>55</v>
      </c>
      <c r="D43" t="s">
        <v>83</v>
      </c>
      <c r="E43" t="s">
        <v>84</v>
      </c>
      <c r="F43">
        <v>5955.8388124882604</v>
      </c>
      <c r="G43">
        <v>5605.2298840344602</v>
      </c>
      <c r="H43">
        <v>5581.7950575458917</v>
      </c>
      <c r="I43">
        <v>5556.88128145062</v>
      </c>
      <c r="J43">
        <v>5800.2881126773627</v>
      </c>
      <c r="K43">
        <v>3690.8166151928999</v>
      </c>
      <c r="L43">
        <v>5948.7920525974987</v>
      </c>
      <c r="M43">
        <v>5127.7901521764034</v>
      </c>
      <c r="N43">
        <v>5344.314899375423</v>
      </c>
      <c r="O43">
        <v>6036.9744228971749</v>
      </c>
      <c r="P43">
        <v>6120.2305860509932</v>
      </c>
      <c r="Q43">
        <v>6564.6875667536779</v>
      </c>
      <c r="R43">
        <f>F43/'SIMILITUDES OUTLIERS'!$R$31</f>
        <v>5476.82</v>
      </c>
      <c r="S43">
        <f>G43/'SIMILITUDES OUTLIERS'!$R$31</f>
        <v>5154.41</v>
      </c>
      <c r="T43">
        <f>H43/'SIMILITUDES OUTLIERS'!$R$31</f>
        <v>5132.8599999999997</v>
      </c>
      <c r="U43">
        <f>I43/'SIMILITUDES OUTLIERS'!$R$31</f>
        <v>5109.95</v>
      </c>
      <c r="V43">
        <f>J43/'SIMILITUDES OUTLIERS'!$R$31</f>
        <v>5333.78</v>
      </c>
      <c r="W43">
        <f>K43/'SIMILITUDES OUTLIERS'!$R$31</f>
        <v>3393.9699999999993</v>
      </c>
      <c r="X43">
        <f>L43/'SIMILITUDES OUTLIERS'!$R$31</f>
        <v>5470.34</v>
      </c>
      <c r="Y43">
        <f>M43/'SIMILITUDES OUTLIERS'!$R$31</f>
        <v>4715.37</v>
      </c>
      <c r="Z43">
        <f>N43/'SIMILITUDES OUTLIERS'!$R$31</f>
        <v>4914.4799999999996</v>
      </c>
      <c r="AA43">
        <f>O43/'SIMILITUDES OUTLIERS'!$R$31</f>
        <v>5551.43</v>
      </c>
      <c r="AB43">
        <f>P43/'SIMILITUDES OUTLIERS'!$R$31</f>
        <v>5627.99</v>
      </c>
      <c r="AC43">
        <f>Q43/'SIMILITUDES OUTLIERS'!$R$31</f>
        <v>6036.7</v>
      </c>
      <c r="AD43">
        <f t="shared" si="3"/>
        <v>61918.100000000006</v>
      </c>
      <c r="AE43">
        <f t="shared" si="4"/>
        <v>61918.1</v>
      </c>
      <c r="AF43">
        <f t="shared" si="5"/>
        <v>387</v>
      </c>
      <c r="AG43" s="14" t="str">
        <f t="shared" si="6"/>
        <v>PUTUMAYO</v>
      </c>
      <c r="AH43" s="14" t="str">
        <f t="shared" si="7"/>
        <v>PUERTO ASIS</v>
      </c>
      <c r="AI43" s="14" t="str">
        <f t="shared" si="8"/>
        <v>VETRA EXPLORACION Y PRODUCCION COLOMBIA S.A.S.</v>
      </c>
      <c r="AJ43" s="14" t="str">
        <f t="shared" si="9"/>
        <v>SURORIENTE</v>
      </c>
      <c r="AK43" s="14" t="str">
        <f t="shared" si="10"/>
        <v>COHEMBI</v>
      </c>
      <c r="AN43" s="5" t="s">
        <v>172</v>
      </c>
      <c r="AO43" s="5" t="s">
        <v>177</v>
      </c>
      <c r="AP43" s="5" t="s">
        <v>113</v>
      </c>
      <c r="AQ43" s="5" t="s">
        <v>178</v>
      </c>
      <c r="AR43" s="5" t="s">
        <v>179</v>
      </c>
      <c r="AS43" s="6">
        <v>747.63</v>
      </c>
      <c r="AT43" s="6">
        <v>720.58</v>
      </c>
      <c r="AU43" s="6">
        <v>705.03</v>
      </c>
      <c r="AV43" s="6">
        <v>710.09</v>
      </c>
      <c r="AW43" s="6">
        <v>692.74</v>
      </c>
      <c r="AX43" s="7">
        <v>713.45</v>
      </c>
      <c r="AY43" s="6">
        <v>706.83</v>
      </c>
      <c r="AZ43" s="7">
        <v>684.77</v>
      </c>
      <c r="BA43" s="6">
        <v>675.26</v>
      </c>
      <c r="BB43" s="6">
        <v>680.44</v>
      </c>
      <c r="BC43" s="6">
        <v>641.36</v>
      </c>
      <c r="BD43" s="6">
        <v>620.4</v>
      </c>
      <c r="BE43" s="11">
        <f t="shared" si="1"/>
        <v>8298.58</v>
      </c>
      <c r="BF43" s="11">
        <f t="shared" si="2"/>
        <v>8298.58</v>
      </c>
    </row>
    <row r="44" spans="1:58">
      <c r="A44" t="s">
        <v>81</v>
      </c>
      <c r="B44" t="s">
        <v>82</v>
      </c>
      <c r="C44" t="s">
        <v>55</v>
      </c>
      <c r="D44" t="s">
        <v>83</v>
      </c>
      <c r="E44" t="s">
        <v>85</v>
      </c>
      <c r="F44">
        <v>382.75433314067158</v>
      </c>
      <c r="G44">
        <v>572.62536353065161</v>
      </c>
      <c r="H44">
        <v>867.6975593268553</v>
      </c>
      <c r="I44">
        <v>898.29876663025755</v>
      </c>
      <c r="J44">
        <v>891.80661284200914</v>
      </c>
      <c r="K44">
        <v>569.93933005377164</v>
      </c>
      <c r="L44">
        <v>920.93974516816934</v>
      </c>
      <c r="M44">
        <v>1008.795876584014</v>
      </c>
      <c r="N44">
        <v>1128.1558095485279</v>
      </c>
      <c r="O44">
        <v>1106.68929099241</v>
      </c>
      <c r="P44">
        <v>1057.7099598998291</v>
      </c>
      <c r="Q44">
        <v>1084.2875543026421</v>
      </c>
      <c r="R44">
        <f>F44/'SIMILITUDES OUTLIERS'!$R$31</f>
        <v>351.96999999999997</v>
      </c>
      <c r="S44">
        <f>G44/'SIMILITUDES OUTLIERS'!$R$31</f>
        <v>526.57000000000005</v>
      </c>
      <c r="T44">
        <f>H44/'SIMILITUDES OUTLIERS'!$R$31</f>
        <v>797.91</v>
      </c>
      <c r="U44">
        <f>I44/'SIMILITUDES OUTLIERS'!$R$31</f>
        <v>826.05</v>
      </c>
      <c r="V44">
        <f>J44/'SIMILITUDES OUTLIERS'!$R$31</f>
        <v>820.08</v>
      </c>
      <c r="W44">
        <f>K44/'SIMILITUDES OUTLIERS'!$R$31</f>
        <v>524.1</v>
      </c>
      <c r="X44">
        <f>L44/'SIMILITUDES OUTLIERS'!$R$31</f>
        <v>846.87</v>
      </c>
      <c r="Y44">
        <f>M44/'SIMILITUDES OUTLIERS'!$R$31</f>
        <v>927.66</v>
      </c>
      <c r="Z44">
        <f>N44/'SIMILITUDES OUTLIERS'!$R$31</f>
        <v>1037.4199999999996</v>
      </c>
      <c r="AA44">
        <f>O44/'SIMILITUDES OUTLIERS'!$R$31</f>
        <v>1017.6799999999996</v>
      </c>
      <c r="AB44">
        <f>P44/'SIMILITUDES OUTLIERS'!$R$31</f>
        <v>972.6400000000001</v>
      </c>
      <c r="AC44">
        <f>Q44/'SIMILITUDES OUTLIERS'!$R$31</f>
        <v>997.08000000000027</v>
      </c>
      <c r="AD44">
        <f t="shared" si="3"/>
        <v>9646.0299999999988</v>
      </c>
      <c r="AE44">
        <f t="shared" si="4"/>
        <v>9646.0300000000007</v>
      </c>
      <c r="AF44">
        <f t="shared" si="5"/>
        <v>388</v>
      </c>
      <c r="AG44" s="14" t="str">
        <f t="shared" si="6"/>
        <v>PUTUMAYO</v>
      </c>
      <c r="AH44" s="14" t="str">
        <f t="shared" si="7"/>
        <v>PUERTO ASIS</v>
      </c>
      <c r="AI44" s="14" t="str">
        <f t="shared" si="8"/>
        <v>VETRA EXPLORACION Y PRODUCCION COLOMBIA S.A.S.</v>
      </c>
      <c r="AJ44" s="14" t="str">
        <f t="shared" si="9"/>
        <v>SURORIENTE</v>
      </c>
      <c r="AK44" s="14" t="str">
        <f t="shared" si="10"/>
        <v>QUILLACINGA</v>
      </c>
      <c r="AN44" s="5" t="s">
        <v>172</v>
      </c>
      <c r="AO44" s="5" t="s">
        <v>177</v>
      </c>
      <c r="AP44" s="5" t="s">
        <v>113</v>
      </c>
      <c r="AQ44" s="5" t="s">
        <v>178</v>
      </c>
      <c r="AR44" s="5" t="s">
        <v>178</v>
      </c>
      <c r="AS44" s="6">
        <v>6770.8</v>
      </c>
      <c r="AT44" s="6">
        <v>6535.66</v>
      </c>
      <c r="AU44" s="6">
        <v>6488.39</v>
      </c>
      <c r="AV44" s="6">
        <v>6514.24</v>
      </c>
      <c r="AW44" s="6">
        <v>6647.18</v>
      </c>
      <c r="AX44" s="7">
        <v>6529.5</v>
      </c>
      <c r="AY44" s="6">
        <v>6585.52</v>
      </c>
      <c r="AZ44" s="7">
        <v>6670.26</v>
      </c>
      <c r="BA44" s="6">
        <v>6716.88</v>
      </c>
      <c r="BB44" s="6">
        <v>6828.05</v>
      </c>
      <c r="BC44" s="6">
        <v>7034.16</v>
      </c>
      <c r="BD44" s="6">
        <v>6922.67</v>
      </c>
      <c r="BE44" s="11">
        <f t="shared" si="1"/>
        <v>80243.31</v>
      </c>
      <c r="BF44" s="11">
        <f t="shared" si="2"/>
        <v>80243.31</v>
      </c>
    </row>
    <row r="45" spans="1:58">
      <c r="A45" t="s">
        <v>81</v>
      </c>
      <c r="B45" t="s">
        <v>82</v>
      </c>
      <c r="C45" t="s">
        <v>55</v>
      </c>
      <c r="D45" t="s">
        <v>83</v>
      </c>
      <c r="E45" t="s">
        <v>86</v>
      </c>
      <c r="F45">
        <v>518.32833863161545</v>
      </c>
      <c r="G45">
        <v>567.28592046527467</v>
      </c>
      <c r="H45">
        <v>552.8226632820747</v>
      </c>
      <c r="I45">
        <v>532.24786434176292</v>
      </c>
      <c r="J45">
        <v>489.21695556437737</v>
      </c>
      <c r="K45">
        <v>361.3965608791641</v>
      </c>
      <c r="L45">
        <v>481.63733883002368</v>
      </c>
      <c r="M45">
        <v>480.5607505133795</v>
      </c>
      <c r="N45">
        <v>468.26154459292889</v>
      </c>
      <c r="O45">
        <v>442.17330851586348</v>
      </c>
      <c r="P45">
        <v>440.0636304004193</v>
      </c>
      <c r="Q45">
        <v>414.4973765374844</v>
      </c>
      <c r="R45">
        <f>F45/'SIMILITUDES OUTLIERS'!$R$31</f>
        <v>476.64</v>
      </c>
      <c r="S45">
        <f>G45/'SIMILITUDES OUTLIERS'!$R$31</f>
        <v>521.66</v>
      </c>
      <c r="T45">
        <f>H45/'SIMILITUDES OUTLIERS'!$R$31</f>
        <v>508.36000000000007</v>
      </c>
      <c r="U45">
        <f>I45/'SIMILITUDES OUTLIERS'!$R$31</f>
        <v>489.44</v>
      </c>
      <c r="V45">
        <f>J45/'SIMILITUDES OUTLIERS'!$R$31</f>
        <v>449.86999999999995</v>
      </c>
      <c r="W45">
        <f>K45/'SIMILITUDES OUTLIERS'!$R$31</f>
        <v>332.33</v>
      </c>
      <c r="X45">
        <f>L45/'SIMILITUDES OUTLIERS'!$R$31</f>
        <v>442.9</v>
      </c>
      <c r="Y45">
        <f>M45/'SIMILITUDES OUTLIERS'!$R$31</f>
        <v>441.91</v>
      </c>
      <c r="Z45">
        <f>N45/'SIMILITUDES OUTLIERS'!$R$31</f>
        <v>430.59999999999997</v>
      </c>
      <c r="AA45">
        <f>O45/'SIMILITUDES OUTLIERS'!$R$31</f>
        <v>406.61</v>
      </c>
      <c r="AB45">
        <f>P45/'SIMILITUDES OUTLIERS'!$R$31</f>
        <v>404.67</v>
      </c>
      <c r="AC45">
        <f>Q45/'SIMILITUDES OUTLIERS'!$R$31</f>
        <v>381.16</v>
      </c>
      <c r="AD45">
        <f t="shared" si="3"/>
        <v>5286.15</v>
      </c>
      <c r="AE45">
        <f t="shared" si="4"/>
        <v>5286.15</v>
      </c>
      <c r="AF45">
        <f t="shared" si="5"/>
        <v>389</v>
      </c>
      <c r="AG45" s="14" t="str">
        <f t="shared" si="6"/>
        <v>PUTUMAYO</v>
      </c>
      <c r="AH45" s="14" t="str">
        <f t="shared" si="7"/>
        <v>PUERTO ASIS</v>
      </c>
      <c r="AI45" s="14" t="str">
        <f t="shared" si="8"/>
        <v>VETRA EXPLORACION Y PRODUCCION COLOMBIA S.A.S.</v>
      </c>
      <c r="AJ45" s="14" t="str">
        <f t="shared" si="9"/>
        <v>SURORIENTE</v>
      </c>
      <c r="AK45" s="14" t="str">
        <f t="shared" si="10"/>
        <v>QUINDE</v>
      </c>
      <c r="AN45" s="5" t="s">
        <v>172</v>
      </c>
      <c r="AO45" s="5" t="s">
        <v>177</v>
      </c>
      <c r="AP45" s="5" t="s">
        <v>116</v>
      </c>
      <c r="AQ45" s="5" t="s">
        <v>180</v>
      </c>
      <c r="AR45" s="5" t="s">
        <v>181</v>
      </c>
      <c r="AS45" s="6">
        <v>3071.92</v>
      </c>
      <c r="AT45" s="6">
        <v>3260.74</v>
      </c>
      <c r="AU45" s="6">
        <v>3223.85</v>
      </c>
      <c r="AV45" s="6">
        <v>3132.5</v>
      </c>
      <c r="AW45" s="6">
        <v>3146.34</v>
      </c>
      <c r="AX45" s="7">
        <v>3098.47</v>
      </c>
      <c r="AY45" s="6">
        <v>3122.68</v>
      </c>
      <c r="AZ45" s="7">
        <v>3042.41</v>
      </c>
      <c r="BA45" s="6">
        <v>2823.74</v>
      </c>
      <c r="BB45" s="6">
        <v>2470.5</v>
      </c>
      <c r="BC45" s="6">
        <v>2443.9</v>
      </c>
      <c r="BD45" s="6">
        <v>2875.47</v>
      </c>
      <c r="BE45" s="11">
        <f t="shared" si="1"/>
        <v>35712.520000000004</v>
      </c>
      <c r="BF45" s="11">
        <f t="shared" si="2"/>
        <v>35712.519999999997</v>
      </c>
    </row>
    <row r="46" spans="1:58">
      <c r="A46" t="s">
        <v>87</v>
      </c>
      <c r="B46" t="s">
        <v>88</v>
      </c>
      <c r="C46" t="s">
        <v>46</v>
      </c>
      <c r="D46" t="s">
        <v>89</v>
      </c>
      <c r="E46" t="s">
        <v>90</v>
      </c>
      <c r="F46">
        <v>0</v>
      </c>
      <c r="G46">
        <v>0</v>
      </c>
      <c r="H46">
        <v>0</v>
      </c>
      <c r="I46">
        <v>0</v>
      </c>
      <c r="J46">
        <v>0</v>
      </c>
      <c r="K46">
        <v>142.62620269643659</v>
      </c>
      <c r="L46">
        <v>52.872448439638177</v>
      </c>
      <c r="M46">
        <v>294.3218463633911</v>
      </c>
      <c r="N46">
        <v>314.90751993316383</v>
      </c>
      <c r="O46">
        <v>0</v>
      </c>
      <c r="P46">
        <v>0</v>
      </c>
      <c r="Q46">
        <v>0</v>
      </c>
      <c r="R46">
        <f>F46/'SIMILITUDES OUTLIERS'!$R$31</f>
        <v>0</v>
      </c>
      <c r="S46">
        <f>G46/'SIMILITUDES OUTLIERS'!$R$31</f>
        <v>0</v>
      </c>
      <c r="T46">
        <f>H46/'SIMILITUDES OUTLIERS'!$R$31</f>
        <v>0</v>
      </c>
      <c r="U46">
        <f>I46/'SIMILITUDES OUTLIERS'!$R$31</f>
        <v>0</v>
      </c>
      <c r="V46">
        <f>J46/'SIMILITUDES OUTLIERS'!$R$31</f>
        <v>0</v>
      </c>
      <c r="W46">
        <f>K46/'SIMILITUDES OUTLIERS'!$R$31</f>
        <v>131.155</v>
      </c>
      <c r="X46">
        <f>L46/'SIMILITUDES OUTLIERS'!$R$31</f>
        <v>48.61999999999999</v>
      </c>
      <c r="Y46">
        <f>M46/'SIMILITUDES OUTLIERS'!$R$31</f>
        <v>270.64999999999998</v>
      </c>
      <c r="Z46">
        <f>N46/'SIMILITUDES OUTLIERS'!$R$31</f>
        <v>289.58</v>
      </c>
      <c r="AA46">
        <f>O46/'SIMILITUDES OUTLIERS'!$R$31</f>
        <v>0</v>
      </c>
      <c r="AB46">
        <f>P46/'SIMILITUDES OUTLIERS'!$R$31</f>
        <v>0</v>
      </c>
      <c r="AC46">
        <f>Q46/'SIMILITUDES OUTLIERS'!$R$31</f>
        <v>0</v>
      </c>
      <c r="AD46">
        <f t="shared" si="3"/>
        <v>740.00499999999988</v>
      </c>
      <c r="AE46">
        <f t="shared" si="4"/>
        <v>740.01</v>
      </c>
      <c r="AF46">
        <f t="shared" si="5"/>
        <v>418</v>
      </c>
      <c r="AG46" s="14" t="str">
        <f t="shared" si="6"/>
        <v>SANTANDER</v>
      </c>
      <c r="AH46" s="14" t="str">
        <f t="shared" si="7"/>
        <v>RIO NEGRO</v>
      </c>
      <c r="AI46" s="14" t="str">
        <f t="shared" si="8"/>
        <v>PAREX RESOURCES COLOMBIA LTD. SUCURSAL</v>
      </c>
      <c r="AJ46" s="14" t="str">
        <f t="shared" si="9"/>
        <v>CONVENIO BORANDA</v>
      </c>
      <c r="AK46" s="14" t="str">
        <f t="shared" si="10"/>
        <v>BORANDA</v>
      </c>
      <c r="AN46" s="5" t="s">
        <v>172</v>
      </c>
      <c r="AO46" s="5" t="s">
        <v>177</v>
      </c>
      <c r="AP46" s="5" t="s">
        <v>116</v>
      </c>
      <c r="AQ46" s="5" t="s">
        <v>117</v>
      </c>
      <c r="AR46" s="5" t="s">
        <v>182</v>
      </c>
      <c r="AS46" s="6">
        <v>3515.05</v>
      </c>
      <c r="AT46" s="6">
        <v>3387.58</v>
      </c>
      <c r="AU46" s="6">
        <v>3140.82</v>
      </c>
      <c r="AV46" s="6">
        <v>3201.84</v>
      </c>
      <c r="AW46" s="6">
        <v>3177.54</v>
      </c>
      <c r="AX46" s="7">
        <v>3006.53</v>
      </c>
      <c r="AY46" s="6">
        <v>2912.12</v>
      </c>
      <c r="AZ46" s="7">
        <v>3089.34</v>
      </c>
      <c r="BA46" s="6">
        <v>3240.09</v>
      </c>
      <c r="BB46" s="6">
        <v>3285.18</v>
      </c>
      <c r="BC46" s="6">
        <v>3012.68</v>
      </c>
      <c r="BD46" s="6">
        <v>2858.6</v>
      </c>
      <c r="BE46" s="11">
        <f t="shared" si="1"/>
        <v>37827.369999999995</v>
      </c>
      <c r="BF46" s="11">
        <f t="shared" si="2"/>
        <v>37827.370000000003</v>
      </c>
    </row>
    <row r="47" spans="1:58">
      <c r="A47" t="s">
        <v>87</v>
      </c>
      <c r="B47" t="s">
        <v>88</v>
      </c>
      <c r="C47" t="s">
        <v>46</v>
      </c>
      <c r="D47" t="s">
        <v>89</v>
      </c>
      <c r="E47" t="s">
        <v>90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548.66855482795256</v>
      </c>
      <c r="P47">
        <v>520.42714211759869</v>
      </c>
      <c r="Q47">
        <v>408.016097378697</v>
      </c>
      <c r="R47">
        <f>F47/'SIMILITUDES OUTLIERS'!$R$31</f>
        <v>0</v>
      </c>
      <c r="S47">
        <f>G47/'SIMILITUDES OUTLIERS'!$R$31</f>
        <v>0</v>
      </c>
      <c r="T47">
        <f>H47/'SIMILITUDES OUTLIERS'!$R$31</f>
        <v>0</v>
      </c>
      <c r="U47">
        <f>I47/'SIMILITUDES OUTLIERS'!$R$31</f>
        <v>0</v>
      </c>
      <c r="V47">
        <f>J47/'SIMILITUDES OUTLIERS'!$R$31</f>
        <v>0</v>
      </c>
      <c r="W47">
        <f>K47/'SIMILITUDES OUTLIERS'!$R$31</f>
        <v>0</v>
      </c>
      <c r="X47">
        <f>L47/'SIMILITUDES OUTLIERS'!$R$31</f>
        <v>0</v>
      </c>
      <c r="Y47">
        <f>M47/'SIMILITUDES OUTLIERS'!$R$31</f>
        <v>0</v>
      </c>
      <c r="Z47">
        <f>N47/'SIMILITUDES OUTLIERS'!$R$31</f>
        <v>0</v>
      </c>
      <c r="AA47">
        <f>O47/'SIMILITUDES OUTLIERS'!$R$31</f>
        <v>504.54000000000008</v>
      </c>
      <c r="AB47">
        <f>P47/'SIMILITUDES OUTLIERS'!$R$31</f>
        <v>478.57000000000005</v>
      </c>
      <c r="AC47">
        <f>Q47/'SIMILITUDES OUTLIERS'!$R$31</f>
        <v>375.2</v>
      </c>
      <c r="AD47">
        <f t="shared" si="3"/>
        <v>1358.3100000000002</v>
      </c>
      <c r="AE47">
        <f t="shared" si="4"/>
        <v>1358.31</v>
      </c>
      <c r="AF47">
        <f t="shared" si="5"/>
        <v>419</v>
      </c>
      <c r="AG47" s="14" t="str">
        <f t="shared" si="6"/>
        <v>SANTANDER</v>
      </c>
      <c r="AH47" s="14" t="str">
        <f t="shared" si="7"/>
        <v>RIO NEGRO</v>
      </c>
      <c r="AI47" s="14" t="str">
        <f t="shared" si="8"/>
        <v>PAREX RESOURCES COLOMBIA LTD. SUCURSAL</v>
      </c>
      <c r="AJ47" s="14" t="str">
        <f t="shared" si="9"/>
        <v>CONVENIO BORANDA</v>
      </c>
      <c r="AK47" s="14" t="str">
        <f t="shared" si="10"/>
        <v>BORANDA</v>
      </c>
      <c r="AN47" s="5" t="s">
        <v>172</v>
      </c>
      <c r="AO47" s="5" t="s">
        <v>177</v>
      </c>
      <c r="AP47" s="5" t="s">
        <v>116</v>
      </c>
      <c r="AQ47" s="5" t="s">
        <v>117</v>
      </c>
      <c r="AR47" s="5" t="s">
        <v>183</v>
      </c>
      <c r="AS47" s="6">
        <v>2924.93</v>
      </c>
      <c r="AT47" s="6">
        <v>3008.66</v>
      </c>
      <c r="AU47" s="6">
        <v>2712.96</v>
      </c>
      <c r="AV47" s="6">
        <v>2917.05</v>
      </c>
      <c r="AW47" s="6">
        <v>3045.59</v>
      </c>
      <c r="AX47" s="7">
        <v>2819.64</v>
      </c>
      <c r="AY47" s="6">
        <v>2763.11</v>
      </c>
      <c r="AZ47" s="7">
        <v>2915.58</v>
      </c>
      <c r="BA47" s="6">
        <v>2877.09</v>
      </c>
      <c r="BB47" s="6">
        <v>2860.31</v>
      </c>
      <c r="BC47" s="6">
        <v>2887.54</v>
      </c>
      <c r="BD47" s="6">
        <v>2482.12</v>
      </c>
      <c r="BE47" s="11">
        <f t="shared" si="1"/>
        <v>34214.58</v>
      </c>
      <c r="BF47" s="11">
        <f t="shared" si="2"/>
        <v>34214.58</v>
      </c>
    </row>
    <row r="48" spans="1:58">
      <c r="A48" t="s">
        <v>87</v>
      </c>
      <c r="B48" t="s">
        <v>91</v>
      </c>
      <c r="C48" t="s">
        <v>46</v>
      </c>
      <c r="D48" t="s">
        <v>92</v>
      </c>
      <c r="E48" t="s">
        <v>92</v>
      </c>
      <c r="F48">
        <v>0</v>
      </c>
      <c r="G48">
        <v>0</v>
      </c>
      <c r="H48">
        <v>0</v>
      </c>
      <c r="I48">
        <v>0</v>
      </c>
      <c r="J48">
        <v>303.34778881606491</v>
      </c>
      <c r="K48">
        <v>0</v>
      </c>
      <c r="L48">
        <v>300.10714923667121</v>
      </c>
      <c r="M48">
        <v>281.51153285827098</v>
      </c>
      <c r="N48">
        <v>289.60225717729418</v>
      </c>
      <c r="O48">
        <v>609.2619901849381</v>
      </c>
      <c r="P48">
        <v>446.77327677788878</v>
      </c>
      <c r="Q48">
        <v>166.89293833877571</v>
      </c>
      <c r="R48">
        <f>F48/'SIMILITUDES OUTLIERS'!$R$31</f>
        <v>0</v>
      </c>
      <c r="S48">
        <f>G48/'SIMILITUDES OUTLIERS'!$R$31</f>
        <v>0</v>
      </c>
      <c r="T48">
        <f>H48/'SIMILITUDES OUTLIERS'!$R$31</f>
        <v>0</v>
      </c>
      <c r="U48">
        <f>I48/'SIMILITUDES OUTLIERS'!$R$31</f>
        <v>0</v>
      </c>
      <c r="V48">
        <f>J48/'SIMILITUDES OUTLIERS'!$R$31</f>
        <v>278.95000000000005</v>
      </c>
      <c r="W48">
        <f>K48/'SIMILITUDES OUTLIERS'!$R$31</f>
        <v>0</v>
      </c>
      <c r="X48">
        <f>L48/'SIMILITUDES OUTLIERS'!$R$31</f>
        <v>275.97000000000008</v>
      </c>
      <c r="Y48">
        <f>M48/'SIMILITUDES OUTLIERS'!$R$31</f>
        <v>258.86999999999995</v>
      </c>
      <c r="Z48">
        <f>N48/'SIMILITUDES OUTLIERS'!$R$31</f>
        <v>266.30999999999995</v>
      </c>
      <c r="AA48">
        <f>O48/'SIMILITUDES OUTLIERS'!$R$31</f>
        <v>560.26</v>
      </c>
      <c r="AB48">
        <f>P48/'SIMILITUDES OUTLIERS'!$R$31</f>
        <v>410.84</v>
      </c>
      <c r="AC48">
        <f>Q48/'SIMILITUDES OUTLIERS'!$R$31</f>
        <v>153.47000000000006</v>
      </c>
      <c r="AD48">
        <f t="shared" si="3"/>
        <v>2204.67</v>
      </c>
      <c r="AE48">
        <f t="shared" si="4"/>
        <v>2204.67</v>
      </c>
      <c r="AF48">
        <f t="shared" si="5"/>
        <v>433</v>
      </c>
      <c r="AG48" s="14" t="str">
        <f t="shared" si="6"/>
        <v>SANTANDER</v>
      </c>
      <c r="AH48" s="14" t="str">
        <f t="shared" si="7"/>
        <v>SIMACOTA</v>
      </c>
      <c r="AI48" s="14" t="str">
        <f t="shared" si="8"/>
        <v>PAREX RESOURCES COLOMBIA LTD. SUCURSAL</v>
      </c>
      <c r="AJ48" s="14" t="str">
        <f t="shared" si="9"/>
        <v>AGUAS BLANCAS</v>
      </c>
      <c r="AK48" s="14" t="str">
        <f t="shared" si="10"/>
        <v>AGUAS BLANCAS</v>
      </c>
      <c r="AN48" s="5" t="s">
        <v>172</v>
      </c>
      <c r="AO48" s="5" t="s">
        <v>177</v>
      </c>
      <c r="AP48" s="5" t="s">
        <v>116</v>
      </c>
      <c r="AQ48" s="5" t="s">
        <v>117</v>
      </c>
      <c r="AR48" s="5" t="s">
        <v>184</v>
      </c>
      <c r="AS48" s="6">
        <v>4294.42</v>
      </c>
      <c r="AT48" s="6">
        <v>4130.59</v>
      </c>
      <c r="AU48" s="6">
        <v>3892.78</v>
      </c>
      <c r="AV48" s="6">
        <v>4039.89</v>
      </c>
      <c r="AW48" s="6">
        <v>3902.05</v>
      </c>
      <c r="AX48" s="7">
        <v>3736.91</v>
      </c>
      <c r="AY48" s="6">
        <v>3691.85</v>
      </c>
      <c r="AZ48" s="7">
        <v>3674.56</v>
      </c>
      <c r="BA48" s="6">
        <v>3624.91</v>
      </c>
      <c r="BB48" s="6">
        <v>3523.61</v>
      </c>
      <c r="BC48" s="6">
        <v>3522.49</v>
      </c>
      <c r="BD48" s="6">
        <v>3556.48</v>
      </c>
      <c r="BE48" s="11">
        <f t="shared" si="1"/>
        <v>45590.54</v>
      </c>
      <c r="BF48" s="11">
        <f t="shared" si="2"/>
        <v>45590.54</v>
      </c>
    </row>
    <row r="49" spans="40:58">
      <c r="AN49" s="5" t="s">
        <v>172</v>
      </c>
      <c r="AO49" s="5" t="s">
        <v>177</v>
      </c>
      <c r="AP49" s="5" t="s">
        <v>116</v>
      </c>
      <c r="AQ49" s="5" t="s">
        <v>117</v>
      </c>
      <c r="AR49" s="5" t="s">
        <v>185</v>
      </c>
      <c r="AS49" s="6">
        <v>10363.299999999999</v>
      </c>
      <c r="AT49" s="6">
        <v>10416.780000000001</v>
      </c>
      <c r="AU49" s="6">
        <v>10232.52</v>
      </c>
      <c r="AV49" s="6">
        <v>10221.76</v>
      </c>
      <c r="AW49" s="6">
        <v>10310.77</v>
      </c>
      <c r="AX49" s="7">
        <v>10299.07</v>
      </c>
      <c r="AY49" s="6">
        <v>10332.040000000001</v>
      </c>
      <c r="AZ49" s="7">
        <v>10346.56</v>
      </c>
      <c r="BA49" s="6">
        <v>10108.02</v>
      </c>
      <c r="BB49" s="6">
        <v>10277.620000000001</v>
      </c>
      <c r="BC49" s="6">
        <v>10220.17</v>
      </c>
      <c r="BD49" s="6">
        <v>10123.370000000001</v>
      </c>
      <c r="BE49" s="11">
        <f t="shared" si="1"/>
        <v>123251.98</v>
      </c>
      <c r="BF49" s="11">
        <f t="shared" si="2"/>
        <v>123251.98</v>
      </c>
    </row>
    <row r="50" spans="40:58">
      <c r="AN50" s="8" t="s">
        <v>172</v>
      </c>
      <c r="AO50" s="8" t="s">
        <v>177</v>
      </c>
      <c r="AP50" s="5" t="s">
        <v>116</v>
      </c>
      <c r="AQ50" s="5" t="s">
        <v>117</v>
      </c>
      <c r="AR50" s="5" t="s">
        <v>119</v>
      </c>
      <c r="AS50" s="6">
        <v>1252.95</v>
      </c>
      <c r="AT50" s="6">
        <v>1371.16</v>
      </c>
      <c r="AU50" s="6">
        <v>1142.17</v>
      </c>
      <c r="AV50" s="6">
        <v>1276.74</v>
      </c>
      <c r="AW50" s="6">
        <v>1191.0999999999999</v>
      </c>
      <c r="AX50" s="7">
        <v>687.92</v>
      </c>
      <c r="AY50" s="6">
        <v>1038.68</v>
      </c>
      <c r="AZ50" s="7">
        <v>1259.02</v>
      </c>
      <c r="BA50" s="6">
        <v>1210.6400000000001</v>
      </c>
      <c r="BB50" s="6">
        <v>1190.0899999999999</v>
      </c>
      <c r="BC50" s="6">
        <v>1061.8399999999999</v>
      </c>
      <c r="BD50" s="6">
        <v>1035.3599999999999</v>
      </c>
      <c r="BE50" s="11">
        <f t="shared" si="1"/>
        <v>13717.670000000002</v>
      </c>
      <c r="BF50" s="11">
        <f t="shared" si="2"/>
        <v>13717.67</v>
      </c>
    </row>
    <row r="51" spans="40:58">
      <c r="AN51" s="5" t="s">
        <v>172</v>
      </c>
      <c r="AO51" s="5" t="s">
        <v>177</v>
      </c>
      <c r="AP51" s="5" t="s">
        <v>186</v>
      </c>
      <c r="AQ51" s="5" t="s">
        <v>187</v>
      </c>
      <c r="AR51" s="5" t="s">
        <v>187</v>
      </c>
      <c r="AS51" s="6">
        <v>0</v>
      </c>
      <c r="AT51" s="6">
        <v>0</v>
      </c>
      <c r="AU51" s="6">
        <v>0</v>
      </c>
      <c r="AV51" s="6">
        <v>0</v>
      </c>
      <c r="AW51" s="6">
        <v>70.94</v>
      </c>
      <c r="AX51" s="7">
        <v>369.8</v>
      </c>
      <c r="AY51" s="6">
        <v>211.83</v>
      </c>
      <c r="AZ51" s="7">
        <v>227.36</v>
      </c>
      <c r="BA51" s="6">
        <v>192.98</v>
      </c>
      <c r="BB51" s="6">
        <v>7.61</v>
      </c>
      <c r="BC51" s="6">
        <v>33.07</v>
      </c>
      <c r="BD51" s="6">
        <v>50.81</v>
      </c>
      <c r="BE51" s="11">
        <f t="shared" si="1"/>
        <v>1164.3999999999999</v>
      </c>
      <c r="BF51" s="11">
        <f t="shared" si="2"/>
        <v>1164.4000000000001</v>
      </c>
    </row>
    <row r="52" spans="40:58">
      <c r="AN52" s="5" t="s">
        <v>172</v>
      </c>
      <c r="AO52" s="5" t="s">
        <v>188</v>
      </c>
      <c r="AP52" s="5" t="s">
        <v>189</v>
      </c>
      <c r="AQ52" s="5" t="s">
        <v>190</v>
      </c>
      <c r="AR52" s="5" t="s">
        <v>191</v>
      </c>
      <c r="AS52" s="6">
        <v>65.209999999999994</v>
      </c>
      <c r="AT52" s="6">
        <v>65.69</v>
      </c>
      <c r="AU52" s="6">
        <v>65.819999999999993</v>
      </c>
      <c r="AV52" s="6">
        <v>63.82</v>
      </c>
      <c r="AW52" s="6">
        <v>62.79</v>
      </c>
      <c r="AX52" s="7">
        <v>60.11</v>
      </c>
      <c r="AY52" s="6">
        <v>63.91</v>
      </c>
      <c r="AZ52" s="7">
        <v>57.15</v>
      </c>
      <c r="BA52" s="6">
        <v>53.47</v>
      </c>
      <c r="BB52" s="6">
        <v>53.97</v>
      </c>
      <c r="BC52" s="6">
        <v>57.68</v>
      </c>
      <c r="BD52" s="6">
        <v>55.63</v>
      </c>
      <c r="BE52" s="11">
        <f t="shared" si="1"/>
        <v>725.25</v>
      </c>
      <c r="BF52" s="11">
        <f t="shared" si="2"/>
        <v>725.25</v>
      </c>
    </row>
    <row r="53" spans="40:58">
      <c r="AN53" s="5" t="s">
        <v>172</v>
      </c>
      <c r="AO53" s="5" t="s">
        <v>192</v>
      </c>
      <c r="AP53" s="5" t="s">
        <v>174</v>
      </c>
      <c r="AQ53" s="5" t="s">
        <v>175</v>
      </c>
      <c r="AR53" s="5" t="s">
        <v>176</v>
      </c>
      <c r="AS53" s="6">
        <v>40.26</v>
      </c>
      <c r="AT53" s="6">
        <v>38.51</v>
      </c>
      <c r="AU53" s="6">
        <v>39.68</v>
      </c>
      <c r="AV53" s="6">
        <v>39.92</v>
      </c>
      <c r="AW53" s="6">
        <v>38.659999999999997</v>
      </c>
      <c r="AX53" s="7">
        <v>38.14</v>
      </c>
      <c r="AY53" s="6">
        <v>38.71</v>
      </c>
      <c r="AZ53" s="7">
        <v>38.270000000000003</v>
      </c>
      <c r="BA53" s="6">
        <v>37.18</v>
      </c>
      <c r="BB53" s="6">
        <v>0</v>
      </c>
      <c r="BC53" s="6">
        <v>37.04</v>
      </c>
      <c r="BD53" s="6">
        <v>36.659999999999997</v>
      </c>
      <c r="BE53" s="11">
        <f t="shared" si="1"/>
        <v>423.03</v>
      </c>
      <c r="BF53" s="11">
        <f t="shared" si="2"/>
        <v>423.03</v>
      </c>
    </row>
    <row r="54" spans="40:58">
      <c r="AN54" s="5" t="s">
        <v>193</v>
      </c>
      <c r="AO54" s="5" t="s">
        <v>194</v>
      </c>
      <c r="AP54" s="5" t="s">
        <v>195</v>
      </c>
      <c r="AQ54" s="5" t="s">
        <v>196</v>
      </c>
      <c r="AR54" s="5" t="s">
        <v>197</v>
      </c>
      <c r="AS54" s="6">
        <v>1931.04</v>
      </c>
      <c r="AT54" s="6">
        <v>1881.03</v>
      </c>
      <c r="AU54" s="6">
        <v>1806.42</v>
      </c>
      <c r="AV54" s="6">
        <v>1772.49</v>
      </c>
      <c r="AW54" s="6">
        <v>1799.03</v>
      </c>
      <c r="AX54" s="7">
        <v>1720.14</v>
      </c>
      <c r="AY54" s="6">
        <v>1659.27</v>
      </c>
      <c r="AZ54" s="7">
        <v>1598</v>
      </c>
      <c r="BA54" s="6">
        <v>1523.96</v>
      </c>
      <c r="BB54" s="6">
        <v>1443.58</v>
      </c>
      <c r="BC54" s="6">
        <v>1354.71</v>
      </c>
      <c r="BD54" s="6">
        <v>1301.9100000000001</v>
      </c>
      <c r="BE54" s="11">
        <f t="shared" si="1"/>
        <v>19791.579999999998</v>
      </c>
      <c r="BF54" s="11">
        <f t="shared" si="2"/>
        <v>19791.580000000002</v>
      </c>
    </row>
    <row r="55" spans="40:58">
      <c r="AN55" s="5" t="s">
        <v>193</v>
      </c>
      <c r="AO55" s="5" t="s">
        <v>194</v>
      </c>
      <c r="AP55" s="5" t="s">
        <v>113</v>
      </c>
      <c r="AQ55" s="5" t="s">
        <v>198</v>
      </c>
      <c r="AR55" s="5" t="s">
        <v>198</v>
      </c>
      <c r="AS55" s="6">
        <v>1028.98</v>
      </c>
      <c r="AT55" s="6">
        <v>1066.93</v>
      </c>
      <c r="AU55" s="6">
        <v>877.83</v>
      </c>
      <c r="AV55" s="6">
        <v>743.95</v>
      </c>
      <c r="AW55" s="6">
        <v>840.42</v>
      </c>
      <c r="AX55" s="7">
        <v>804.93</v>
      </c>
      <c r="AY55" s="6">
        <v>770.84</v>
      </c>
      <c r="AZ55" s="7">
        <v>761.01</v>
      </c>
      <c r="BA55" s="6">
        <v>746.64</v>
      </c>
      <c r="BB55" s="6">
        <v>725.28</v>
      </c>
      <c r="BC55" s="6">
        <v>674.11</v>
      </c>
      <c r="BD55" s="6">
        <v>603.46</v>
      </c>
      <c r="BE55" s="11">
        <f t="shared" si="1"/>
        <v>9644.380000000001</v>
      </c>
      <c r="BF55" s="11">
        <f t="shared" si="2"/>
        <v>9644.3799999999992</v>
      </c>
    </row>
    <row r="56" spans="40:58">
      <c r="AN56" s="5" t="s">
        <v>193</v>
      </c>
      <c r="AO56" s="5" t="s">
        <v>194</v>
      </c>
      <c r="AP56" s="5" t="s">
        <v>113</v>
      </c>
      <c r="AQ56" s="5" t="s">
        <v>199</v>
      </c>
      <c r="AR56" s="5" t="s">
        <v>200</v>
      </c>
      <c r="AS56" s="6">
        <v>6067.31</v>
      </c>
      <c r="AT56" s="6">
        <v>5952.21</v>
      </c>
      <c r="AU56" s="6">
        <v>5592.59</v>
      </c>
      <c r="AV56" s="6">
        <v>5973.3</v>
      </c>
      <c r="AW56" s="6">
        <v>5911.49</v>
      </c>
      <c r="AX56" s="7">
        <v>5974.23</v>
      </c>
      <c r="AY56" s="6">
        <v>5954.97</v>
      </c>
      <c r="AZ56" s="7">
        <v>6048.08</v>
      </c>
      <c r="BA56" s="6">
        <v>6012.69</v>
      </c>
      <c r="BB56" s="6">
        <v>5598.75</v>
      </c>
      <c r="BC56" s="6">
        <v>5265.18</v>
      </c>
      <c r="BD56" s="6">
        <v>5291.99</v>
      </c>
      <c r="BE56" s="11">
        <f t="shared" si="1"/>
        <v>69642.790000000008</v>
      </c>
      <c r="BF56" s="11">
        <f t="shared" si="2"/>
        <v>69642.789999999994</v>
      </c>
    </row>
    <row r="57" spans="40:58">
      <c r="AN57" s="5" t="s">
        <v>193</v>
      </c>
      <c r="AO57" s="5" t="s">
        <v>194</v>
      </c>
      <c r="AP57" s="5" t="s">
        <v>113</v>
      </c>
      <c r="AQ57" s="5" t="s">
        <v>199</v>
      </c>
      <c r="AR57" s="5" t="s">
        <v>201</v>
      </c>
      <c r="AS57" s="6">
        <v>1731.42</v>
      </c>
      <c r="AT57" s="6">
        <v>1531.41</v>
      </c>
      <c r="AU57" s="6">
        <v>1453.37</v>
      </c>
      <c r="AV57" s="6">
        <v>1320.58</v>
      </c>
      <c r="AW57" s="6">
        <v>1335.66</v>
      </c>
      <c r="AX57" s="7">
        <v>1192.42</v>
      </c>
      <c r="AY57" s="6">
        <v>1221.69</v>
      </c>
      <c r="AZ57" s="7">
        <v>1245.57</v>
      </c>
      <c r="BA57" s="6">
        <v>1297.69</v>
      </c>
      <c r="BB57" s="6">
        <v>1486.39</v>
      </c>
      <c r="BC57" s="6">
        <v>1542.91</v>
      </c>
      <c r="BD57" s="6">
        <v>1406.55</v>
      </c>
      <c r="BE57" s="11">
        <f t="shared" si="1"/>
        <v>16765.66</v>
      </c>
      <c r="BF57" s="11">
        <f t="shared" si="2"/>
        <v>16765.66</v>
      </c>
    </row>
    <row r="58" spans="40:58">
      <c r="AN58" s="5" t="s">
        <v>193</v>
      </c>
      <c r="AO58" s="5" t="s">
        <v>194</v>
      </c>
      <c r="AP58" s="5" t="s">
        <v>113</v>
      </c>
      <c r="AQ58" s="5" t="s">
        <v>202</v>
      </c>
      <c r="AR58" s="5" t="s">
        <v>203</v>
      </c>
      <c r="AS58" s="6">
        <v>3473.87</v>
      </c>
      <c r="AT58" s="6">
        <v>3394.69</v>
      </c>
      <c r="AU58" s="6">
        <v>3359.42</v>
      </c>
      <c r="AV58" s="6">
        <v>3365.69</v>
      </c>
      <c r="AW58" s="6">
        <v>3350.86</v>
      </c>
      <c r="AX58" s="7">
        <v>3374.82</v>
      </c>
      <c r="AY58" s="6">
        <v>3279.76</v>
      </c>
      <c r="AZ58" s="7">
        <v>2998.66</v>
      </c>
      <c r="BA58" s="6">
        <v>2872.62</v>
      </c>
      <c r="BB58" s="6">
        <v>2441.66</v>
      </c>
      <c r="BC58" s="6">
        <v>2255.46</v>
      </c>
      <c r="BD58" s="6">
        <v>2253.37</v>
      </c>
      <c r="BE58" s="11">
        <f t="shared" si="1"/>
        <v>36420.880000000005</v>
      </c>
      <c r="BF58" s="11">
        <f t="shared" si="2"/>
        <v>36420.879999999997</v>
      </c>
    </row>
    <row r="59" spans="40:58">
      <c r="AN59" s="5" t="s">
        <v>193</v>
      </c>
      <c r="AO59" s="5" t="s">
        <v>194</v>
      </c>
      <c r="AP59" s="5" t="s">
        <v>155</v>
      </c>
      <c r="AQ59" s="5" t="s">
        <v>204</v>
      </c>
      <c r="AR59" s="5" t="s">
        <v>205</v>
      </c>
      <c r="AS59" s="6">
        <v>1711.74</v>
      </c>
      <c r="AT59" s="6">
        <v>1550.7</v>
      </c>
      <c r="AU59" s="6">
        <v>950.34</v>
      </c>
      <c r="AV59" s="6">
        <v>1533.28</v>
      </c>
      <c r="AW59" s="6">
        <v>1910.38</v>
      </c>
      <c r="AX59" s="7">
        <v>1816.9</v>
      </c>
      <c r="AY59" s="6">
        <v>2062.1799999999998</v>
      </c>
      <c r="AZ59" s="7">
        <v>1950.08</v>
      </c>
      <c r="BA59" s="6">
        <v>1612.71</v>
      </c>
      <c r="BB59" s="6">
        <v>1379.44</v>
      </c>
      <c r="BC59" s="6">
        <v>1790.86</v>
      </c>
      <c r="BD59" s="6">
        <v>1242.69</v>
      </c>
      <c r="BE59" s="11">
        <f t="shared" si="1"/>
        <v>19511.3</v>
      </c>
      <c r="BF59" s="11">
        <f t="shared" si="2"/>
        <v>19511.3</v>
      </c>
    </row>
    <row r="60" spans="40:58">
      <c r="AN60" s="5" t="s">
        <v>193</v>
      </c>
      <c r="AO60" s="5" t="s">
        <v>194</v>
      </c>
      <c r="AP60" s="5" t="s">
        <v>206</v>
      </c>
      <c r="AQ60" s="5" t="s">
        <v>193</v>
      </c>
      <c r="AR60" s="5" t="s">
        <v>207</v>
      </c>
      <c r="AS60" s="6">
        <v>398.03</v>
      </c>
      <c r="AT60" s="6">
        <v>380.12</v>
      </c>
      <c r="AU60" s="6">
        <v>335.5</v>
      </c>
      <c r="AV60" s="6">
        <v>360.02</v>
      </c>
      <c r="AW60" s="6">
        <v>301.73</v>
      </c>
      <c r="AX60" s="7">
        <v>295.91000000000003</v>
      </c>
      <c r="AY60" s="6">
        <v>287.72000000000003</v>
      </c>
      <c r="AZ60" s="7">
        <v>286.37</v>
      </c>
      <c r="BA60" s="6">
        <v>278.12</v>
      </c>
      <c r="BB60" s="6">
        <v>296.06</v>
      </c>
      <c r="BC60" s="6">
        <v>277.91000000000003</v>
      </c>
      <c r="BD60" s="6">
        <v>268.29000000000002</v>
      </c>
      <c r="BE60" s="11">
        <f t="shared" si="1"/>
        <v>3765.7799999999993</v>
      </c>
      <c r="BF60" s="11">
        <f t="shared" si="2"/>
        <v>3765.78</v>
      </c>
    </row>
    <row r="61" spans="40:58">
      <c r="AN61" s="5" t="s">
        <v>193</v>
      </c>
      <c r="AO61" s="5" t="s">
        <v>208</v>
      </c>
      <c r="AP61" s="5" t="s">
        <v>195</v>
      </c>
      <c r="AQ61" s="5" t="s">
        <v>209</v>
      </c>
      <c r="AR61" s="5" t="s">
        <v>210</v>
      </c>
      <c r="AS61" s="6">
        <v>115.3</v>
      </c>
      <c r="AT61" s="6">
        <v>166.85</v>
      </c>
      <c r="AU61" s="6">
        <v>174.94</v>
      </c>
      <c r="AV61" s="6">
        <v>0</v>
      </c>
      <c r="AW61" s="6">
        <v>0</v>
      </c>
      <c r="AX61" s="7">
        <v>0</v>
      </c>
      <c r="AY61" s="6">
        <v>0</v>
      </c>
      <c r="AZ61" s="7">
        <v>0</v>
      </c>
      <c r="BA61" s="6">
        <v>0</v>
      </c>
      <c r="BB61" s="6">
        <v>0</v>
      </c>
      <c r="BC61" s="6">
        <v>0</v>
      </c>
      <c r="BD61" s="6">
        <v>76.55</v>
      </c>
      <c r="BE61" s="11">
        <f t="shared" si="1"/>
        <v>533.64</v>
      </c>
      <c r="BF61" s="11">
        <f t="shared" si="2"/>
        <v>533.64</v>
      </c>
    </row>
    <row r="62" spans="40:58">
      <c r="AN62" s="5" t="s">
        <v>193</v>
      </c>
      <c r="AO62" s="5" t="s">
        <v>208</v>
      </c>
      <c r="AP62" s="5" t="s">
        <v>195</v>
      </c>
      <c r="AQ62" s="5" t="s">
        <v>209</v>
      </c>
      <c r="AR62" s="5" t="s">
        <v>211</v>
      </c>
      <c r="AS62" s="6">
        <v>318.66000000000003</v>
      </c>
      <c r="AT62" s="6">
        <v>293.64</v>
      </c>
      <c r="AU62" s="6">
        <v>288.86</v>
      </c>
      <c r="AV62" s="6">
        <v>0</v>
      </c>
      <c r="AW62" s="6">
        <v>0</v>
      </c>
      <c r="AX62" s="7">
        <v>0</v>
      </c>
      <c r="AY62" s="6">
        <v>0</v>
      </c>
      <c r="AZ62" s="7">
        <v>0</v>
      </c>
      <c r="BA62" s="6">
        <v>0</v>
      </c>
      <c r="BB62" s="6">
        <v>0</v>
      </c>
      <c r="BC62" s="6">
        <v>0</v>
      </c>
      <c r="BD62" s="6">
        <v>227.43</v>
      </c>
      <c r="BE62" s="11">
        <f t="shared" si="1"/>
        <v>1128.5899999999999</v>
      </c>
      <c r="BF62" s="11">
        <f t="shared" si="2"/>
        <v>1128.5899999999999</v>
      </c>
    </row>
    <row r="63" spans="40:58">
      <c r="AN63" s="5" t="s">
        <v>193</v>
      </c>
      <c r="AO63" s="5" t="s">
        <v>208</v>
      </c>
      <c r="AP63" s="5" t="s">
        <v>212</v>
      </c>
      <c r="AQ63" s="5" t="s">
        <v>213</v>
      </c>
      <c r="AR63" s="5" t="s">
        <v>214</v>
      </c>
      <c r="AS63" s="6">
        <v>82.86</v>
      </c>
      <c r="AT63" s="6">
        <v>83.28</v>
      </c>
      <c r="AU63" s="6">
        <v>83.28</v>
      </c>
      <c r="AV63" s="6">
        <v>77.67</v>
      </c>
      <c r="AW63" s="6">
        <v>75.61</v>
      </c>
      <c r="AX63" s="7">
        <v>75.78</v>
      </c>
      <c r="AY63" s="6">
        <v>76.400000000000006</v>
      </c>
      <c r="AZ63" s="7">
        <v>76.540000000000006</v>
      </c>
      <c r="BA63" s="6">
        <v>76.569999999999993</v>
      </c>
      <c r="BB63" s="6">
        <v>76.31</v>
      </c>
      <c r="BC63" s="6">
        <v>44.92</v>
      </c>
      <c r="BD63" s="6">
        <v>72.069999999999993</v>
      </c>
      <c r="BE63" s="11">
        <f t="shared" si="1"/>
        <v>901.29</v>
      </c>
      <c r="BF63" s="11">
        <f t="shared" si="2"/>
        <v>901.29</v>
      </c>
    </row>
    <row r="64" spans="40:58">
      <c r="AN64" s="5" t="s">
        <v>193</v>
      </c>
      <c r="AO64" s="5" t="s">
        <v>208</v>
      </c>
      <c r="AP64" s="5" t="s">
        <v>212</v>
      </c>
      <c r="AQ64" s="5" t="s">
        <v>215</v>
      </c>
      <c r="AR64" s="5" t="s">
        <v>215</v>
      </c>
      <c r="AS64" s="6">
        <v>45.05</v>
      </c>
      <c r="AT64" s="6">
        <v>44.96</v>
      </c>
      <c r="AU64" s="6">
        <v>44.98</v>
      </c>
      <c r="AV64" s="6">
        <v>43.89</v>
      </c>
      <c r="AW64" s="6">
        <v>43.8</v>
      </c>
      <c r="AX64" s="7">
        <v>43.85</v>
      </c>
      <c r="AY64" s="6">
        <v>38.909999999999997</v>
      </c>
      <c r="AZ64" s="7">
        <v>35.74</v>
      </c>
      <c r="BA64" s="6">
        <v>35.57</v>
      </c>
      <c r="BB64" s="6">
        <v>32.67</v>
      </c>
      <c r="BC64" s="6">
        <v>46.45</v>
      </c>
      <c r="BD64" s="6">
        <v>48.44</v>
      </c>
      <c r="BE64" s="11">
        <f t="shared" si="1"/>
        <v>504.31000000000006</v>
      </c>
      <c r="BF64" s="11">
        <f t="shared" si="2"/>
        <v>504.31</v>
      </c>
    </row>
    <row r="65" spans="40:58">
      <c r="AN65" s="5" t="s">
        <v>193</v>
      </c>
      <c r="AO65" s="5" t="s">
        <v>208</v>
      </c>
      <c r="AP65" s="5" t="s">
        <v>216</v>
      </c>
      <c r="AQ65" s="5" t="s">
        <v>217</v>
      </c>
      <c r="AR65" s="5" t="s">
        <v>217</v>
      </c>
      <c r="AS65" s="6">
        <v>408.63</v>
      </c>
      <c r="AT65" s="6">
        <v>400.44</v>
      </c>
      <c r="AU65" s="6">
        <v>391.62</v>
      </c>
      <c r="AV65" s="6">
        <v>360.39</v>
      </c>
      <c r="AW65" s="6">
        <v>364.28</v>
      </c>
      <c r="AX65" s="7">
        <v>378.95</v>
      </c>
      <c r="AY65" s="6">
        <v>392.81</v>
      </c>
      <c r="AZ65" s="7">
        <v>382.15</v>
      </c>
      <c r="BA65" s="6">
        <v>373.92</v>
      </c>
      <c r="BB65" s="6">
        <v>378.16</v>
      </c>
      <c r="BC65" s="6">
        <v>367.49</v>
      </c>
      <c r="BD65" s="6">
        <v>366.88</v>
      </c>
      <c r="BE65" s="11">
        <f t="shared" si="1"/>
        <v>4565.72</v>
      </c>
      <c r="BF65" s="11">
        <f t="shared" si="2"/>
        <v>4565.72</v>
      </c>
    </row>
    <row r="66" spans="40:58">
      <c r="AN66" s="5" t="s">
        <v>193</v>
      </c>
      <c r="AO66" s="5" t="s">
        <v>208</v>
      </c>
      <c r="AP66" s="5" t="s">
        <v>216</v>
      </c>
      <c r="AQ66" s="5" t="s">
        <v>217</v>
      </c>
      <c r="AR66" s="5" t="s">
        <v>218</v>
      </c>
      <c r="AS66" s="6">
        <v>96.08</v>
      </c>
      <c r="AT66" s="6">
        <v>97.03</v>
      </c>
      <c r="AU66" s="6">
        <v>96.91</v>
      </c>
      <c r="AV66" s="6">
        <v>99.44</v>
      </c>
      <c r="AW66" s="6">
        <v>96.15</v>
      </c>
      <c r="AX66" s="7">
        <v>94.14</v>
      </c>
      <c r="AY66" s="6">
        <v>93.12</v>
      </c>
      <c r="AZ66" s="7">
        <v>115.64</v>
      </c>
      <c r="BA66" s="6">
        <v>112.23</v>
      </c>
      <c r="BB66" s="6">
        <v>115.46</v>
      </c>
      <c r="BC66" s="6">
        <v>112.51</v>
      </c>
      <c r="BD66" s="6">
        <v>108.46</v>
      </c>
      <c r="BE66" s="11">
        <f t="shared" si="1"/>
        <v>1237.17</v>
      </c>
      <c r="BF66" s="11">
        <f t="shared" si="2"/>
        <v>1237.17</v>
      </c>
    </row>
    <row r="67" spans="40:58">
      <c r="AN67" s="5" t="s">
        <v>193</v>
      </c>
      <c r="AO67" s="5" t="s">
        <v>208</v>
      </c>
      <c r="AP67" s="5" t="s">
        <v>219</v>
      </c>
      <c r="AQ67" s="5" t="s">
        <v>220</v>
      </c>
      <c r="AR67" s="5" t="s">
        <v>221</v>
      </c>
      <c r="AS67" s="6">
        <v>331.11</v>
      </c>
      <c r="AT67" s="6">
        <v>321.97000000000003</v>
      </c>
      <c r="AU67" s="6">
        <v>317.32</v>
      </c>
      <c r="AV67" s="6">
        <v>309.49</v>
      </c>
      <c r="AW67" s="6">
        <v>307.75</v>
      </c>
      <c r="AX67" s="7">
        <v>307.81</v>
      </c>
      <c r="AY67" s="6">
        <v>307.12</v>
      </c>
      <c r="AZ67" s="7">
        <v>297.88</v>
      </c>
      <c r="BA67" s="6">
        <v>296.77</v>
      </c>
      <c r="BB67" s="6">
        <v>294.52999999999997</v>
      </c>
      <c r="BC67" s="6">
        <v>291.11</v>
      </c>
      <c r="BD67" s="6">
        <v>288.52999999999997</v>
      </c>
      <c r="BE67" s="11">
        <f t="shared" ref="BE67:BE130" si="11">SUM(AS67:BD67)</f>
        <v>3671.3900000000003</v>
      </c>
      <c r="BF67" s="11">
        <f t="shared" ref="BF67:BF130" si="12">ROUND(BE67,2)</f>
        <v>3671.39</v>
      </c>
    </row>
    <row r="68" spans="40:58">
      <c r="AN68" s="5" t="s">
        <v>193</v>
      </c>
      <c r="AO68" s="5" t="s">
        <v>208</v>
      </c>
      <c r="AP68" s="5" t="s">
        <v>219</v>
      </c>
      <c r="AQ68" s="5" t="s">
        <v>220</v>
      </c>
      <c r="AR68" s="5" t="s">
        <v>222</v>
      </c>
      <c r="AS68" s="6">
        <v>768.31</v>
      </c>
      <c r="AT68" s="6">
        <v>699.01</v>
      </c>
      <c r="AU68" s="6">
        <v>663.73</v>
      </c>
      <c r="AV68" s="6">
        <v>626.05999999999995</v>
      </c>
      <c r="AW68" s="6">
        <v>599.6</v>
      </c>
      <c r="AX68" s="7">
        <v>590.89</v>
      </c>
      <c r="AY68" s="6">
        <v>583.35</v>
      </c>
      <c r="AZ68" s="7">
        <v>625.33000000000004</v>
      </c>
      <c r="BA68" s="6">
        <v>614.73</v>
      </c>
      <c r="BB68" s="6">
        <v>602.25</v>
      </c>
      <c r="BC68" s="6">
        <v>565.4</v>
      </c>
      <c r="BD68" s="6">
        <v>551.34</v>
      </c>
      <c r="BE68" s="11">
        <f t="shared" si="11"/>
        <v>7490</v>
      </c>
      <c r="BF68" s="11">
        <f t="shared" si="12"/>
        <v>7490</v>
      </c>
    </row>
    <row r="69" spans="40:58">
      <c r="AN69" s="5" t="s">
        <v>193</v>
      </c>
      <c r="AO69" s="5" t="s">
        <v>208</v>
      </c>
      <c r="AP69" s="5" t="s">
        <v>168</v>
      </c>
      <c r="AQ69" s="5" t="s">
        <v>223</v>
      </c>
      <c r="AR69" s="5" t="s">
        <v>223</v>
      </c>
      <c r="AS69" s="6">
        <v>338.97</v>
      </c>
      <c r="AT69" s="6">
        <v>338.54</v>
      </c>
      <c r="AU69" s="6">
        <v>302.64999999999998</v>
      </c>
      <c r="AV69" s="6">
        <v>327.60000000000002</v>
      </c>
      <c r="AW69" s="6">
        <v>323.06</v>
      </c>
      <c r="AX69" s="7">
        <v>306.3</v>
      </c>
      <c r="AY69" s="6">
        <v>299.81</v>
      </c>
      <c r="AZ69" s="7">
        <v>306.13</v>
      </c>
      <c r="BA69" s="6">
        <v>302.3</v>
      </c>
      <c r="BB69" s="6">
        <v>237.42</v>
      </c>
      <c r="BC69" s="6">
        <v>689.67</v>
      </c>
      <c r="BD69" s="6">
        <v>650.80999999999995</v>
      </c>
      <c r="BE69" s="11">
        <f t="shared" si="11"/>
        <v>4423.26</v>
      </c>
      <c r="BF69" s="11">
        <f t="shared" si="12"/>
        <v>4423.26</v>
      </c>
    </row>
    <row r="70" spans="40:58">
      <c r="AN70" s="5" t="s">
        <v>193</v>
      </c>
      <c r="AO70" s="5" t="s">
        <v>208</v>
      </c>
      <c r="AP70" s="5" t="s">
        <v>168</v>
      </c>
      <c r="AQ70" s="5" t="s">
        <v>224</v>
      </c>
      <c r="AR70" s="5" t="s">
        <v>225</v>
      </c>
      <c r="AS70" s="6">
        <v>681.14</v>
      </c>
      <c r="AT70" s="6">
        <v>689.85</v>
      </c>
      <c r="AU70" s="6">
        <v>689.39</v>
      </c>
      <c r="AV70" s="6">
        <v>325.45999999999998</v>
      </c>
      <c r="AW70" s="6">
        <v>347.22</v>
      </c>
      <c r="AX70" s="7">
        <v>340.17</v>
      </c>
      <c r="AY70" s="6">
        <v>336.04</v>
      </c>
      <c r="AZ70" s="7">
        <v>320.72000000000003</v>
      </c>
      <c r="BA70" s="6">
        <v>335.02</v>
      </c>
      <c r="BB70" s="6">
        <v>342.1</v>
      </c>
      <c r="BC70" s="6">
        <v>288.93</v>
      </c>
      <c r="BD70" s="6">
        <v>557.19000000000005</v>
      </c>
      <c r="BE70" s="11">
        <f t="shared" si="11"/>
        <v>5253.2300000000014</v>
      </c>
      <c r="BF70" s="11">
        <f t="shared" si="12"/>
        <v>5253.23</v>
      </c>
    </row>
    <row r="71" spans="40:58">
      <c r="AN71" s="5" t="s">
        <v>193</v>
      </c>
      <c r="AO71" s="5" t="s">
        <v>208</v>
      </c>
      <c r="AP71" s="5" t="s">
        <v>226</v>
      </c>
      <c r="AQ71" s="5" t="s">
        <v>227</v>
      </c>
      <c r="AR71" s="5" t="s">
        <v>228</v>
      </c>
      <c r="AS71" s="6">
        <v>388.92</v>
      </c>
      <c r="AT71" s="6">
        <v>459.94</v>
      </c>
      <c r="AU71" s="6">
        <v>395.15</v>
      </c>
      <c r="AV71" s="6">
        <v>380.08</v>
      </c>
      <c r="AW71" s="6">
        <v>389.81</v>
      </c>
      <c r="AX71" s="7">
        <v>332.72</v>
      </c>
      <c r="AY71" s="6">
        <v>309.89999999999998</v>
      </c>
      <c r="AZ71" s="7">
        <v>334.87</v>
      </c>
      <c r="BA71" s="6">
        <v>320.37</v>
      </c>
      <c r="BB71" s="6">
        <v>315.49</v>
      </c>
      <c r="BC71" s="6">
        <v>260.08</v>
      </c>
      <c r="BD71" s="6">
        <v>258.54000000000002</v>
      </c>
      <c r="BE71" s="11">
        <f t="shared" si="11"/>
        <v>4145.87</v>
      </c>
      <c r="BF71" s="11">
        <f t="shared" si="12"/>
        <v>4145.87</v>
      </c>
    </row>
    <row r="72" spans="40:58">
      <c r="AN72" s="5" t="s">
        <v>193</v>
      </c>
      <c r="AO72" s="5" t="s">
        <v>208</v>
      </c>
      <c r="AP72" s="5" t="s">
        <v>206</v>
      </c>
      <c r="AQ72" s="5" t="s">
        <v>193</v>
      </c>
      <c r="AR72" s="5" t="s">
        <v>207</v>
      </c>
      <c r="AS72" s="6">
        <v>259.97000000000003</v>
      </c>
      <c r="AT72" s="6">
        <v>298.97000000000003</v>
      </c>
      <c r="AU72" s="6">
        <v>294.07</v>
      </c>
      <c r="AV72" s="6">
        <v>294.62</v>
      </c>
      <c r="AW72" s="6">
        <v>293.22000000000003</v>
      </c>
      <c r="AX72" s="7">
        <v>280.37</v>
      </c>
      <c r="AY72" s="6">
        <v>279.02</v>
      </c>
      <c r="AZ72" s="7">
        <v>276.61</v>
      </c>
      <c r="BA72" s="6">
        <v>272.62</v>
      </c>
      <c r="BB72" s="6">
        <v>268.31</v>
      </c>
      <c r="BC72" s="6">
        <v>139.6</v>
      </c>
      <c r="BD72" s="6">
        <v>186.86</v>
      </c>
      <c r="BE72" s="11">
        <f t="shared" si="11"/>
        <v>3144.2400000000002</v>
      </c>
      <c r="BF72" s="11">
        <f t="shared" si="12"/>
        <v>3144.24</v>
      </c>
    </row>
    <row r="73" spans="40:58">
      <c r="AN73" s="5" t="s">
        <v>193</v>
      </c>
      <c r="AO73" s="5" t="s">
        <v>208</v>
      </c>
      <c r="AP73" s="5" t="s">
        <v>229</v>
      </c>
      <c r="AQ73" s="5" t="s">
        <v>230</v>
      </c>
      <c r="AR73" s="5" t="s">
        <v>230</v>
      </c>
      <c r="AS73" s="6">
        <v>505.67</v>
      </c>
      <c r="AT73" s="6">
        <v>486.98</v>
      </c>
      <c r="AU73" s="6">
        <v>477.04</v>
      </c>
      <c r="AV73" s="6">
        <v>437.61</v>
      </c>
      <c r="AW73" s="6">
        <v>409.53</v>
      </c>
      <c r="AX73" s="7">
        <v>455.87</v>
      </c>
      <c r="AY73" s="6">
        <v>479.65</v>
      </c>
      <c r="AZ73" s="7">
        <v>451.17</v>
      </c>
      <c r="BA73" s="6">
        <v>420.54</v>
      </c>
      <c r="BB73" s="6">
        <v>337.48</v>
      </c>
      <c r="BC73" s="6">
        <v>342.35</v>
      </c>
      <c r="BD73" s="6">
        <v>336.72</v>
      </c>
      <c r="BE73" s="11">
        <f t="shared" si="11"/>
        <v>5140.6100000000015</v>
      </c>
      <c r="BF73" s="11">
        <f t="shared" si="12"/>
        <v>5140.6099999999997</v>
      </c>
    </row>
    <row r="74" spans="40:58">
      <c r="AN74" s="5" t="s">
        <v>193</v>
      </c>
      <c r="AO74" s="5" t="s">
        <v>208</v>
      </c>
      <c r="AP74" s="5" t="s">
        <v>229</v>
      </c>
      <c r="AQ74" s="5" t="s">
        <v>231</v>
      </c>
      <c r="AR74" s="5" t="s">
        <v>232</v>
      </c>
      <c r="AS74" s="6">
        <v>56.93</v>
      </c>
      <c r="AT74" s="6">
        <v>155.38</v>
      </c>
      <c r="AU74" s="6">
        <v>154.41999999999999</v>
      </c>
      <c r="AV74" s="6">
        <v>152.34</v>
      </c>
      <c r="AW74" s="6">
        <v>149.94999999999999</v>
      </c>
      <c r="AX74" s="7">
        <v>135.69</v>
      </c>
      <c r="AY74" s="6">
        <v>154.82</v>
      </c>
      <c r="AZ74" s="7">
        <v>142.58000000000001</v>
      </c>
      <c r="BA74" s="6">
        <v>155.93</v>
      </c>
      <c r="BB74" s="6">
        <v>155.94</v>
      </c>
      <c r="BC74" s="6">
        <v>153.08000000000001</v>
      </c>
      <c r="BD74" s="6">
        <v>154.13</v>
      </c>
      <c r="BE74" s="11">
        <f t="shared" si="11"/>
        <v>1721.19</v>
      </c>
      <c r="BF74" s="11">
        <f t="shared" si="12"/>
        <v>1721.19</v>
      </c>
    </row>
    <row r="75" spans="40:58">
      <c r="AN75" s="5" t="s">
        <v>193</v>
      </c>
      <c r="AO75" s="5" t="s">
        <v>233</v>
      </c>
      <c r="AP75" s="5" t="s">
        <v>219</v>
      </c>
      <c r="AQ75" s="5" t="s">
        <v>234</v>
      </c>
      <c r="AR75" s="5" t="s">
        <v>235</v>
      </c>
      <c r="AS75" s="6">
        <v>382.38</v>
      </c>
      <c r="AT75" s="6">
        <v>332.86</v>
      </c>
      <c r="AU75" s="6">
        <v>101.96</v>
      </c>
      <c r="AV75" s="6">
        <v>276.74</v>
      </c>
      <c r="AW75" s="6">
        <v>215.16</v>
      </c>
      <c r="AX75" s="7">
        <v>233.28</v>
      </c>
      <c r="AY75" s="6">
        <v>241.86</v>
      </c>
      <c r="AZ75" s="7">
        <v>235.69</v>
      </c>
      <c r="BA75" s="6">
        <v>227.02</v>
      </c>
      <c r="BB75" s="6">
        <v>231.06</v>
      </c>
      <c r="BC75" s="6">
        <v>246.57</v>
      </c>
      <c r="BD75" s="6">
        <v>250.84</v>
      </c>
      <c r="BE75" s="11">
        <f t="shared" si="11"/>
        <v>2975.4200000000005</v>
      </c>
      <c r="BF75" s="11">
        <f t="shared" si="12"/>
        <v>2975.42</v>
      </c>
    </row>
    <row r="76" spans="40:58">
      <c r="AN76" s="5" t="s">
        <v>193</v>
      </c>
      <c r="AO76" s="5" t="s">
        <v>236</v>
      </c>
      <c r="AP76" s="5" t="s">
        <v>237</v>
      </c>
      <c r="AQ76" s="5" t="s">
        <v>238</v>
      </c>
      <c r="AR76" s="5" t="s">
        <v>239</v>
      </c>
      <c r="AS76" s="6">
        <v>1002.33</v>
      </c>
      <c r="AT76" s="6">
        <v>673.97</v>
      </c>
      <c r="AU76" s="6">
        <v>541.86</v>
      </c>
      <c r="AV76" s="6">
        <v>1199.46</v>
      </c>
      <c r="AW76" s="6">
        <v>1185.74</v>
      </c>
      <c r="AX76" s="7">
        <v>950.11</v>
      </c>
      <c r="AY76" s="6">
        <v>838.49</v>
      </c>
      <c r="AZ76" s="7">
        <v>552.77</v>
      </c>
      <c r="BA76" s="6">
        <v>300.39999999999998</v>
      </c>
      <c r="BB76" s="6">
        <v>0</v>
      </c>
      <c r="BC76" s="6">
        <v>0</v>
      </c>
      <c r="BD76" s="6">
        <v>0</v>
      </c>
      <c r="BE76" s="11">
        <f t="shared" si="11"/>
        <v>7245.1299999999992</v>
      </c>
      <c r="BF76" s="11">
        <f t="shared" si="12"/>
        <v>7245.13</v>
      </c>
    </row>
    <row r="77" spans="40:58">
      <c r="AN77" s="5" t="s">
        <v>193</v>
      </c>
      <c r="AO77" s="5" t="s">
        <v>236</v>
      </c>
      <c r="AP77" s="5" t="s">
        <v>219</v>
      </c>
      <c r="AQ77" s="5" t="s">
        <v>240</v>
      </c>
      <c r="AR77" s="5" t="s">
        <v>241</v>
      </c>
      <c r="AS77" s="6">
        <v>17.18</v>
      </c>
      <c r="AT77" s="6">
        <v>0</v>
      </c>
      <c r="AU77" s="6">
        <v>0</v>
      </c>
      <c r="AV77" s="6">
        <v>0</v>
      </c>
      <c r="AW77" s="6">
        <v>0</v>
      </c>
      <c r="AX77" s="7">
        <v>0</v>
      </c>
      <c r="AY77" s="6">
        <v>0</v>
      </c>
      <c r="AZ77" s="7">
        <v>0</v>
      </c>
      <c r="BA77" s="6">
        <v>0</v>
      </c>
      <c r="BB77" s="6">
        <v>0</v>
      </c>
      <c r="BC77" s="6">
        <v>0</v>
      </c>
      <c r="BD77" s="6">
        <v>0</v>
      </c>
      <c r="BE77" s="11">
        <f t="shared" si="11"/>
        <v>17.18</v>
      </c>
      <c r="BF77" s="11">
        <f t="shared" si="12"/>
        <v>17.18</v>
      </c>
    </row>
    <row r="78" spans="40:58">
      <c r="AN78" s="5" t="s">
        <v>193</v>
      </c>
      <c r="AO78" s="5" t="s">
        <v>236</v>
      </c>
      <c r="AP78" s="5" t="s">
        <v>242</v>
      </c>
      <c r="AQ78" s="5" t="s">
        <v>243</v>
      </c>
      <c r="AR78" s="5" t="s">
        <v>244</v>
      </c>
      <c r="AS78" s="6">
        <v>92.87</v>
      </c>
      <c r="AT78" s="6">
        <v>94.07</v>
      </c>
      <c r="AU78" s="6">
        <v>93.6</v>
      </c>
      <c r="AV78" s="6">
        <v>96.57</v>
      </c>
      <c r="AW78" s="6">
        <v>97.79</v>
      </c>
      <c r="AX78" s="7">
        <v>98.2</v>
      </c>
      <c r="AY78" s="6">
        <v>94.71</v>
      </c>
      <c r="AZ78" s="7">
        <v>93.96</v>
      </c>
      <c r="BA78" s="6">
        <v>92.84</v>
      </c>
      <c r="BB78" s="6">
        <v>92.44</v>
      </c>
      <c r="BC78" s="6">
        <v>87.55</v>
      </c>
      <c r="BD78" s="6">
        <v>33.42</v>
      </c>
      <c r="BE78" s="11">
        <f t="shared" si="11"/>
        <v>1068.0200000000002</v>
      </c>
      <c r="BF78" s="11">
        <f t="shared" si="12"/>
        <v>1068.02</v>
      </c>
    </row>
    <row r="79" spans="40:58">
      <c r="AN79" s="5" t="s">
        <v>193</v>
      </c>
      <c r="AO79" s="5" t="s">
        <v>245</v>
      </c>
      <c r="AP79" s="5" t="s">
        <v>246</v>
      </c>
      <c r="AQ79" s="5" t="s">
        <v>247</v>
      </c>
      <c r="AR79" s="5" t="s">
        <v>247</v>
      </c>
      <c r="AS79" s="6">
        <v>1060.22</v>
      </c>
      <c r="AT79" s="6">
        <v>1110.1500000000001</v>
      </c>
      <c r="AU79" s="6">
        <v>1095.8800000000001</v>
      </c>
      <c r="AV79" s="6">
        <v>1062.98</v>
      </c>
      <c r="AW79" s="6">
        <v>909.66</v>
      </c>
      <c r="AX79" s="7">
        <v>862.39</v>
      </c>
      <c r="AY79" s="6">
        <v>870.31</v>
      </c>
      <c r="AZ79" s="7">
        <v>853.21</v>
      </c>
      <c r="BA79" s="6">
        <v>832.24</v>
      </c>
      <c r="BB79" s="6">
        <v>828.37</v>
      </c>
      <c r="BC79" s="6">
        <v>824.2</v>
      </c>
      <c r="BD79" s="6">
        <v>818.97</v>
      </c>
      <c r="BE79" s="11">
        <f t="shared" si="11"/>
        <v>11128.580000000002</v>
      </c>
      <c r="BF79" s="11">
        <f t="shared" si="12"/>
        <v>11128.58</v>
      </c>
    </row>
    <row r="80" spans="40:58">
      <c r="AN80" s="5" t="s">
        <v>193</v>
      </c>
      <c r="AO80" s="5" t="s">
        <v>245</v>
      </c>
      <c r="AP80" s="5" t="s">
        <v>248</v>
      </c>
      <c r="AQ80" s="5" t="s">
        <v>249</v>
      </c>
      <c r="AR80" s="5" t="s">
        <v>250</v>
      </c>
      <c r="AS80" s="6">
        <v>511.01</v>
      </c>
      <c r="AT80" s="6">
        <v>136.72999999999999</v>
      </c>
      <c r="AU80" s="6">
        <v>532.54999999999995</v>
      </c>
      <c r="AV80" s="6">
        <v>447.94</v>
      </c>
      <c r="AW80" s="6">
        <v>430.88</v>
      </c>
      <c r="AX80" s="7">
        <v>418.35</v>
      </c>
      <c r="AY80" s="6">
        <v>415.28</v>
      </c>
      <c r="AZ80" s="7">
        <v>410.81</v>
      </c>
      <c r="BA80" s="6">
        <v>414.67</v>
      </c>
      <c r="BB80" s="6">
        <v>413.67</v>
      </c>
      <c r="BC80" s="6">
        <v>400.3</v>
      </c>
      <c r="BD80" s="6">
        <v>327.79</v>
      </c>
      <c r="BE80" s="11">
        <f t="shared" si="11"/>
        <v>4859.9799999999996</v>
      </c>
      <c r="BF80" s="11">
        <f t="shared" si="12"/>
        <v>4859.9799999999996</v>
      </c>
    </row>
    <row r="81" spans="40:58">
      <c r="AN81" s="5" t="s">
        <v>193</v>
      </c>
      <c r="AO81" s="5" t="s">
        <v>245</v>
      </c>
      <c r="AP81" s="5" t="s">
        <v>248</v>
      </c>
      <c r="AQ81" s="5" t="s">
        <v>249</v>
      </c>
      <c r="AR81" s="5" t="s">
        <v>251</v>
      </c>
      <c r="AS81" s="6">
        <v>580.25</v>
      </c>
      <c r="AT81" s="6">
        <v>585.97</v>
      </c>
      <c r="AU81" s="6">
        <v>595.57000000000005</v>
      </c>
      <c r="AV81" s="6">
        <v>591.88</v>
      </c>
      <c r="AW81" s="6">
        <v>644.85</v>
      </c>
      <c r="AX81" s="7">
        <v>641.95000000000005</v>
      </c>
      <c r="AY81" s="6">
        <v>611.45000000000005</v>
      </c>
      <c r="AZ81" s="7">
        <v>564.59</v>
      </c>
      <c r="BA81" s="6">
        <v>544.54999999999995</v>
      </c>
      <c r="BB81" s="6">
        <v>534.67999999999995</v>
      </c>
      <c r="BC81" s="6">
        <v>409.91</v>
      </c>
      <c r="BD81" s="6">
        <v>330.58</v>
      </c>
      <c r="BE81" s="11">
        <f t="shared" si="11"/>
        <v>6636.2300000000005</v>
      </c>
      <c r="BF81" s="11">
        <f t="shared" si="12"/>
        <v>6636.23</v>
      </c>
    </row>
    <row r="82" spans="40:58">
      <c r="AN82" s="5" t="s">
        <v>193</v>
      </c>
      <c r="AO82" s="5" t="s">
        <v>245</v>
      </c>
      <c r="AP82" s="5" t="s">
        <v>252</v>
      </c>
      <c r="AQ82" s="5" t="s">
        <v>213</v>
      </c>
      <c r="AR82" s="5" t="s">
        <v>253</v>
      </c>
      <c r="AS82" s="6">
        <v>400.47</v>
      </c>
      <c r="AT82" s="6">
        <v>710.71</v>
      </c>
      <c r="AU82" s="6">
        <v>1065.8699999999999</v>
      </c>
      <c r="AV82" s="6">
        <v>1792.89</v>
      </c>
      <c r="AW82" s="6">
        <v>2039.7</v>
      </c>
      <c r="AX82" s="7">
        <v>1910.41</v>
      </c>
      <c r="AY82" s="6">
        <v>1015.16</v>
      </c>
      <c r="AZ82" s="7">
        <v>1555.57</v>
      </c>
      <c r="BA82" s="6">
        <v>1424.32</v>
      </c>
      <c r="BB82" s="6">
        <v>1219.4100000000001</v>
      </c>
      <c r="BC82" s="6">
        <v>1178.1199999999999</v>
      </c>
      <c r="BD82" s="6">
        <v>1001.07</v>
      </c>
      <c r="BE82" s="11">
        <f t="shared" si="11"/>
        <v>15313.7</v>
      </c>
      <c r="BF82" s="11">
        <f t="shared" si="12"/>
        <v>15313.7</v>
      </c>
    </row>
    <row r="83" spans="40:58">
      <c r="AN83" s="5" t="s">
        <v>193</v>
      </c>
      <c r="AO83" s="5" t="s">
        <v>245</v>
      </c>
      <c r="AP83" s="5" t="s">
        <v>216</v>
      </c>
      <c r="AQ83" s="5" t="s">
        <v>217</v>
      </c>
      <c r="AR83" s="5" t="s">
        <v>254</v>
      </c>
      <c r="AS83" s="6">
        <v>1764.81</v>
      </c>
      <c r="AT83" s="6">
        <v>1730.6</v>
      </c>
      <c r="AU83" s="6">
        <v>1737.49</v>
      </c>
      <c r="AV83" s="6">
        <v>1670.64</v>
      </c>
      <c r="AW83" s="6">
        <v>1914.46</v>
      </c>
      <c r="AX83" s="7">
        <v>1965.68</v>
      </c>
      <c r="AY83" s="6">
        <v>1819.81</v>
      </c>
      <c r="AZ83" s="7">
        <v>1850.24</v>
      </c>
      <c r="BA83" s="6">
        <v>2036.47</v>
      </c>
      <c r="BB83" s="6">
        <v>1919.67</v>
      </c>
      <c r="BC83" s="6">
        <v>1842.69</v>
      </c>
      <c r="BD83" s="6">
        <v>1865.48</v>
      </c>
      <c r="BE83" s="11">
        <f t="shared" si="11"/>
        <v>22118.04</v>
      </c>
      <c r="BF83" s="11">
        <f t="shared" si="12"/>
        <v>22118.04</v>
      </c>
    </row>
    <row r="84" spans="40:58">
      <c r="AN84" s="5" t="s">
        <v>193</v>
      </c>
      <c r="AO84" s="5" t="s">
        <v>245</v>
      </c>
      <c r="AP84" s="5" t="s">
        <v>219</v>
      </c>
      <c r="AQ84" s="5" t="s">
        <v>255</v>
      </c>
      <c r="AR84" s="5" t="s">
        <v>256</v>
      </c>
      <c r="AS84" s="6">
        <v>122.52</v>
      </c>
      <c r="AT84" s="6">
        <v>103.45</v>
      </c>
      <c r="AU84" s="6">
        <v>100.22</v>
      </c>
      <c r="AV84" s="6">
        <v>92.2</v>
      </c>
      <c r="AW84" s="6">
        <v>84.17</v>
      </c>
      <c r="AX84" s="7">
        <v>77.930000000000007</v>
      </c>
      <c r="AY84" s="6">
        <v>71.790000000000006</v>
      </c>
      <c r="AZ84" s="7">
        <v>79.680000000000007</v>
      </c>
      <c r="BA84" s="6">
        <v>79.42</v>
      </c>
      <c r="BB84" s="6">
        <v>72.05</v>
      </c>
      <c r="BC84" s="6">
        <v>64.819999999999993</v>
      </c>
      <c r="BD84" s="6">
        <v>57.33</v>
      </c>
      <c r="BE84" s="11">
        <f t="shared" si="11"/>
        <v>1005.58</v>
      </c>
      <c r="BF84" s="11">
        <f t="shared" si="12"/>
        <v>1005.58</v>
      </c>
    </row>
    <row r="85" spans="40:58">
      <c r="AN85" s="5" t="s">
        <v>193</v>
      </c>
      <c r="AO85" s="5" t="s">
        <v>245</v>
      </c>
      <c r="AP85" s="5" t="s">
        <v>219</v>
      </c>
      <c r="AQ85" s="5" t="s">
        <v>255</v>
      </c>
      <c r="AR85" s="5" t="s">
        <v>257</v>
      </c>
      <c r="AS85" s="6">
        <v>272.3</v>
      </c>
      <c r="AT85" s="6">
        <v>261.69</v>
      </c>
      <c r="AU85" s="6">
        <v>289.74</v>
      </c>
      <c r="AV85" s="6">
        <v>245.54</v>
      </c>
      <c r="AW85" s="6">
        <v>226.22</v>
      </c>
      <c r="AX85" s="7">
        <v>220.82</v>
      </c>
      <c r="AY85" s="6">
        <v>176.75</v>
      </c>
      <c r="AZ85" s="7">
        <v>130.85</v>
      </c>
      <c r="BA85" s="6">
        <v>144.94</v>
      </c>
      <c r="BB85" s="6">
        <v>234.05</v>
      </c>
      <c r="BC85" s="6">
        <v>202.82</v>
      </c>
      <c r="BD85" s="6">
        <v>173.11</v>
      </c>
      <c r="BE85" s="11">
        <f t="shared" si="11"/>
        <v>2578.8300000000004</v>
      </c>
      <c r="BF85" s="11">
        <f t="shared" si="12"/>
        <v>2578.83</v>
      </c>
    </row>
    <row r="86" spans="40:58">
      <c r="AN86" s="5" t="s">
        <v>193</v>
      </c>
      <c r="AO86" s="5" t="s">
        <v>245</v>
      </c>
      <c r="AP86" s="5" t="s">
        <v>219</v>
      </c>
      <c r="AQ86" s="5" t="s">
        <v>255</v>
      </c>
      <c r="AR86" s="5" t="s">
        <v>258</v>
      </c>
      <c r="AS86" s="6">
        <v>150.63</v>
      </c>
      <c r="AT86" s="6">
        <v>150.09</v>
      </c>
      <c r="AU86" s="6">
        <v>147</v>
      </c>
      <c r="AV86" s="6">
        <v>144.57</v>
      </c>
      <c r="AW86" s="6">
        <v>142.69999999999999</v>
      </c>
      <c r="AX86" s="7">
        <v>143.47</v>
      </c>
      <c r="AY86" s="6">
        <v>144.65</v>
      </c>
      <c r="AZ86" s="7">
        <v>143.94</v>
      </c>
      <c r="BA86" s="6">
        <v>143.88</v>
      </c>
      <c r="BB86" s="6">
        <v>144.09</v>
      </c>
      <c r="BC86" s="6">
        <v>140.12</v>
      </c>
      <c r="BD86" s="6">
        <v>141.29</v>
      </c>
      <c r="BE86" s="11">
        <f t="shared" si="11"/>
        <v>1736.4299999999998</v>
      </c>
      <c r="BF86" s="11">
        <f t="shared" si="12"/>
        <v>1736.43</v>
      </c>
    </row>
    <row r="87" spans="40:58">
      <c r="AN87" s="5" t="s">
        <v>193</v>
      </c>
      <c r="AO87" s="5" t="s">
        <v>245</v>
      </c>
      <c r="AP87" s="5" t="s">
        <v>219</v>
      </c>
      <c r="AQ87" s="5" t="s">
        <v>255</v>
      </c>
      <c r="AR87" s="5" t="s">
        <v>259</v>
      </c>
      <c r="AS87" s="6">
        <v>544.05999999999995</v>
      </c>
      <c r="AT87" s="6">
        <v>424.7</v>
      </c>
      <c r="AU87" s="6">
        <v>394.64</v>
      </c>
      <c r="AV87" s="6">
        <v>378.7</v>
      </c>
      <c r="AW87" s="6">
        <v>347.14</v>
      </c>
      <c r="AX87" s="7">
        <v>327.38</v>
      </c>
      <c r="AY87" s="6">
        <v>315.99</v>
      </c>
      <c r="AZ87" s="7">
        <v>291.18</v>
      </c>
      <c r="BA87" s="6">
        <v>333.39</v>
      </c>
      <c r="BB87" s="6">
        <v>525.58000000000004</v>
      </c>
      <c r="BC87" s="6">
        <v>560.75</v>
      </c>
      <c r="BD87" s="6">
        <v>577.38</v>
      </c>
      <c r="BE87" s="11">
        <f t="shared" si="11"/>
        <v>5020.8900000000003</v>
      </c>
      <c r="BF87" s="11">
        <f t="shared" si="12"/>
        <v>5020.8900000000003</v>
      </c>
    </row>
    <row r="88" spans="40:58">
      <c r="AN88" s="5" t="s">
        <v>193</v>
      </c>
      <c r="AO88" s="5" t="s">
        <v>245</v>
      </c>
      <c r="AP88" s="5" t="s">
        <v>219</v>
      </c>
      <c r="AQ88" s="5" t="s">
        <v>255</v>
      </c>
      <c r="AR88" s="5" t="s">
        <v>260</v>
      </c>
      <c r="AS88" s="6">
        <v>68.900000000000006</v>
      </c>
      <c r="AT88" s="6">
        <v>65.239999999999995</v>
      </c>
      <c r="AU88" s="6">
        <v>62.75</v>
      </c>
      <c r="AV88" s="6">
        <v>66.33</v>
      </c>
      <c r="AW88" s="6">
        <v>93.87</v>
      </c>
      <c r="AX88" s="7">
        <v>102.83</v>
      </c>
      <c r="AY88" s="6">
        <v>97.71</v>
      </c>
      <c r="AZ88" s="7">
        <v>96.65</v>
      </c>
      <c r="BA88" s="6">
        <v>93.94</v>
      </c>
      <c r="BB88" s="6">
        <v>97.42</v>
      </c>
      <c r="BC88" s="6">
        <v>94.55</v>
      </c>
      <c r="BD88" s="6">
        <v>88.34</v>
      </c>
      <c r="BE88" s="11">
        <f t="shared" si="11"/>
        <v>1028.53</v>
      </c>
      <c r="BF88" s="11">
        <f t="shared" si="12"/>
        <v>1028.53</v>
      </c>
    </row>
    <row r="89" spans="40:58">
      <c r="AN89" s="5" t="s">
        <v>193</v>
      </c>
      <c r="AO89" s="5" t="s">
        <v>245</v>
      </c>
      <c r="AP89" s="5" t="s">
        <v>219</v>
      </c>
      <c r="AQ89" s="5" t="s">
        <v>255</v>
      </c>
      <c r="AR89" s="5" t="s">
        <v>261</v>
      </c>
      <c r="AS89" s="6">
        <v>187.3</v>
      </c>
      <c r="AT89" s="6">
        <v>179.75</v>
      </c>
      <c r="AU89" s="6">
        <v>173.36</v>
      </c>
      <c r="AV89" s="6">
        <v>177.62</v>
      </c>
      <c r="AW89" s="6">
        <v>185.82</v>
      </c>
      <c r="AX89" s="7">
        <v>183.74</v>
      </c>
      <c r="AY89" s="6">
        <v>175.91</v>
      </c>
      <c r="AZ89" s="7">
        <v>176.09</v>
      </c>
      <c r="BA89" s="6">
        <v>179.73</v>
      </c>
      <c r="BB89" s="6">
        <v>184.02</v>
      </c>
      <c r="BC89" s="6">
        <v>184.31</v>
      </c>
      <c r="BD89" s="6">
        <v>177.43</v>
      </c>
      <c r="BE89" s="11">
        <f t="shared" si="11"/>
        <v>2165.08</v>
      </c>
      <c r="BF89" s="11">
        <f t="shared" si="12"/>
        <v>2165.08</v>
      </c>
    </row>
    <row r="90" spans="40:58">
      <c r="AN90" s="5" t="s">
        <v>193</v>
      </c>
      <c r="AO90" s="5" t="s">
        <v>245</v>
      </c>
      <c r="AP90" s="5" t="s">
        <v>219</v>
      </c>
      <c r="AQ90" s="5" t="s">
        <v>262</v>
      </c>
      <c r="AR90" s="5" t="s">
        <v>263</v>
      </c>
      <c r="AS90" s="6">
        <v>114.17</v>
      </c>
      <c r="AT90" s="6">
        <v>56.54</v>
      </c>
      <c r="AU90" s="6">
        <v>0</v>
      </c>
      <c r="AV90" s="6">
        <v>0</v>
      </c>
      <c r="AW90" s="6">
        <v>0</v>
      </c>
      <c r="AX90" s="7">
        <v>0</v>
      </c>
      <c r="AY90" s="6">
        <v>0</v>
      </c>
      <c r="AZ90" s="7">
        <v>0</v>
      </c>
      <c r="BA90" s="6">
        <v>0</v>
      </c>
      <c r="BB90" s="6">
        <v>0</v>
      </c>
      <c r="BC90" s="6">
        <v>0</v>
      </c>
      <c r="BD90" s="6">
        <v>0</v>
      </c>
      <c r="BE90" s="11">
        <f t="shared" si="11"/>
        <v>170.71</v>
      </c>
      <c r="BF90" s="11">
        <f t="shared" si="12"/>
        <v>170.71</v>
      </c>
    </row>
    <row r="91" spans="40:58">
      <c r="AN91" s="5" t="s">
        <v>193</v>
      </c>
      <c r="AO91" s="5" t="s">
        <v>245</v>
      </c>
      <c r="AP91" s="2" t="s">
        <v>264</v>
      </c>
      <c r="AQ91" s="5" t="s">
        <v>262</v>
      </c>
      <c r="AR91" s="5" t="s">
        <v>263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30.01</v>
      </c>
      <c r="BD91" s="6">
        <v>118.06</v>
      </c>
      <c r="BE91" s="11">
        <f t="shared" si="11"/>
        <v>148.07</v>
      </c>
      <c r="BF91" s="11">
        <f t="shared" si="12"/>
        <v>148.07</v>
      </c>
    </row>
    <row r="92" spans="40:58">
      <c r="AN92" s="5" t="s">
        <v>193</v>
      </c>
      <c r="AO92" s="5" t="s">
        <v>245</v>
      </c>
      <c r="AP92" s="5" t="s">
        <v>219</v>
      </c>
      <c r="AQ92" s="5" t="s">
        <v>240</v>
      </c>
      <c r="AR92" s="5" t="s">
        <v>265</v>
      </c>
      <c r="AS92" s="6">
        <v>66.06</v>
      </c>
      <c r="AT92" s="6">
        <v>73.63</v>
      </c>
      <c r="AU92" s="6">
        <v>77.41</v>
      </c>
      <c r="AV92" s="6">
        <v>78.75</v>
      </c>
      <c r="AW92" s="6">
        <v>94.59</v>
      </c>
      <c r="AX92" s="7">
        <v>70.84</v>
      </c>
      <c r="AY92" s="6">
        <v>68.77</v>
      </c>
      <c r="AZ92" s="7">
        <v>58.21</v>
      </c>
      <c r="BA92" s="6">
        <v>62.09</v>
      </c>
      <c r="BB92" s="6">
        <v>44.85</v>
      </c>
      <c r="BC92" s="6">
        <v>74.209999999999994</v>
      </c>
      <c r="BD92" s="6">
        <v>341.88</v>
      </c>
      <c r="BE92" s="11">
        <f t="shared" si="11"/>
        <v>1111.2900000000002</v>
      </c>
      <c r="BF92" s="11">
        <f t="shared" si="12"/>
        <v>1111.29</v>
      </c>
    </row>
    <row r="93" spans="40:58">
      <c r="AN93" s="5" t="s">
        <v>193</v>
      </c>
      <c r="AO93" s="5" t="s">
        <v>245</v>
      </c>
      <c r="AP93" s="5" t="s">
        <v>219</v>
      </c>
      <c r="AQ93" s="5" t="s">
        <v>240</v>
      </c>
      <c r="AR93" s="5" t="s">
        <v>266</v>
      </c>
      <c r="AS93" s="6">
        <v>408.32</v>
      </c>
      <c r="AT93" s="6">
        <v>443.04</v>
      </c>
      <c r="AU93" s="6">
        <v>406.76</v>
      </c>
      <c r="AV93" s="6">
        <v>364.89</v>
      </c>
      <c r="AW93" s="6">
        <v>377.4</v>
      </c>
      <c r="AX93" s="7">
        <v>385.77</v>
      </c>
      <c r="AY93" s="6">
        <v>336.04</v>
      </c>
      <c r="AZ93" s="7">
        <v>313.79000000000002</v>
      </c>
      <c r="BA93" s="6">
        <v>294.7</v>
      </c>
      <c r="BB93" s="6">
        <v>394.33</v>
      </c>
      <c r="BC93" s="6">
        <v>468.02</v>
      </c>
      <c r="BD93" s="6">
        <v>452.45</v>
      </c>
      <c r="BE93" s="11">
        <f t="shared" si="11"/>
        <v>4645.5099999999993</v>
      </c>
      <c r="BF93" s="11">
        <f t="shared" si="12"/>
        <v>4645.51</v>
      </c>
    </row>
    <row r="94" spans="40:58">
      <c r="AN94" s="5" t="s">
        <v>193</v>
      </c>
      <c r="AO94" s="5" t="s">
        <v>245</v>
      </c>
      <c r="AP94" s="5" t="s">
        <v>219</v>
      </c>
      <c r="AQ94" s="5" t="s">
        <v>240</v>
      </c>
      <c r="AR94" s="5" t="s">
        <v>267</v>
      </c>
      <c r="AS94" s="6">
        <v>36.799999999999997</v>
      </c>
      <c r="AT94" s="6">
        <v>41.75</v>
      </c>
      <c r="AU94" s="6">
        <v>40.28</v>
      </c>
      <c r="AV94" s="6">
        <v>55.65</v>
      </c>
      <c r="AW94" s="6">
        <v>69.87</v>
      </c>
      <c r="AX94" s="7">
        <v>60.03</v>
      </c>
      <c r="AY94" s="6">
        <v>59.83</v>
      </c>
      <c r="AZ94" s="7">
        <v>62.32</v>
      </c>
      <c r="BA94" s="6">
        <v>56.51</v>
      </c>
      <c r="BB94" s="6">
        <v>57.96</v>
      </c>
      <c r="BC94" s="6">
        <v>52.61</v>
      </c>
      <c r="BD94" s="6">
        <v>52.1</v>
      </c>
      <c r="BE94" s="11">
        <f t="shared" si="11"/>
        <v>645.71</v>
      </c>
      <c r="BF94" s="11">
        <f t="shared" si="12"/>
        <v>645.71</v>
      </c>
    </row>
    <row r="95" spans="40:58">
      <c r="AN95" s="5" t="s">
        <v>193</v>
      </c>
      <c r="AO95" s="5" t="s">
        <v>245</v>
      </c>
      <c r="AP95" s="5" t="s">
        <v>219</v>
      </c>
      <c r="AQ95" s="5" t="s">
        <v>240</v>
      </c>
      <c r="AR95" s="5" t="s">
        <v>241</v>
      </c>
      <c r="AS95" s="6">
        <v>167.89</v>
      </c>
      <c r="AT95" s="6">
        <v>181.75</v>
      </c>
      <c r="AU95" s="6">
        <v>196.04</v>
      </c>
      <c r="AV95" s="6">
        <v>168.17</v>
      </c>
      <c r="AW95" s="6">
        <v>159.1</v>
      </c>
      <c r="AX95" s="7">
        <v>153.63</v>
      </c>
      <c r="AY95" s="6">
        <v>157.1</v>
      </c>
      <c r="AZ95" s="7">
        <v>170.3</v>
      </c>
      <c r="BA95" s="6">
        <v>162.72999999999999</v>
      </c>
      <c r="BB95" s="6">
        <v>158.66</v>
      </c>
      <c r="BC95" s="6">
        <v>158.29</v>
      </c>
      <c r="BD95" s="6">
        <v>143.4</v>
      </c>
      <c r="BE95" s="11">
        <f t="shared" si="11"/>
        <v>1977.06</v>
      </c>
      <c r="BF95" s="11">
        <f t="shared" si="12"/>
        <v>1977.06</v>
      </c>
    </row>
    <row r="96" spans="40:58">
      <c r="AN96" s="5" t="s">
        <v>193</v>
      </c>
      <c r="AO96" s="5" t="s">
        <v>245</v>
      </c>
      <c r="AP96" s="5" t="s">
        <v>219</v>
      </c>
      <c r="AQ96" s="5" t="s">
        <v>240</v>
      </c>
      <c r="AR96" s="5" t="s">
        <v>268</v>
      </c>
      <c r="AS96" s="6">
        <v>1448.73</v>
      </c>
      <c r="AT96" s="6">
        <v>1365.18</v>
      </c>
      <c r="AU96" s="6">
        <v>1206.4100000000001</v>
      </c>
      <c r="AV96" s="6">
        <v>1141.82</v>
      </c>
      <c r="AW96" s="6">
        <v>1183.3900000000001</v>
      </c>
      <c r="AX96" s="7">
        <v>1191.23</v>
      </c>
      <c r="AY96" s="6">
        <v>1223.4000000000001</v>
      </c>
      <c r="AZ96" s="7">
        <v>1342.8</v>
      </c>
      <c r="BA96" s="6">
        <v>1387.01</v>
      </c>
      <c r="BB96" s="6">
        <v>1339.01</v>
      </c>
      <c r="BC96" s="6">
        <v>1304.4100000000001</v>
      </c>
      <c r="BD96" s="6">
        <v>1217.28</v>
      </c>
      <c r="BE96" s="11">
        <f t="shared" si="11"/>
        <v>15350.67</v>
      </c>
      <c r="BF96" s="11">
        <f t="shared" si="12"/>
        <v>15350.67</v>
      </c>
    </row>
    <row r="97" spans="40:58">
      <c r="AN97" s="5" t="s">
        <v>193</v>
      </c>
      <c r="AO97" s="5" t="s">
        <v>245</v>
      </c>
      <c r="AP97" s="5" t="s">
        <v>219</v>
      </c>
      <c r="AQ97" s="5" t="s">
        <v>269</v>
      </c>
      <c r="AR97" s="5" t="s">
        <v>270</v>
      </c>
      <c r="AS97" s="6">
        <v>119.37</v>
      </c>
      <c r="AT97" s="6">
        <v>107.51</v>
      </c>
      <c r="AU97" s="6">
        <v>103.21</v>
      </c>
      <c r="AV97" s="6">
        <v>91.67</v>
      </c>
      <c r="AW97" s="6">
        <v>82.09</v>
      </c>
      <c r="AX97" s="7">
        <v>75.66</v>
      </c>
      <c r="AY97" s="6">
        <v>72.5</v>
      </c>
      <c r="AZ97" s="7">
        <v>72.77</v>
      </c>
      <c r="BA97" s="6">
        <v>63.04</v>
      </c>
      <c r="BB97" s="6">
        <v>36.770000000000003</v>
      </c>
      <c r="BC97" s="6">
        <v>29.43</v>
      </c>
      <c r="BD97" s="6">
        <v>0</v>
      </c>
      <c r="BE97" s="11">
        <f t="shared" si="11"/>
        <v>854.01999999999987</v>
      </c>
      <c r="BF97" s="11">
        <f t="shared" si="12"/>
        <v>854.02</v>
      </c>
    </row>
    <row r="98" spans="40:58">
      <c r="AN98" s="5" t="s">
        <v>193</v>
      </c>
      <c r="AO98" s="5" t="s">
        <v>245</v>
      </c>
      <c r="AP98" s="5" t="s">
        <v>271</v>
      </c>
      <c r="AQ98" s="5" t="s">
        <v>272</v>
      </c>
      <c r="AR98" s="5" t="s">
        <v>273</v>
      </c>
      <c r="AS98" s="6">
        <v>0</v>
      </c>
      <c r="AT98" s="6">
        <v>256.20999999999998</v>
      </c>
      <c r="AU98" s="6">
        <v>243.57</v>
      </c>
      <c r="AV98" s="6">
        <v>235.27</v>
      </c>
      <c r="AW98" s="6">
        <v>228.55</v>
      </c>
      <c r="AX98" s="7">
        <v>213.82</v>
      </c>
      <c r="AY98" s="6">
        <v>206.83</v>
      </c>
      <c r="AZ98" s="7">
        <v>206.13</v>
      </c>
      <c r="BA98" s="6">
        <v>203.63</v>
      </c>
      <c r="BB98" s="6">
        <v>211.48</v>
      </c>
      <c r="BC98" s="6">
        <v>210.7</v>
      </c>
      <c r="BD98" s="6">
        <v>210.51</v>
      </c>
      <c r="BE98" s="11">
        <f t="shared" si="11"/>
        <v>2426.6999999999998</v>
      </c>
      <c r="BF98" s="11">
        <f t="shared" si="12"/>
        <v>2426.6999999999998</v>
      </c>
    </row>
    <row r="99" spans="40:58">
      <c r="AN99" s="5" t="s">
        <v>193</v>
      </c>
      <c r="AO99" s="5" t="s">
        <v>245</v>
      </c>
      <c r="AP99" s="5" t="s">
        <v>274</v>
      </c>
      <c r="AQ99" s="5" t="s">
        <v>185</v>
      </c>
      <c r="AR99" s="5" t="s">
        <v>275</v>
      </c>
      <c r="AS99" s="6">
        <v>9.4499999999999993</v>
      </c>
      <c r="AT99" s="6">
        <v>9.41</v>
      </c>
      <c r="AU99" s="6">
        <v>55.59</v>
      </c>
      <c r="AV99" s="6">
        <v>70.86</v>
      </c>
      <c r="AW99" s="6">
        <v>86.06</v>
      </c>
      <c r="AX99" s="7">
        <v>105.72</v>
      </c>
      <c r="AY99" s="6">
        <v>116.88</v>
      </c>
      <c r="AZ99" s="7">
        <v>113.23</v>
      </c>
      <c r="BA99" s="6">
        <v>113.17</v>
      </c>
      <c r="BB99" s="6">
        <v>149.9</v>
      </c>
      <c r="BC99" s="6">
        <v>127.77</v>
      </c>
      <c r="BD99" s="6">
        <v>82.69</v>
      </c>
      <c r="BE99" s="11">
        <f t="shared" si="11"/>
        <v>1040.73</v>
      </c>
      <c r="BF99" s="11">
        <f t="shared" si="12"/>
        <v>1040.73</v>
      </c>
    </row>
    <row r="100" spans="40:58">
      <c r="AN100" s="5" t="s">
        <v>193</v>
      </c>
      <c r="AO100" s="5" t="s">
        <v>245</v>
      </c>
      <c r="AP100" s="5" t="s">
        <v>274</v>
      </c>
      <c r="AQ100" s="5" t="s">
        <v>185</v>
      </c>
      <c r="AR100" s="5" t="s">
        <v>276</v>
      </c>
      <c r="AS100" s="6">
        <v>1257.99</v>
      </c>
      <c r="AT100" s="6">
        <v>1300.76</v>
      </c>
      <c r="AU100" s="6">
        <v>1284.67</v>
      </c>
      <c r="AV100" s="6">
        <v>1308.3599999999999</v>
      </c>
      <c r="AW100" s="6">
        <v>1223.8900000000001</v>
      </c>
      <c r="AX100" s="7">
        <v>1098.99</v>
      </c>
      <c r="AY100" s="6">
        <v>1000.28</v>
      </c>
      <c r="AZ100" s="7">
        <v>1154.5999999999999</v>
      </c>
      <c r="BA100" s="6">
        <v>1167.54</v>
      </c>
      <c r="BB100" s="6">
        <v>1202.6400000000001</v>
      </c>
      <c r="BC100" s="6">
        <v>1229.31</v>
      </c>
      <c r="BD100" s="6">
        <v>1124.08</v>
      </c>
      <c r="BE100" s="11">
        <f t="shared" si="11"/>
        <v>14353.11</v>
      </c>
      <c r="BF100" s="11">
        <f t="shared" si="12"/>
        <v>14353.11</v>
      </c>
    </row>
    <row r="101" spans="40:58">
      <c r="AN101" s="5" t="s">
        <v>193</v>
      </c>
      <c r="AO101" s="5" t="s">
        <v>245</v>
      </c>
      <c r="AP101" s="5" t="s">
        <v>277</v>
      </c>
      <c r="AQ101" s="5" t="s">
        <v>278</v>
      </c>
      <c r="AR101" s="5" t="s">
        <v>279</v>
      </c>
      <c r="AS101" s="6">
        <v>212.7</v>
      </c>
      <c r="AT101" s="6">
        <v>185.12</v>
      </c>
      <c r="AU101" s="6">
        <v>160.33000000000001</v>
      </c>
      <c r="AV101" s="6">
        <v>202.56</v>
      </c>
      <c r="AW101" s="6">
        <v>203.6</v>
      </c>
      <c r="AX101" s="7">
        <v>190.4</v>
      </c>
      <c r="AY101" s="6">
        <v>188.13</v>
      </c>
      <c r="AZ101" s="7">
        <v>171.06</v>
      </c>
      <c r="BA101" s="6">
        <v>186.9</v>
      </c>
      <c r="BB101" s="6">
        <v>179.81</v>
      </c>
      <c r="BC101" s="6">
        <v>176.56</v>
      </c>
      <c r="BD101" s="6">
        <v>181.26</v>
      </c>
      <c r="BE101" s="11">
        <f t="shared" si="11"/>
        <v>2238.4300000000003</v>
      </c>
      <c r="BF101" s="11">
        <f t="shared" si="12"/>
        <v>2238.4299999999998</v>
      </c>
    </row>
    <row r="102" spans="40:58">
      <c r="AN102" s="5" t="s">
        <v>193</v>
      </c>
      <c r="AO102" s="5" t="s">
        <v>245</v>
      </c>
      <c r="AP102" s="5" t="s">
        <v>277</v>
      </c>
      <c r="AQ102" s="5" t="s">
        <v>278</v>
      </c>
      <c r="AR102" s="5" t="s">
        <v>280</v>
      </c>
      <c r="AS102" s="6">
        <v>0</v>
      </c>
      <c r="AT102" s="6">
        <v>0</v>
      </c>
      <c r="AU102" s="6">
        <v>0</v>
      </c>
      <c r="AV102" s="6">
        <v>18.309999999999999</v>
      </c>
      <c r="AW102" s="6">
        <v>75.180000000000007</v>
      </c>
      <c r="AX102" s="7">
        <v>55.45</v>
      </c>
      <c r="AY102" s="6">
        <v>52.5</v>
      </c>
      <c r="AZ102" s="7">
        <v>47.86</v>
      </c>
      <c r="BA102" s="6">
        <v>38.85</v>
      </c>
      <c r="BB102" s="6">
        <v>27.15</v>
      </c>
      <c r="BC102" s="6">
        <v>26.46</v>
      </c>
      <c r="BD102" s="6">
        <v>27.8</v>
      </c>
      <c r="BE102" s="11">
        <f t="shared" si="11"/>
        <v>369.56</v>
      </c>
      <c r="BF102" s="11">
        <f t="shared" si="12"/>
        <v>369.56</v>
      </c>
    </row>
    <row r="103" spans="40:58">
      <c r="AN103" s="5" t="s">
        <v>193</v>
      </c>
      <c r="AO103" s="5" t="s">
        <v>245</v>
      </c>
      <c r="AP103" s="5" t="s">
        <v>277</v>
      </c>
      <c r="AQ103" s="5" t="s">
        <v>278</v>
      </c>
      <c r="AR103" s="5" t="s">
        <v>281</v>
      </c>
      <c r="AS103" s="6">
        <v>707.33</v>
      </c>
      <c r="AT103" s="6">
        <v>703.9</v>
      </c>
      <c r="AU103" s="6">
        <v>697.86</v>
      </c>
      <c r="AV103" s="6">
        <v>738.12</v>
      </c>
      <c r="AW103" s="6">
        <v>697.49</v>
      </c>
      <c r="AX103" s="7">
        <v>693.2</v>
      </c>
      <c r="AY103" s="6">
        <v>666.79</v>
      </c>
      <c r="AZ103" s="7">
        <v>498.36</v>
      </c>
      <c r="BA103" s="6">
        <v>591.99</v>
      </c>
      <c r="BB103" s="6">
        <v>569.28</v>
      </c>
      <c r="BC103" s="6">
        <v>589.79999999999995</v>
      </c>
      <c r="BD103" s="6">
        <v>595.72</v>
      </c>
      <c r="BE103" s="11">
        <f t="shared" si="11"/>
        <v>7749.8399999999992</v>
      </c>
      <c r="BF103" s="11">
        <f t="shared" si="12"/>
        <v>7749.84</v>
      </c>
    </row>
    <row r="104" spans="40:58">
      <c r="AN104" s="5" t="s">
        <v>193</v>
      </c>
      <c r="AO104" s="5" t="s">
        <v>245</v>
      </c>
      <c r="AP104" s="5" t="s">
        <v>206</v>
      </c>
      <c r="AQ104" s="5" t="s">
        <v>214</v>
      </c>
      <c r="AR104" s="5" t="s">
        <v>282</v>
      </c>
      <c r="AS104" s="6">
        <v>62.78</v>
      </c>
      <c r="AT104" s="6">
        <v>103.95</v>
      </c>
      <c r="AU104" s="6">
        <v>116.51</v>
      </c>
      <c r="AV104" s="6">
        <v>113.27</v>
      </c>
      <c r="AW104" s="6">
        <v>84.21</v>
      </c>
      <c r="AX104" s="7">
        <v>106.48</v>
      </c>
      <c r="AY104" s="6">
        <v>84.71</v>
      </c>
      <c r="AZ104" s="7">
        <v>77.23</v>
      </c>
      <c r="BA104" s="6">
        <v>71.900000000000006</v>
      </c>
      <c r="BB104" s="6">
        <v>68.59</v>
      </c>
      <c r="BC104" s="6">
        <v>75.72</v>
      </c>
      <c r="BD104" s="6">
        <v>73.87</v>
      </c>
      <c r="BE104" s="11">
        <f t="shared" si="11"/>
        <v>1039.22</v>
      </c>
      <c r="BF104" s="11">
        <f t="shared" si="12"/>
        <v>1039.22</v>
      </c>
    </row>
    <row r="105" spans="40:58">
      <c r="AN105" s="5" t="s">
        <v>193</v>
      </c>
      <c r="AO105" s="5" t="s">
        <v>245</v>
      </c>
      <c r="AP105" s="5" t="s">
        <v>206</v>
      </c>
      <c r="AQ105" s="5" t="s">
        <v>283</v>
      </c>
      <c r="AR105" s="5" t="s">
        <v>284</v>
      </c>
      <c r="AS105" s="6">
        <v>20.99</v>
      </c>
      <c r="AT105" s="6">
        <v>15.75</v>
      </c>
      <c r="AU105" s="6">
        <v>22.68</v>
      </c>
      <c r="AV105" s="6">
        <v>21.64</v>
      </c>
      <c r="AW105" s="6">
        <v>23.55</v>
      </c>
      <c r="AX105" s="7">
        <v>31.99</v>
      </c>
      <c r="AY105" s="6">
        <v>29.95</v>
      </c>
      <c r="AZ105" s="7">
        <v>31</v>
      </c>
      <c r="BA105" s="6">
        <v>27.17</v>
      </c>
      <c r="BB105" s="6">
        <v>28.21</v>
      </c>
      <c r="BC105" s="6">
        <v>37.729999999999997</v>
      </c>
      <c r="BD105" s="6">
        <v>34.64</v>
      </c>
      <c r="BE105" s="11">
        <f t="shared" si="11"/>
        <v>325.29999999999995</v>
      </c>
      <c r="BF105" s="11">
        <f t="shared" si="12"/>
        <v>325.3</v>
      </c>
    </row>
    <row r="106" spans="40:58">
      <c r="AN106" s="5" t="s">
        <v>193</v>
      </c>
      <c r="AO106" s="5" t="s">
        <v>245</v>
      </c>
      <c r="AP106" s="5" t="s">
        <v>206</v>
      </c>
      <c r="AQ106" s="5" t="s">
        <v>283</v>
      </c>
      <c r="AR106" s="5" t="s">
        <v>285</v>
      </c>
      <c r="AS106" s="6">
        <v>302.54000000000002</v>
      </c>
      <c r="AT106" s="6">
        <v>307.63</v>
      </c>
      <c r="AU106" s="6">
        <v>301.22000000000003</v>
      </c>
      <c r="AV106" s="6">
        <v>290.02</v>
      </c>
      <c r="AW106" s="6">
        <v>282.08</v>
      </c>
      <c r="AX106" s="7">
        <v>251.3</v>
      </c>
      <c r="AY106" s="6">
        <v>255.17</v>
      </c>
      <c r="AZ106" s="7">
        <v>242.28</v>
      </c>
      <c r="BA106" s="6">
        <v>240.12</v>
      </c>
      <c r="BB106" s="6">
        <v>230.56</v>
      </c>
      <c r="BC106" s="6">
        <v>216.51</v>
      </c>
      <c r="BD106" s="6">
        <v>207.08</v>
      </c>
      <c r="BE106" s="11">
        <f t="shared" si="11"/>
        <v>3126.51</v>
      </c>
      <c r="BF106" s="11">
        <f t="shared" si="12"/>
        <v>3126.51</v>
      </c>
    </row>
    <row r="107" spans="40:58">
      <c r="AN107" s="5" t="s">
        <v>193</v>
      </c>
      <c r="AO107" s="5" t="s">
        <v>245</v>
      </c>
      <c r="AP107" s="5" t="s">
        <v>206</v>
      </c>
      <c r="AQ107" s="5" t="s">
        <v>283</v>
      </c>
      <c r="AR107" s="5" t="s">
        <v>286</v>
      </c>
      <c r="AS107" s="6">
        <v>41.73</v>
      </c>
      <c r="AT107" s="6">
        <v>38.6</v>
      </c>
      <c r="AU107" s="6">
        <v>34.08</v>
      </c>
      <c r="AV107" s="6">
        <v>39.21</v>
      </c>
      <c r="AW107" s="6">
        <v>43.35</v>
      </c>
      <c r="AX107" s="7">
        <v>38.36</v>
      </c>
      <c r="AY107" s="6">
        <v>38.21</v>
      </c>
      <c r="AZ107" s="7">
        <v>35.46</v>
      </c>
      <c r="BA107" s="6">
        <v>33.76</v>
      </c>
      <c r="BB107" s="6">
        <v>33.130000000000003</v>
      </c>
      <c r="BC107" s="6">
        <v>33.64</v>
      </c>
      <c r="BD107" s="6">
        <v>41.09</v>
      </c>
      <c r="BE107" s="11">
        <f t="shared" si="11"/>
        <v>450.61999999999989</v>
      </c>
      <c r="BF107" s="11">
        <f t="shared" si="12"/>
        <v>450.62</v>
      </c>
    </row>
    <row r="108" spans="40:58">
      <c r="AN108" s="5" t="s">
        <v>193</v>
      </c>
      <c r="AO108" s="5" t="s">
        <v>245</v>
      </c>
      <c r="AP108" s="5" t="s">
        <v>206</v>
      </c>
      <c r="AQ108" s="5" t="s">
        <v>283</v>
      </c>
      <c r="AR108" s="5" t="s">
        <v>287</v>
      </c>
      <c r="AS108" s="6">
        <v>485.14</v>
      </c>
      <c r="AT108" s="6">
        <v>380.66</v>
      </c>
      <c r="AU108" s="6">
        <v>353.16</v>
      </c>
      <c r="AV108" s="6">
        <v>467.53</v>
      </c>
      <c r="AW108" s="6">
        <v>475.51</v>
      </c>
      <c r="AX108" s="7">
        <v>477.82</v>
      </c>
      <c r="AY108" s="6">
        <v>492.52</v>
      </c>
      <c r="AZ108" s="7">
        <v>472.83</v>
      </c>
      <c r="BA108" s="6">
        <v>476.38</v>
      </c>
      <c r="BB108" s="6">
        <v>427.66</v>
      </c>
      <c r="BC108" s="6">
        <v>379.39</v>
      </c>
      <c r="BD108" s="6">
        <v>393.67</v>
      </c>
      <c r="BE108" s="11">
        <f t="shared" si="11"/>
        <v>5282.27</v>
      </c>
      <c r="BF108" s="11">
        <f t="shared" si="12"/>
        <v>5282.27</v>
      </c>
    </row>
    <row r="109" spans="40:58">
      <c r="AN109" s="5" t="s">
        <v>193</v>
      </c>
      <c r="AO109" s="5" t="s">
        <v>245</v>
      </c>
      <c r="AP109" s="5" t="s">
        <v>206</v>
      </c>
      <c r="AQ109" s="5" t="s">
        <v>283</v>
      </c>
      <c r="AR109" s="5" t="s">
        <v>288</v>
      </c>
      <c r="AS109" s="6">
        <v>172.32</v>
      </c>
      <c r="AT109" s="6">
        <v>159.80000000000001</v>
      </c>
      <c r="AU109" s="6">
        <v>148.63999999999999</v>
      </c>
      <c r="AV109" s="6">
        <v>151.07</v>
      </c>
      <c r="AW109" s="6">
        <v>143.88999999999999</v>
      </c>
      <c r="AX109" s="7">
        <v>141.02000000000001</v>
      </c>
      <c r="AY109" s="6">
        <v>131.4</v>
      </c>
      <c r="AZ109" s="7">
        <v>133.05000000000001</v>
      </c>
      <c r="BA109" s="6">
        <v>130.49</v>
      </c>
      <c r="BB109" s="6">
        <v>119.77</v>
      </c>
      <c r="BC109" s="6">
        <v>138.69</v>
      </c>
      <c r="BD109" s="6">
        <v>134.6</v>
      </c>
      <c r="BE109" s="11">
        <f t="shared" si="11"/>
        <v>1704.7399999999998</v>
      </c>
      <c r="BF109" s="11">
        <f t="shared" si="12"/>
        <v>1704.74</v>
      </c>
    </row>
    <row r="110" spans="40:58">
      <c r="AN110" s="5" t="s">
        <v>193</v>
      </c>
      <c r="AO110" s="5" t="s">
        <v>245</v>
      </c>
      <c r="AP110" s="5" t="s">
        <v>206</v>
      </c>
      <c r="AQ110" s="5" t="s">
        <v>283</v>
      </c>
      <c r="AR110" s="5" t="s">
        <v>289</v>
      </c>
      <c r="AS110" s="6">
        <v>51.63</v>
      </c>
      <c r="AT110" s="6">
        <v>63.22</v>
      </c>
      <c r="AU110" s="6">
        <v>65.209999999999994</v>
      </c>
      <c r="AV110" s="6">
        <v>71.260000000000005</v>
      </c>
      <c r="AW110" s="6">
        <v>65.38</v>
      </c>
      <c r="AX110" s="7">
        <v>53.37</v>
      </c>
      <c r="AY110" s="6">
        <v>66.64</v>
      </c>
      <c r="AZ110" s="7">
        <v>67.77</v>
      </c>
      <c r="BA110" s="6">
        <v>59.52</v>
      </c>
      <c r="BB110" s="6">
        <v>53.63</v>
      </c>
      <c r="BC110" s="6">
        <v>71.33</v>
      </c>
      <c r="BD110" s="6">
        <v>69.92</v>
      </c>
      <c r="BE110" s="11">
        <f t="shared" si="11"/>
        <v>758.88</v>
      </c>
      <c r="BF110" s="11">
        <f t="shared" si="12"/>
        <v>758.88</v>
      </c>
    </row>
    <row r="111" spans="40:58">
      <c r="AN111" s="5" t="s">
        <v>193</v>
      </c>
      <c r="AO111" s="5" t="s">
        <v>245</v>
      </c>
      <c r="AP111" s="5" t="s">
        <v>206</v>
      </c>
      <c r="AQ111" s="5" t="s">
        <v>283</v>
      </c>
      <c r="AR111" s="5" t="s">
        <v>290</v>
      </c>
      <c r="AS111" s="6">
        <v>952.84</v>
      </c>
      <c r="AT111" s="6">
        <v>865.57</v>
      </c>
      <c r="AU111" s="6">
        <v>887.79</v>
      </c>
      <c r="AV111" s="6">
        <v>848.31</v>
      </c>
      <c r="AW111" s="6">
        <v>895.59</v>
      </c>
      <c r="AX111" s="7">
        <v>870.65</v>
      </c>
      <c r="AY111" s="6">
        <v>873.84</v>
      </c>
      <c r="AZ111" s="7">
        <v>876.14</v>
      </c>
      <c r="BA111" s="6">
        <v>868.2</v>
      </c>
      <c r="BB111" s="6">
        <v>769.91</v>
      </c>
      <c r="BC111" s="6">
        <v>768.76</v>
      </c>
      <c r="BD111" s="6">
        <v>761.7</v>
      </c>
      <c r="BE111" s="11">
        <f t="shared" si="11"/>
        <v>10239.300000000001</v>
      </c>
      <c r="BF111" s="11">
        <f t="shared" si="12"/>
        <v>10239.299999999999</v>
      </c>
    </row>
    <row r="112" spans="40:58">
      <c r="AN112" s="5" t="s">
        <v>193</v>
      </c>
      <c r="AO112" s="5" t="s">
        <v>245</v>
      </c>
      <c r="AP112" s="5" t="s">
        <v>206</v>
      </c>
      <c r="AQ112" s="5" t="s">
        <v>291</v>
      </c>
      <c r="AR112" s="5" t="s">
        <v>292</v>
      </c>
      <c r="AS112" s="6">
        <v>1091.56</v>
      </c>
      <c r="AT112" s="6">
        <v>1054.3499999999999</v>
      </c>
      <c r="AU112" s="6">
        <v>875.54</v>
      </c>
      <c r="AV112" s="6">
        <v>962.69</v>
      </c>
      <c r="AW112" s="6">
        <v>1109.99</v>
      </c>
      <c r="AX112" s="7">
        <v>1017.92</v>
      </c>
      <c r="AY112" s="6">
        <v>981.32</v>
      </c>
      <c r="AZ112" s="7">
        <v>885.54</v>
      </c>
      <c r="BA112" s="6">
        <v>935.29</v>
      </c>
      <c r="BB112" s="6">
        <v>840.16</v>
      </c>
      <c r="BC112" s="6">
        <v>798.38</v>
      </c>
      <c r="BD112" s="6">
        <v>825.25</v>
      </c>
      <c r="BE112" s="11">
        <f t="shared" si="11"/>
        <v>11377.99</v>
      </c>
      <c r="BF112" s="11">
        <f t="shared" si="12"/>
        <v>11377.99</v>
      </c>
    </row>
    <row r="113" spans="40:58">
      <c r="AN113" s="5" t="s">
        <v>193</v>
      </c>
      <c r="AO113" s="5" t="s">
        <v>245</v>
      </c>
      <c r="AP113" s="5" t="s">
        <v>206</v>
      </c>
      <c r="AQ113" s="5" t="s">
        <v>293</v>
      </c>
      <c r="AR113" s="5" t="s">
        <v>294</v>
      </c>
      <c r="AS113" s="6">
        <v>185.75</v>
      </c>
      <c r="AT113" s="6">
        <v>174.53</v>
      </c>
      <c r="AU113" s="6">
        <v>170.56</v>
      </c>
      <c r="AV113" s="6">
        <v>201.25</v>
      </c>
      <c r="AW113" s="6">
        <v>202.72</v>
      </c>
      <c r="AX113" s="7">
        <v>217.85</v>
      </c>
      <c r="AY113" s="6">
        <v>214.22</v>
      </c>
      <c r="AZ113" s="7">
        <v>222.64</v>
      </c>
      <c r="BA113" s="6">
        <v>212.06</v>
      </c>
      <c r="BB113" s="6">
        <v>209.63</v>
      </c>
      <c r="BC113" s="6">
        <v>199.84</v>
      </c>
      <c r="BD113" s="6">
        <v>125.12</v>
      </c>
      <c r="BE113" s="11">
        <f t="shared" si="11"/>
        <v>2336.17</v>
      </c>
      <c r="BF113" s="11">
        <f t="shared" si="12"/>
        <v>2336.17</v>
      </c>
    </row>
    <row r="114" spans="40:58">
      <c r="AN114" s="5" t="s">
        <v>193</v>
      </c>
      <c r="AO114" s="5" t="s">
        <v>245</v>
      </c>
      <c r="AP114" s="5" t="s">
        <v>206</v>
      </c>
      <c r="AQ114" s="5" t="s">
        <v>293</v>
      </c>
      <c r="AR114" s="5" t="s">
        <v>295</v>
      </c>
      <c r="AS114" s="6">
        <v>131.1</v>
      </c>
      <c r="AT114" s="6">
        <v>117.77</v>
      </c>
      <c r="AU114" s="6">
        <v>115.9</v>
      </c>
      <c r="AV114" s="6">
        <v>115.2</v>
      </c>
      <c r="AW114" s="6">
        <v>146.25</v>
      </c>
      <c r="AX114" s="7">
        <v>127.18</v>
      </c>
      <c r="AY114" s="6">
        <v>131.47999999999999</v>
      </c>
      <c r="AZ114" s="7">
        <v>135.41999999999999</v>
      </c>
      <c r="BA114" s="6">
        <v>132.63999999999999</v>
      </c>
      <c r="BB114" s="6">
        <v>133</v>
      </c>
      <c r="BC114" s="6">
        <v>127.5</v>
      </c>
      <c r="BD114" s="6">
        <v>149.01</v>
      </c>
      <c r="BE114" s="11">
        <f t="shared" si="11"/>
        <v>1562.45</v>
      </c>
      <c r="BF114" s="11">
        <f t="shared" si="12"/>
        <v>1562.45</v>
      </c>
    </row>
    <row r="115" spans="40:58">
      <c r="AN115" s="5" t="s">
        <v>193</v>
      </c>
      <c r="AO115" s="5" t="s">
        <v>245</v>
      </c>
      <c r="AP115" s="5" t="s">
        <v>296</v>
      </c>
      <c r="AQ115" s="5" t="s">
        <v>223</v>
      </c>
      <c r="AR115" s="5" t="s">
        <v>297</v>
      </c>
      <c r="AS115" s="6">
        <v>81.48</v>
      </c>
      <c r="AT115" s="6">
        <v>81.5</v>
      </c>
      <c r="AU115" s="6">
        <v>78.290000000000006</v>
      </c>
      <c r="AV115" s="6">
        <v>75.400000000000006</v>
      </c>
      <c r="AW115" s="6">
        <v>83.81</v>
      </c>
      <c r="AX115" s="7">
        <v>83.87</v>
      </c>
      <c r="AY115" s="6">
        <v>89.65</v>
      </c>
      <c r="AZ115" s="7">
        <v>130.84</v>
      </c>
      <c r="BA115" s="6">
        <v>121.73</v>
      </c>
      <c r="BB115" s="6">
        <v>124.61</v>
      </c>
      <c r="BC115" s="6">
        <v>118.93</v>
      </c>
      <c r="BD115" s="6">
        <v>104.29</v>
      </c>
      <c r="BE115" s="11">
        <f t="shared" si="11"/>
        <v>1174.4000000000001</v>
      </c>
      <c r="BF115" s="11">
        <f t="shared" si="12"/>
        <v>1174.4000000000001</v>
      </c>
    </row>
    <row r="116" spans="40:58">
      <c r="AN116" s="5" t="s">
        <v>193</v>
      </c>
      <c r="AO116" s="5" t="s">
        <v>245</v>
      </c>
      <c r="AP116" s="5" t="s">
        <v>296</v>
      </c>
      <c r="AQ116" s="5" t="s">
        <v>223</v>
      </c>
      <c r="AR116" s="5" t="s">
        <v>298</v>
      </c>
      <c r="AS116" s="6">
        <v>130.35</v>
      </c>
      <c r="AT116" s="6">
        <v>129.96</v>
      </c>
      <c r="AU116" s="6">
        <v>123.35</v>
      </c>
      <c r="AV116" s="6">
        <v>120.7</v>
      </c>
      <c r="AW116" s="6">
        <v>119.16</v>
      </c>
      <c r="AX116" s="7">
        <v>118.8</v>
      </c>
      <c r="AY116" s="6">
        <v>126.8</v>
      </c>
      <c r="AZ116" s="7">
        <v>190.19</v>
      </c>
      <c r="BA116" s="6">
        <v>210.77</v>
      </c>
      <c r="BB116" s="6">
        <v>245.03</v>
      </c>
      <c r="BC116" s="6">
        <v>284.77</v>
      </c>
      <c r="BD116" s="6">
        <v>327.77</v>
      </c>
      <c r="BE116" s="11">
        <f t="shared" si="11"/>
        <v>2127.6499999999996</v>
      </c>
      <c r="BF116" s="11">
        <f t="shared" si="12"/>
        <v>2127.65</v>
      </c>
    </row>
    <row r="117" spans="40:58">
      <c r="AN117" s="5" t="s">
        <v>193</v>
      </c>
      <c r="AO117" s="5" t="s">
        <v>245</v>
      </c>
      <c r="AP117" s="5" t="s">
        <v>296</v>
      </c>
      <c r="AQ117" s="5" t="s">
        <v>223</v>
      </c>
      <c r="AR117" s="5" t="s">
        <v>299</v>
      </c>
      <c r="AS117" s="6">
        <v>457.87</v>
      </c>
      <c r="AT117" s="6">
        <v>438.75</v>
      </c>
      <c r="AU117" s="6">
        <v>434.42</v>
      </c>
      <c r="AV117" s="6">
        <v>424.17</v>
      </c>
      <c r="AW117" s="6">
        <v>395.68</v>
      </c>
      <c r="AX117" s="7">
        <v>394.93</v>
      </c>
      <c r="AY117" s="6">
        <v>300.26</v>
      </c>
      <c r="AZ117" s="7">
        <v>0</v>
      </c>
      <c r="BA117" s="6">
        <v>0</v>
      </c>
      <c r="BB117" s="6">
        <v>0</v>
      </c>
      <c r="BC117" s="6">
        <v>0</v>
      </c>
      <c r="BD117" s="6">
        <v>0</v>
      </c>
      <c r="BE117" s="11">
        <f t="shared" si="11"/>
        <v>2846.08</v>
      </c>
      <c r="BF117" s="11">
        <f t="shared" si="12"/>
        <v>2846.08</v>
      </c>
    </row>
    <row r="118" spans="40:58">
      <c r="AN118" s="5" t="s">
        <v>193</v>
      </c>
      <c r="AO118" s="5" t="s">
        <v>245</v>
      </c>
      <c r="AP118" s="5" t="s">
        <v>219</v>
      </c>
      <c r="AQ118" s="5" t="s">
        <v>269</v>
      </c>
      <c r="AR118" s="5" t="s">
        <v>300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7">
        <v>131.16999999999999</v>
      </c>
      <c r="AY118" s="6">
        <v>288.38</v>
      </c>
      <c r="AZ118" s="7">
        <v>349.56</v>
      </c>
      <c r="BA118" s="6">
        <v>311.89999999999998</v>
      </c>
      <c r="BB118" s="6">
        <v>299.48</v>
      </c>
      <c r="BC118" s="6">
        <v>93.32</v>
      </c>
      <c r="BD118" s="6">
        <v>0</v>
      </c>
      <c r="BE118" s="11">
        <f t="shared" si="11"/>
        <v>1473.8099999999997</v>
      </c>
      <c r="BF118" s="11">
        <f t="shared" si="12"/>
        <v>1473.81</v>
      </c>
    </row>
    <row r="119" spans="40:58">
      <c r="AN119" s="5" t="s">
        <v>193</v>
      </c>
      <c r="AO119" s="5" t="s">
        <v>245</v>
      </c>
      <c r="AP119" s="5" t="s">
        <v>301</v>
      </c>
      <c r="AQ119" s="5" t="s">
        <v>302</v>
      </c>
      <c r="AR119" s="8" t="s">
        <v>303</v>
      </c>
      <c r="AS119" s="6">
        <v>0</v>
      </c>
      <c r="AT119" s="6">
        <v>0</v>
      </c>
      <c r="AU119" s="6">
        <v>0</v>
      </c>
      <c r="AV119" s="6">
        <v>0</v>
      </c>
      <c r="AW119" s="6">
        <v>19.47</v>
      </c>
      <c r="AX119" s="7">
        <v>466.27266666666668</v>
      </c>
      <c r="AY119" s="6">
        <v>397.01</v>
      </c>
      <c r="AZ119" s="7">
        <v>368.79</v>
      </c>
      <c r="BA119" s="6">
        <v>371.72</v>
      </c>
      <c r="BB119" s="6">
        <v>457.36</v>
      </c>
      <c r="BC119" s="6">
        <v>433.83</v>
      </c>
      <c r="BD119" s="6">
        <v>415.38</v>
      </c>
      <c r="BE119" s="11">
        <f t="shared" si="11"/>
        <v>2929.8326666666667</v>
      </c>
      <c r="BF119" s="11">
        <f t="shared" si="12"/>
        <v>2929.83</v>
      </c>
    </row>
    <row r="120" spans="40:58">
      <c r="AN120" s="5" t="s">
        <v>193</v>
      </c>
      <c r="AO120" s="5" t="s">
        <v>304</v>
      </c>
      <c r="AP120" s="5" t="s">
        <v>305</v>
      </c>
      <c r="AQ120" s="5" t="s">
        <v>306</v>
      </c>
      <c r="AR120" s="5" t="s">
        <v>307</v>
      </c>
      <c r="AS120" s="6">
        <v>0</v>
      </c>
      <c r="AT120" s="6">
        <v>0</v>
      </c>
      <c r="AU120" s="6">
        <v>0</v>
      </c>
      <c r="AV120" s="6">
        <v>1.22</v>
      </c>
      <c r="AW120" s="6">
        <v>0</v>
      </c>
      <c r="AX120" s="7">
        <v>0</v>
      </c>
      <c r="AY120" s="6">
        <v>0</v>
      </c>
      <c r="AZ120" s="7">
        <v>0</v>
      </c>
      <c r="BA120" s="6">
        <v>0</v>
      </c>
      <c r="BB120" s="6">
        <v>0</v>
      </c>
      <c r="BC120" s="6">
        <v>0</v>
      </c>
      <c r="BD120" s="6">
        <v>0</v>
      </c>
      <c r="BE120" s="11">
        <f t="shared" si="11"/>
        <v>1.22</v>
      </c>
      <c r="BF120" s="11">
        <f t="shared" si="12"/>
        <v>1.22</v>
      </c>
    </row>
    <row r="121" spans="40:58">
      <c r="AN121" s="5" t="s">
        <v>193</v>
      </c>
      <c r="AO121" s="5" t="s">
        <v>304</v>
      </c>
      <c r="AP121" s="8" t="s">
        <v>308</v>
      </c>
      <c r="AQ121" s="5" t="s">
        <v>306</v>
      </c>
      <c r="AR121" s="5" t="s">
        <v>307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7">
        <v>0</v>
      </c>
      <c r="AY121" s="6">
        <v>0.12</v>
      </c>
      <c r="AZ121" s="7">
        <v>0</v>
      </c>
      <c r="BA121" s="6">
        <v>0</v>
      </c>
      <c r="BB121" s="6">
        <v>0</v>
      </c>
      <c r="BC121" s="6">
        <v>0</v>
      </c>
      <c r="BD121" s="6">
        <v>0</v>
      </c>
      <c r="BE121" s="11">
        <f t="shared" si="11"/>
        <v>0.12</v>
      </c>
      <c r="BF121" s="11">
        <f t="shared" si="12"/>
        <v>0.12</v>
      </c>
    </row>
    <row r="122" spans="40:58">
      <c r="AN122" s="5" t="s">
        <v>193</v>
      </c>
      <c r="AO122" s="5" t="s">
        <v>304</v>
      </c>
      <c r="AP122" s="5" t="s">
        <v>305</v>
      </c>
      <c r="AQ122" s="5" t="s">
        <v>306</v>
      </c>
      <c r="AR122" s="5" t="s">
        <v>309</v>
      </c>
      <c r="AS122" s="6">
        <v>26.53</v>
      </c>
      <c r="AT122" s="6">
        <v>28.66</v>
      </c>
      <c r="AU122" s="6">
        <v>27.73</v>
      </c>
      <c r="AV122" s="6">
        <v>28.13</v>
      </c>
      <c r="AW122" s="6">
        <v>29.68</v>
      </c>
      <c r="AX122" s="7">
        <v>23.99</v>
      </c>
      <c r="AY122" s="6">
        <v>0</v>
      </c>
      <c r="AZ122" s="7">
        <v>0</v>
      </c>
      <c r="BA122" s="6">
        <v>0</v>
      </c>
      <c r="BB122" s="6">
        <v>0</v>
      </c>
      <c r="BC122" s="6">
        <v>0</v>
      </c>
      <c r="BD122" s="6">
        <v>0</v>
      </c>
      <c r="BE122" s="11">
        <f t="shared" si="11"/>
        <v>164.72</v>
      </c>
      <c r="BF122" s="11">
        <f t="shared" si="12"/>
        <v>164.72</v>
      </c>
    </row>
    <row r="123" spans="40:58">
      <c r="AN123" s="5" t="s">
        <v>193</v>
      </c>
      <c r="AO123" s="5" t="s">
        <v>304</v>
      </c>
      <c r="AP123" s="8" t="s">
        <v>308</v>
      </c>
      <c r="AQ123" s="5" t="s">
        <v>306</v>
      </c>
      <c r="AR123" s="5" t="s">
        <v>309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7">
        <v>0</v>
      </c>
      <c r="AY123" s="6">
        <v>24.96</v>
      </c>
      <c r="AZ123" s="7">
        <v>29.02</v>
      </c>
      <c r="BA123" s="6">
        <v>24.34</v>
      </c>
      <c r="BB123" s="6">
        <v>24.68</v>
      </c>
      <c r="BC123" s="6">
        <v>22.08</v>
      </c>
      <c r="BD123" s="6">
        <v>21.49</v>
      </c>
      <c r="BE123" s="11">
        <f t="shared" si="11"/>
        <v>146.57</v>
      </c>
      <c r="BF123" s="11">
        <f t="shared" si="12"/>
        <v>146.57</v>
      </c>
    </row>
    <row r="124" spans="40:58">
      <c r="AN124" s="5" t="s">
        <v>193</v>
      </c>
      <c r="AO124" s="5" t="s">
        <v>304</v>
      </c>
      <c r="AP124" s="5" t="s">
        <v>305</v>
      </c>
      <c r="AQ124" s="5" t="s">
        <v>306</v>
      </c>
      <c r="AR124" s="5" t="s">
        <v>310</v>
      </c>
      <c r="AS124" s="6">
        <v>359.82</v>
      </c>
      <c r="AT124" s="6">
        <v>359.3</v>
      </c>
      <c r="AU124" s="6">
        <v>237.08</v>
      </c>
      <c r="AV124" s="6">
        <v>250.75</v>
      </c>
      <c r="AW124" s="6">
        <v>269.39999999999998</v>
      </c>
      <c r="AX124" s="7">
        <v>264.27</v>
      </c>
      <c r="AY124" s="6">
        <v>0</v>
      </c>
      <c r="AZ124" s="7">
        <v>0</v>
      </c>
      <c r="BA124" s="6">
        <v>0</v>
      </c>
      <c r="BB124" s="6">
        <v>0</v>
      </c>
      <c r="BC124" s="6">
        <v>0</v>
      </c>
      <c r="BD124" s="6">
        <v>0</v>
      </c>
      <c r="BE124" s="11">
        <f t="shared" si="11"/>
        <v>1740.62</v>
      </c>
      <c r="BF124" s="11">
        <f t="shared" si="12"/>
        <v>1740.62</v>
      </c>
    </row>
    <row r="125" spans="40:58">
      <c r="AN125" s="5" t="s">
        <v>193</v>
      </c>
      <c r="AO125" s="5" t="s">
        <v>304</v>
      </c>
      <c r="AP125" s="8" t="s">
        <v>308</v>
      </c>
      <c r="AQ125" s="5" t="s">
        <v>306</v>
      </c>
      <c r="AR125" s="5" t="s">
        <v>310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7">
        <v>0</v>
      </c>
      <c r="AY125" s="6">
        <v>243.2</v>
      </c>
      <c r="AZ125" s="7">
        <v>279.2</v>
      </c>
      <c r="BA125" s="6">
        <v>250.51</v>
      </c>
      <c r="BB125" s="6">
        <v>270.68</v>
      </c>
      <c r="BC125" s="6">
        <v>299.36</v>
      </c>
      <c r="BD125" s="6">
        <v>393.46</v>
      </c>
      <c r="BE125" s="11">
        <f t="shared" si="11"/>
        <v>1736.4099999999999</v>
      </c>
      <c r="BF125" s="11">
        <f t="shared" si="12"/>
        <v>1736.41</v>
      </c>
    </row>
    <row r="126" spans="40:58">
      <c r="AN126" s="5" t="s">
        <v>193</v>
      </c>
      <c r="AO126" s="5" t="s">
        <v>304</v>
      </c>
      <c r="AP126" s="5" t="s">
        <v>305</v>
      </c>
      <c r="AQ126" s="5" t="s">
        <v>306</v>
      </c>
      <c r="AR126" s="5" t="s">
        <v>311</v>
      </c>
      <c r="AS126" s="6">
        <v>147.34</v>
      </c>
      <c r="AT126" s="6">
        <v>143.46</v>
      </c>
      <c r="AU126" s="6">
        <v>140.63</v>
      </c>
      <c r="AV126" s="6">
        <v>161.96</v>
      </c>
      <c r="AW126" s="6">
        <v>152.12</v>
      </c>
      <c r="AX126" s="7">
        <v>147.75</v>
      </c>
      <c r="AY126" s="6">
        <v>0</v>
      </c>
      <c r="AZ126" s="7">
        <v>0</v>
      </c>
      <c r="BA126" s="6">
        <v>0</v>
      </c>
      <c r="BB126" s="6">
        <v>0</v>
      </c>
      <c r="BC126" s="6">
        <v>0</v>
      </c>
      <c r="BD126" s="6">
        <v>0</v>
      </c>
      <c r="BE126" s="11">
        <f t="shared" si="11"/>
        <v>893.26</v>
      </c>
      <c r="BF126" s="11">
        <f t="shared" si="12"/>
        <v>893.26</v>
      </c>
    </row>
    <row r="127" spans="40:58">
      <c r="AN127" s="5" t="s">
        <v>193</v>
      </c>
      <c r="AO127" s="5" t="s">
        <v>304</v>
      </c>
      <c r="AP127" s="8" t="s">
        <v>308</v>
      </c>
      <c r="AQ127" s="5" t="s">
        <v>306</v>
      </c>
      <c r="AR127" s="5" t="s">
        <v>311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7">
        <v>0</v>
      </c>
      <c r="AY127" s="6">
        <v>132.29</v>
      </c>
      <c r="AZ127" s="7">
        <v>151.61000000000001</v>
      </c>
      <c r="BA127" s="6">
        <v>145.08000000000001</v>
      </c>
      <c r="BB127" s="6">
        <v>149.76</v>
      </c>
      <c r="BC127" s="6">
        <v>149.22999999999999</v>
      </c>
      <c r="BD127" s="6">
        <v>144.84</v>
      </c>
      <c r="BE127" s="11">
        <f t="shared" si="11"/>
        <v>872.81000000000006</v>
      </c>
      <c r="BF127" s="11">
        <f t="shared" si="12"/>
        <v>872.81</v>
      </c>
    </row>
    <row r="128" spans="40:58">
      <c r="AN128" s="5" t="s">
        <v>193</v>
      </c>
      <c r="AO128" s="5" t="s">
        <v>304</v>
      </c>
      <c r="AP128" s="5" t="s">
        <v>305</v>
      </c>
      <c r="AQ128" s="5" t="s">
        <v>312</v>
      </c>
      <c r="AR128" s="5" t="s">
        <v>313</v>
      </c>
      <c r="AS128" s="6">
        <v>55.81</v>
      </c>
      <c r="AT128" s="6">
        <v>55.6</v>
      </c>
      <c r="AU128" s="6">
        <v>52.9</v>
      </c>
      <c r="AV128" s="6">
        <v>48.67</v>
      </c>
      <c r="AW128" s="6">
        <v>49.47</v>
      </c>
      <c r="AX128" s="7">
        <v>47.95</v>
      </c>
      <c r="AY128" s="6">
        <v>0</v>
      </c>
      <c r="AZ128" s="7">
        <v>0</v>
      </c>
      <c r="BA128" s="6">
        <v>0</v>
      </c>
      <c r="BB128" s="6">
        <v>0</v>
      </c>
      <c r="BC128" s="6">
        <v>0</v>
      </c>
      <c r="BD128" s="6">
        <v>0</v>
      </c>
      <c r="BE128" s="11">
        <f t="shared" si="11"/>
        <v>310.40000000000003</v>
      </c>
      <c r="BF128" s="11">
        <f t="shared" si="12"/>
        <v>310.39999999999998</v>
      </c>
    </row>
    <row r="129" spans="40:58">
      <c r="AN129" s="5" t="s">
        <v>193</v>
      </c>
      <c r="AO129" s="5" t="s">
        <v>304</v>
      </c>
      <c r="AP129" s="8" t="s">
        <v>308</v>
      </c>
      <c r="AQ129" s="5" t="s">
        <v>312</v>
      </c>
      <c r="AR129" s="5" t="s">
        <v>313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7">
        <v>0</v>
      </c>
      <c r="AY129" s="6">
        <v>38.26</v>
      </c>
      <c r="AZ129" s="7">
        <v>45.21</v>
      </c>
      <c r="BA129" s="6">
        <v>45.16</v>
      </c>
      <c r="BB129" s="6">
        <v>42.27</v>
      </c>
      <c r="BC129" s="6">
        <v>36.909999999999997</v>
      </c>
      <c r="BD129" s="6">
        <v>35.44</v>
      </c>
      <c r="BE129" s="11">
        <f t="shared" si="11"/>
        <v>243.25</v>
      </c>
      <c r="BF129" s="11">
        <f t="shared" si="12"/>
        <v>243.25</v>
      </c>
    </row>
    <row r="130" spans="40:58">
      <c r="AN130" s="5" t="s">
        <v>193</v>
      </c>
      <c r="AO130" s="5" t="s">
        <v>304</v>
      </c>
      <c r="AP130" s="5" t="s">
        <v>242</v>
      </c>
      <c r="AQ130" s="5" t="s">
        <v>243</v>
      </c>
      <c r="AR130" s="5" t="s">
        <v>314</v>
      </c>
      <c r="AS130" s="6">
        <v>1491.17</v>
      </c>
      <c r="AT130" s="6">
        <v>1517.17</v>
      </c>
      <c r="AU130" s="6">
        <v>1637.85</v>
      </c>
      <c r="AV130" s="6">
        <v>1970.9</v>
      </c>
      <c r="AW130" s="6">
        <v>1827.9</v>
      </c>
      <c r="AX130" s="7">
        <v>1703.25</v>
      </c>
      <c r="AY130" s="6">
        <v>1617.08</v>
      </c>
      <c r="AZ130" s="7">
        <v>1569.7</v>
      </c>
      <c r="BA130" s="6">
        <v>1489.25</v>
      </c>
      <c r="BB130" s="6">
        <v>1550.36</v>
      </c>
      <c r="BC130" s="6">
        <v>1545.95</v>
      </c>
      <c r="BD130" s="6">
        <v>1536.71</v>
      </c>
      <c r="BE130" s="11">
        <f t="shared" si="11"/>
        <v>19457.29</v>
      </c>
      <c r="BF130" s="11">
        <f t="shared" si="12"/>
        <v>19457.29</v>
      </c>
    </row>
    <row r="131" spans="40:58">
      <c r="AN131" s="5" t="s">
        <v>193</v>
      </c>
      <c r="AO131" s="5" t="s">
        <v>304</v>
      </c>
      <c r="AP131" s="5" t="s">
        <v>242</v>
      </c>
      <c r="AQ131" s="5" t="s">
        <v>315</v>
      </c>
      <c r="AR131" s="5" t="s">
        <v>316</v>
      </c>
      <c r="AS131" s="6">
        <v>168.86</v>
      </c>
      <c r="AT131" s="6">
        <v>167.78</v>
      </c>
      <c r="AU131" s="6">
        <v>158.81</v>
      </c>
      <c r="AV131" s="6">
        <v>138.16999999999999</v>
      </c>
      <c r="AW131" s="6">
        <v>136.29</v>
      </c>
      <c r="AX131" s="7">
        <v>133.57</v>
      </c>
      <c r="AY131" s="6">
        <v>127.48</v>
      </c>
      <c r="AZ131" s="7">
        <v>125.15</v>
      </c>
      <c r="BA131" s="6">
        <v>128.35</v>
      </c>
      <c r="BB131" s="6">
        <v>129.58000000000001</v>
      </c>
      <c r="BC131" s="6">
        <v>124.65</v>
      </c>
      <c r="BD131" s="6">
        <v>119.01</v>
      </c>
      <c r="BE131" s="11">
        <f t="shared" ref="BE131:BE194" si="13">SUM(AS131:BD131)</f>
        <v>1657.7</v>
      </c>
      <c r="BF131" s="11">
        <f t="shared" ref="BF131:BF194" si="14">ROUND(BE131,2)</f>
        <v>1657.7</v>
      </c>
    </row>
    <row r="132" spans="40:58">
      <c r="AN132" s="5" t="s">
        <v>193</v>
      </c>
      <c r="AO132" s="5" t="s">
        <v>304</v>
      </c>
      <c r="AP132" s="5" t="s">
        <v>242</v>
      </c>
      <c r="AQ132" s="5" t="s">
        <v>315</v>
      </c>
      <c r="AR132" s="5" t="s">
        <v>317</v>
      </c>
      <c r="AS132" s="6">
        <v>35.950000000000003</v>
      </c>
      <c r="AT132" s="6">
        <v>34.67</v>
      </c>
      <c r="AU132" s="6">
        <v>33.75</v>
      </c>
      <c r="AV132" s="6">
        <v>31.8</v>
      </c>
      <c r="AW132" s="6">
        <v>31.48</v>
      </c>
      <c r="AX132" s="7">
        <v>29.36</v>
      </c>
      <c r="AY132" s="6">
        <v>38.11</v>
      </c>
      <c r="AZ132" s="7">
        <v>37.69</v>
      </c>
      <c r="BA132" s="6">
        <v>37.299999999999997</v>
      </c>
      <c r="BB132" s="6">
        <v>36.42</v>
      </c>
      <c r="BC132" s="6">
        <v>35.44</v>
      </c>
      <c r="BD132" s="6">
        <v>36.4</v>
      </c>
      <c r="BE132" s="11">
        <f t="shared" si="13"/>
        <v>418.37</v>
      </c>
      <c r="BF132" s="11">
        <f t="shared" si="14"/>
        <v>418.37</v>
      </c>
    </row>
    <row r="133" spans="40:58">
      <c r="AN133" s="5" t="s">
        <v>193</v>
      </c>
      <c r="AO133" s="5" t="s">
        <v>304</v>
      </c>
      <c r="AP133" s="5" t="s">
        <v>242</v>
      </c>
      <c r="AQ133" s="5" t="s">
        <v>315</v>
      </c>
      <c r="AR133" s="5" t="s">
        <v>318</v>
      </c>
      <c r="AS133" s="6">
        <v>51.17</v>
      </c>
      <c r="AT133" s="6">
        <v>50.76</v>
      </c>
      <c r="AU133" s="6">
        <v>54.12</v>
      </c>
      <c r="AV133" s="6">
        <v>53.72</v>
      </c>
      <c r="AW133" s="6">
        <v>51.32</v>
      </c>
      <c r="AX133" s="7">
        <v>50.23</v>
      </c>
      <c r="AY133" s="6">
        <v>48.42</v>
      </c>
      <c r="AZ133" s="7">
        <v>43.79</v>
      </c>
      <c r="BA133" s="6">
        <v>42.27</v>
      </c>
      <c r="BB133" s="6">
        <v>25.54</v>
      </c>
      <c r="BC133" s="6">
        <v>9.61</v>
      </c>
      <c r="BD133" s="6">
        <v>9.9700000000000006</v>
      </c>
      <c r="BE133" s="11">
        <f t="shared" si="13"/>
        <v>490.92000000000013</v>
      </c>
      <c r="BF133" s="11">
        <f t="shared" si="14"/>
        <v>490.92</v>
      </c>
    </row>
    <row r="134" spans="40:58">
      <c r="AN134" s="5" t="s">
        <v>193</v>
      </c>
      <c r="AO134" s="5" t="s">
        <v>304</v>
      </c>
      <c r="AP134" s="5" t="s">
        <v>242</v>
      </c>
      <c r="AQ134" s="5" t="s">
        <v>315</v>
      </c>
      <c r="AR134" s="5" t="s">
        <v>319</v>
      </c>
      <c r="AS134" s="6">
        <v>23.81</v>
      </c>
      <c r="AT134" s="6">
        <v>23.23</v>
      </c>
      <c r="AU134" s="6">
        <v>22.49</v>
      </c>
      <c r="AV134" s="6">
        <v>21.54</v>
      </c>
      <c r="AW134" s="6">
        <v>21.28</v>
      </c>
      <c r="AX134" s="7">
        <v>21.61</v>
      </c>
      <c r="AY134" s="6">
        <v>0.24</v>
      </c>
      <c r="AZ134" s="7">
        <v>0</v>
      </c>
      <c r="BA134" s="6">
        <v>0</v>
      </c>
      <c r="BB134" s="6">
        <v>11.22</v>
      </c>
      <c r="BC134" s="6">
        <v>27.97</v>
      </c>
      <c r="BD134" s="6">
        <v>29.84</v>
      </c>
      <c r="BE134" s="11">
        <f t="shared" si="13"/>
        <v>203.23</v>
      </c>
      <c r="BF134" s="11">
        <f t="shared" si="14"/>
        <v>203.23</v>
      </c>
    </row>
    <row r="135" spans="40:58">
      <c r="AN135" s="5" t="s">
        <v>193</v>
      </c>
      <c r="AO135" s="5" t="s">
        <v>304</v>
      </c>
      <c r="AP135" s="5" t="s">
        <v>219</v>
      </c>
      <c r="AQ135" s="5" t="s">
        <v>320</v>
      </c>
      <c r="AR135" s="5" t="s">
        <v>321</v>
      </c>
      <c r="AS135" s="6">
        <v>150.56</v>
      </c>
      <c r="AT135" s="6">
        <v>150.63999999999999</v>
      </c>
      <c r="AU135" s="6">
        <v>150.13999999999999</v>
      </c>
      <c r="AV135" s="6">
        <v>142.01</v>
      </c>
      <c r="AW135" s="6">
        <v>199.94</v>
      </c>
      <c r="AX135" s="7">
        <v>228.46</v>
      </c>
      <c r="AY135" s="6">
        <v>187.8</v>
      </c>
      <c r="AZ135" s="7">
        <v>158.62</v>
      </c>
      <c r="BA135" s="6">
        <v>159.47</v>
      </c>
      <c r="BB135" s="6">
        <v>162.59</v>
      </c>
      <c r="BC135" s="6">
        <v>164.92</v>
      </c>
      <c r="BD135" s="6">
        <v>165.3</v>
      </c>
      <c r="BE135" s="11">
        <f t="shared" si="13"/>
        <v>2020.45</v>
      </c>
      <c r="BF135" s="11">
        <f t="shared" si="14"/>
        <v>2020.45</v>
      </c>
    </row>
    <row r="136" spans="40:58">
      <c r="AN136" s="5" t="s">
        <v>193</v>
      </c>
      <c r="AO136" s="5" t="s">
        <v>304</v>
      </c>
      <c r="AP136" s="5" t="s">
        <v>219</v>
      </c>
      <c r="AQ136" s="5" t="s">
        <v>320</v>
      </c>
      <c r="AR136" s="5" t="s">
        <v>322</v>
      </c>
      <c r="AS136" s="6">
        <v>851.67</v>
      </c>
      <c r="AT136" s="6">
        <v>813.32</v>
      </c>
      <c r="AU136" s="6">
        <v>865.67</v>
      </c>
      <c r="AV136" s="6">
        <v>952.27</v>
      </c>
      <c r="AW136" s="6">
        <v>1041.44</v>
      </c>
      <c r="AX136" s="7">
        <v>1129.96</v>
      </c>
      <c r="AY136" s="6">
        <v>1057.26</v>
      </c>
      <c r="AZ136" s="7">
        <v>1003.96</v>
      </c>
      <c r="BA136" s="6">
        <v>1009.52</v>
      </c>
      <c r="BB136" s="6">
        <v>955.23</v>
      </c>
      <c r="BC136" s="6">
        <v>959.95</v>
      </c>
      <c r="BD136" s="6">
        <v>1080.3699999999999</v>
      </c>
      <c r="BE136" s="11">
        <f t="shared" si="13"/>
        <v>11720.619999999999</v>
      </c>
      <c r="BF136" s="11">
        <f t="shared" si="14"/>
        <v>11720.62</v>
      </c>
    </row>
    <row r="137" spans="40:58">
      <c r="AN137" s="5" t="s">
        <v>193</v>
      </c>
      <c r="AO137" s="5" t="s">
        <v>304</v>
      </c>
      <c r="AP137" s="5" t="s">
        <v>155</v>
      </c>
      <c r="AQ137" s="5" t="s">
        <v>323</v>
      </c>
      <c r="AR137" s="5" t="s">
        <v>324</v>
      </c>
      <c r="AS137" s="6">
        <v>375.04</v>
      </c>
      <c r="AT137" s="6">
        <v>367.18</v>
      </c>
      <c r="AU137" s="6">
        <v>357.1</v>
      </c>
      <c r="AV137" s="6">
        <v>346.24</v>
      </c>
      <c r="AW137" s="6">
        <v>339.89</v>
      </c>
      <c r="AX137" s="7">
        <v>329.44</v>
      </c>
      <c r="AY137" s="6">
        <v>324.64999999999998</v>
      </c>
      <c r="AZ137" s="7">
        <v>316.69</v>
      </c>
      <c r="BA137" s="6">
        <v>307.08</v>
      </c>
      <c r="BB137" s="6">
        <v>305.39999999999998</v>
      </c>
      <c r="BC137" s="6">
        <v>299.45999999999998</v>
      </c>
      <c r="BD137" s="6">
        <v>288.89999999999998</v>
      </c>
      <c r="BE137" s="11">
        <f t="shared" si="13"/>
        <v>3957.0700000000006</v>
      </c>
      <c r="BF137" s="11">
        <f t="shared" si="14"/>
        <v>3957.07</v>
      </c>
    </row>
    <row r="138" spans="40:58">
      <c r="AN138" s="5" t="s">
        <v>193</v>
      </c>
      <c r="AO138" s="5" t="s">
        <v>304</v>
      </c>
      <c r="AP138" s="2" t="s">
        <v>325</v>
      </c>
      <c r="AQ138" s="5" t="s">
        <v>326</v>
      </c>
      <c r="AR138" s="5" t="s">
        <v>327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7">
        <v>0</v>
      </c>
      <c r="AY138" s="6">
        <v>0</v>
      </c>
      <c r="AZ138" s="7">
        <v>149.28</v>
      </c>
      <c r="BA138" s="6">
        <v>289.48</v>
      </c>
      <c r="BB138" s="6">
        <v>209.86</v>
      </c>
      <c r="BC138" s="6">
        <v>161.05000000000001</v>
      </c>
      <c r="BD138" s="6">
        <v>130.6</v>
      </c>
      <c r="BE138" s="11">
        <f t="shared" si="13"/>
        <v>940.2700000000001</v>
      </c>
      <c r="BF138" s="11">
        <f t="shared" si="14"/>
        <v>940.27</v>
      </c>
    </row>
    <row r="139" spans="40:58">
      <c r="AN139" s="5" t="s">
        <v>193</v>
      </c>
      <c r="AO139" s="5" t="s">
        <v>304</v>
      </c>
      <c r="AP139" s="5" t="s">
        <v>206</v>
      </c>
      <c r="AQ139" s="5" t="s">
        <v>193</v>
      </c>
      <c r="AR139" s="5" t="s">
        <v>328</v>
      </c>
      <c r="AS139" s="6">
        <v>170.59</v>
      </c>
      <c r="AT139" s="6">
        <v>170.04</v>
      </c>
      <c r="AU139" s="6">
        <v>153.88999999999999</v>
      </c>
      <c r="AV139" s="6">
        <v>154.13999999999999</v>
      </c>
      <c r="AW139" s="6">
        <v>148.78</v>
      </c>
      <c r="AX139" s="7">
        <v>149.06</v>
      </c>
      <c r="AY139" s="6">
        <v>134.01</v>
      </c>
      <c r="AZ139" s="7">
        <v>142.99</v>
      </c>
      <c r="BA139" s="6">
        <v>125.89</v>
      </c>
      <c r="BB139" s="6">
        <v>124.88</v>
      </c>
      <c r="BC139" s="6">
        <v>101.72</v>
      </c>
      <c r="BD139" s="6">
        <v>98.1</v>
      </c>
      <c r="BE139" s="11">
        <f t="shared" si="13"/>
        <v>1674.09</v>
      </c>
      <c r="BF139" s="11">
        <f t="shared" si="14"/>
        <v>1674.09</v>
      </c>
    </row>
    <row r="140" spans="40:58">
      <c r="AN140" s="5" t="s">
        <v>193</v>
      </c>
      <c r="AO140" s="5" t="s">
        <v>304</v>
      </c>
      <c r="AP140" s="5" t="s">
        <v>206</v>
      </c>
      <c r="AQ140" s="5" t="s">
        <v>193</v>
      </c>
      <c r="AR140" s="5" t="s">
        <v>329</v>
      </c>
      <c r="AS140" s="6">
        <v>118.01</v>
      </c>
      <c r="AT140" s="6">
        <v>129.71</v>
      </c>
      <c r="AU140" s="6">
        <v>116.2</v>
      </c>
      <c r="AV140" s="6">
        <v>103.28</v>
      </c>
      <c r="AW140" s="6">
        <v>119.79</v>
      </c>
      <c r="AX140" s="7">
        <v>151.22</v>
      </c>
      <c r="AY140" s="6">
        <v>145.35</v>
      </c>
      <c r="AZ140" s="7">
        <v>137.51</v>
      </c>
      <c r="BA140" s="6">
        <v>138.5</v>
      </c>
      <c r="BB140" s="6">
        <v>140.74</v>
      </c>
      <c r="BC140" s="6">
        <v>125.06</v>
      </c>
      <c r="BD140" s="6">
        <v>136.13999999999999</v>
      </c>
      <c r="BE140" s="11">
        <f t="shared" si="13"/>
        <v>1561.5100000000002</v>
      </c>
      <c r="BF140" s="11">
        <f t="shared" si="14"/>
        <v>1561.51</v>
      </c>
    </row>
    <row r="141" spans="40:58">
      <c r="AN141" s="5" t="s">
        <v>193</v>
      </c>
      <c r="AO141" s="5" t="s">
        <v>304</v>
      </c>
      <c r="AP141" s="5" t="s">
        <v>206</v>
      </c>
      <c r="AQ141" s="5" t="s">
        <v>193</v>
      </c>
      <c r="AR141" s="5" t="s">
        <v>330</v>
      </c>
      <c r="AS141" s="6">
        <v>209.15</v>
      </c>
      <c r="AT141" s="6">
        <v>189.09</v>
      </c>
      <c r="AU141" s="6">
        <v>190.56</v>
      </c>
      <c r="AV141" s="6">
        <v>155.41</v>
      </c>
      <c r="AW141" s="6">
        <v>155.32</v>
      </c>
      <c r="AX141" s="7">
        <v>144.22999999999999</v>
      </c>
      <c r="AY141" s="6">
        <v>151.38</v>
      </c>
      <c r="AZ141" s="7">
        <v>143.4</v>
      </c>
      <c r="BA141" s="6">
        <v>142.82</v>
      </c>
      <c r="BB141" s="6">
        <v>139.86000000000001</v>
      </c>
      <c r="BC141" s="6">
        <v>130.08000000000001</v>
      </c>
      <c r="BD141" s="6">
        <v>122.38</v>
      </c>
      <c r="BE141" s="11">
        <f t="shared" si="13"/>
        <v>1873.6799999999998</v>
      </c>
      <c r="BF141" s="11">
        <f t="shared" si="14"/>
        <v>1873.68</v>
      </c>
    </row>
    <row r="142" spans="40:58">
      <c r="AN142" s="5" t="s">
        <v>193</v>
      </c>
      <c r="AO142" s="5" t="s">
        <v>304</v>
      </c>
      <c r="AP142" s="5" t="s">
        <v>206</v>
      </c>
      <c r="AQ142" s="5" t="s">
        <v>214</v>
      </c>
      <c r="AR142" s="5" t="s">
        <v>331</v>
      </c>
      <c r="AS142" s="6">
        <v>150.38</v>
      </c>
      <c r="AT142" s="6">
        <v>160.47999999999999</v>
      </c>
      <c r="AU142" s="6">
        <v>155.84</v>
      </c>
      <c r="AV142" s="6">
        <v>97.92</v>
      </c>
      <c r="AW142" s="6">
        <v>137.46</v>
      </c>
      <c r="AX142" s="7">
        <v>153.29</v>
      </c>
      <c r="AY142" s="6">
        <v>126.73</v>
      </c>
      <c r="AZ142" s="7">
        <v>226.9</v>
      </c>
      <c r="BA142" s="6">
        <v>402.31</v>
      </c>
      <c r="BB142" s="6">
        <v>533.29</v>
      </c>
      <c r="BC142" s="6">
        <v>641.64</v>
      </c>
      <c r="BD142" s="6">
        <v>733.79</v>
      </c>
      <c r="BE142" s="11">
        <f t="shared" si="13"/>
        <v>3520.0299999999997</v>
      </c>
      <c r="BF142" s="11">
        <f t="shared" si="14"/>
        <v>3520.03</v>
      </c>
    </row>
    <row r="143" spans="40:58">
      <c r="AN143" s="5" t="s">
        <v>193</v>
      </c>
      <c r="AO143" s="5" t="s">
        <v>304</v>
      </c>
      <c r="AP143" s="5" t="s">
        <v>206</v>
      </c>
      <c r="AQ143" s="5" t="s">
        <v>214</v>
      </c>
      <c r="AR143" s="5" t="s">
        <v>332</v>
      </c>
      <c r="AS143" s="6">
        <v>275.42</v>
      </c>
      <c r="AT143" s="6">
        <v>278.8</v>
      </c>
      <c r="AU143" s="6">
        <v>273.01</v>
      </c>
      <c r="AV143" s="6">
        <v>268.93</v>
      </c>
      <c r="AW143" s="6">
        <v>266.68</v>
      </c>
      <c r="AX143" s="7">
        <v>257.2</v>
      </c>
      <c r="AY143" s="6">
        <v>257.72000000000003</v>
      </c>
      <c r="AZ143" s="7">
        <v>251.89</v>
      </c>
      <c r="BA143" s="6">
        <v>248.52</v>
      </c>
      <c r="BB143" s="6">
        <v>254.48</v>
      </c>
      <c r="BC143" s="6">
        <v>243.32</v>
      </c>
      <c r="BD143" s="6">
        <v>246.66</v>
      </c>
      <c r="BE143" s="11">
        <f t="shared" si="13"/>
        <v>3122.63</v>
      </c>
      <c r="BF143" s="11">
        <f t="shared" si="14"/>
        <v>3122.63</v>
      </c>
    </row>
    <row r="144" spans="40:58">
      <c r="AN144" s="5" t="s">
        <v>193</v>
      </c>
      <c r="AO144" s="5" t="s">
        <v>304</v>
      </c>
      <c r="AP144" s="5" t="s">
        <v>333</v>
      </c>
      <c r="AQ144" s="5" t="s">
        <v>334</v>
      </c>
      <c r="AR144" s="5" t="s">
        <v>335</v>
      </c>
      <c r="AS144" s="6">
        <v>136.38999999999999</v>
      </c>
      <c r="AT144" s="6">
        <v>163.71</v>
      </c>
      <c r="AU144" s="6">
        <v>170.84</v>
      </c>
      <c r="AV144" s="6">
        <v>158</v>
      </c>
      <c r="AW144" s="6">
        <v>154.58000000000001</v>
      </c>
      <c r="AX144" s="7">
        <v>143.33000000000001</v>
      </c>
      <c r="AY144" s="6">
        <v>141.97</v>
      </c>
      <c r="AZ144" s="7">
        <v>131.44999999999999</v>
      </c>
      <c r="BA144" s="6">
        <v>128.27000000000001</v>
      </c>
      <c r="BB144" s="6">
        <v>123.26</v>
      </c>
      <c r="BC144" s="6">
        <v>120.43</v>
      </c>
      <c r="BD144" s="6">
        <v>120.9</v>
      </c>
      <c r="BE144" s="11">
        <f t="shared" si="13"/>
        <v>1693.1300000000003</v>
      </c>
      <c r="BF144" s="11">
        <f t="shared" si="14"/>
        <v>1693.13</v>
      </c>
    </row>
    <row r="145" spans="40:58">
      <c r="AN145" s="5" t="s">
        <v>193</v>
      </c>
      <c r="AO145" s="5" t="s">
        <v>336</v>
      </c>
      <c r="AP145" s="5" t="s">
        <v>305</v>
      </c>
      <c r="AQ145" s="5" t="s">
        <v>312</v>
      </c>
      <c r="AR145" s="5" t="s">
        <v>337</v>
      </c>
      <c r="AS145" s="6">
        <v>160.33000000000001</v>
      </c>
      <c r="AT145" s="6">
        <v>160.19999999999999</v>
      </c>
      <c r="AU145" s="6">
        <v>152.56</v>
      </c>
      <c r="AV145" s="6">
        <v>113.09</v>
      </c>
      <c r="AW145" s="6">
        <v>64.25</v>
      </c>
      <c r="AX145" s="7">
        <v>71.010000000000005</v>
      </c>
      <c r="AY145" s="6">
        <v>0</v>
      </c>
      <c r="AZ145" s="7">
        <v>0</v>
      </c>
      <c r="BA145" s="6">
        <v>0</v>
      </c>
      <c r="BB145" s="6">
        <v>0</v>
      </c>
      <c r="BC145" s="6">
        <v>0</v>
      </c>
      <c r="BD145" s="6">
        <v>0</v>
      </c>
      <c r="BE145" s="11">
        <f t="shared" si="13"/>
        <v>721.43999999999994</v>
      </c>
      <c r="BF145" s="11">
        <f t="shared" si="14"/>
        <v>721.44</v>
      </c>
    </row>
    <row r="146" spans="40:58">
      <c r="AN146" s="5" t="s">
        <v>193</v>
      </c>
      <c r="AO146" s="5" t="s">
        <v>336</v>
      </c>
      <c r="AP146" s="8" t="s">
        <v>308</v>
      </c>
      <c r="AQ146" s="5" t="s">
        <v>312</v>
      </c>
      <c r="AR146" s="5" t="s">
        <v>337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7">
        <v>0</v>
      </c>
      <c r="AY146" s="6">
        <v>82.02</v>
      </c>
      <c r="AZ146" s="7">
        <v>273.31</v>
      </c>
      <c r="BA146" s="6">
        <v>331.1</v>
      </c>
      <c r="BB146" s="6">
        <v>281.3</v>
      </c>
      <c r="BC146" s="6">
        <v>200.1</v>
      </c>
      <c r="BD146" s="6">
        <v>277.08</v>
      </c>
      <c r="BE146" s="11">
        <f t="shared" si="13"/>
        <v>1444.9099999999999</v>
      </c>
      <c r="BF146" s="11">
        <f t="shared" si="14"/>
        <v>1444.91</v>
      </c>
    </row>
    <row r="147" spans="40:58">
      <c r="AN147" s="5" t="s">
        <v>193</v>
      </c>
      <c r="AO147" s="5" t="s">
        <v>336</v>
      </c>
      <c r="AP147" s="5" t="s">
        <v>305</v>
      </c>
      <c r="AQ147" s="5" t="s">
        <v>312</v>
      </c>
      <c r="AR147" s="5" t="s">
        <v>338</v>
      </c>
      <c r="AS147" s="6">
        <v>62.13</v>
      </c>
      <c r="AT147" s="6">
        <v>66.569999999999993</v>
      </c>
      <c r="AU147" s="6">
        <v>62.64</v>
      </c>
      <c r="AV147" s="6">
        <v>67.02</v>
      </c>
      <c r="AW147" s="6">
        <v>68.84</v>
      </c>
      <c r="AX147" s="7">
        <v>64.92</v>
      </c>
      <c r="AY147" s="6">
        <v>0</v>
      </c>
      <c r="AZ147" s="7">
        <v>0</v>
      </c>
      <c r="BA147" s="6">
        <v>0</v>
      </c>
      <c r="BB147" s="6">
        <v>0</v>
      </c>
      <c r="BC147" s="6">
        <v>0</v>
      </c>
      <c r="BD147" s="6">
        <v>0</v>
      </c>
      <c r="BE147" s="11">
        <f t="shared" si="13"/>
        <v>392.11999999999995</v>
      </c>
      <c r="BF147" s="11">
        <f t="shared" si="14"/>
        <v>392.12</v>
      </c>
    </row>
    <row r="148" spans="40:58">
      <c r="AN148" s="5" t="s">
        <v>193</v>
      </c>
      <c r="AO148" s="5" t="s">
        <v>336</v>
      </c>
      <c r="AP148" s="8" t="s">
        <v>308</v>
      </c>
      <c r="AQ148" s="5" t="s">
        <v>312</v>
      </c>
      <c r="AR148" s="5" t="s">
        <v>338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7">
        <v>0</v>
      </c>
      <c r="AY148" s="6">
        <v>46.46</v>
      </c>
      <c r="AZ148" s="7">
        <v>60.59</v>
      </c>
      <c r="BA148" s="6">
        <v>53.76</v>
      </c>
      <c r="BB148" s="6">
        <v>38.380000000000003</v>
      </c>
      <c r="BC148" s="6">
        <v>51.96</v>
      </c>
      <c r="BD148" s="6">
        <v>50.86</v>
      </c>
      <c r="BE148" s="11">
        <f t="shared" si="13"/>
        <v>302.01</v>
      </c>
      <c r="BF148" s="11">
        <f t="shared" si="14"/>
        <v>302.01</v>
      </c>
    </row>
    <row r="149" spans="40:58">
      <c r="AN149" s="5" t="s">
        <v>193</v>
      </c>
      <c r="AO149" s="5" t="s">
        <v>336</v>
      </c>
      <c r="AP149" s="5" t="s">
        <v>155</v>
      </c>
      <c r="AQ149" s="5" t="s">
        <v>339</v>
      </c>
      <c r="AR149" s="5" t="s">
        <v>340</v>
      </c>
      <c r="AS149" s="6">
        <v>268.36</v>
      </c>
      <c r="AT149" s="6">
        <v>324.22000000000003</v>
      </c>
      <c r="AU149" s="6">
        <v>327.99</v>
      </c>
      <c r="AV149" s="6">
        <v>361.79</v>
      </c>
      <c r="AW149" s="6">
        <v>486.93</v>
      </c>
      <c r="AX149" s="7">
        <v>460.86</v>
      </c>
      <c r="AY149" s="6">
        <v>443.49</v>
      </c>
      <c r="AZ149" s="7">
        <v>448.04</v>
      </c>
      <c r="BA149" s="6">
        <v>439.84</v>
      </c>
      <c r="BB149" s="6">
        <v>391.46</v>
      </c>
      <c r="BC149" s="6">
        <v>396.21</v>
      </c>
      <c r="BD149" s="6">
        <v>414.75</v>
      </c>
      <c r="BE149" s="11">
        <f t="shared" si="13"/>
        <v>4763.9400000000005</v>
      </c>
      <c r="BF149" s="11">
        <f t="shared" si="14"/>
        <v>4763.9399999999996</v>
      </c>
    </row>
    <row r="150" spans="40:58">
      <c r="AN150" s="5" t="s">
        <v>193</v>
      </c>
      <c r="AO150" s="5" t="s">
        <v>341</v>
      </c>
      <c r="AP150" s="5" t="s">
        <v>248</v>
      </c>
      <c r="AQ150" s="5" t="s">
        <v>249</v>
      </c>
      <c r="AR150" s="5" t="s">
        <v>342</v>
      </c>
      <c r="AS150" s="6">
        <v>38.869999999999997</v>
      </c>
      <c r="AT150" s="6">
        <v>91.03</v>
      </c>
      <c r="AU150" s="6">
        <v>129.80000000000001</v>
      </c>
      <c r="AV150" s="6">
        <v>137.47</v>
      </c>
      <c r="AW150" s="6">
        <v>144.08000000000001</v>
      </c>
      <c r="AX150" s="7">
        <v>146.6</v>
      </c>
      <c r="AY150" s="6">
        <v>120.46</v>
      </c>
      <c r="AZ150" s="7">
        <v>117.85</v>
      </c>
      <c r="BA150" s="6">
        <v>121.59</v>
      </c>
      <c r="BB150" s="6">
        <v>120.43</v>
      </c>
      <c r="BC150" s="6">
        <v>118.73</v>
      </c>
      <c r="BD150" s="6">
        <v>121.76</v>
      </c>
      <c r="BE150" s="11">
        <f t="shared" si="13"/>
        <v>1408.6700000000003</v>
      </c>
      <c r="BF150" s="11">
        <f t="shared" si="14"/>
        <v>1408.67</v>
      </c>
    </row>
    <row r="151" spans="40:58">
      <c r="AN151" s="5" t="s">
        <v>193</v>
      </c>
      <c r="AO151" s="5" t="s">
        <v>341</v>
      </c>
      <c r="AP151" s="5" t="s">
        <v>248</v>
      </c>
      <c r="AQ151" s="5" t="s">
        <v>249</v>
      </c>
      <c r="AR151" s="5" t="s">
        <v>343</v>
      </c>
      <c r="AS151" s="6">
        <v>0.65</v>
      </c>
      <c r="AT151" s="6">
        <v>1.0900000000000001</v>
      </c>
      <c r="AU151" s="6">
        <v>1.98</v>
      </c>
      <c r="AV151" s="6">
        <v>0.68</v>
      </c>
      <c r="AW151" s="6">
        <v>9.86</v>
      </c>
      <c r="AX151" s="7">
        <v>8.7100000000000009</v>
      </c>
      <c r="AY151" s="6">
        <v>6.21</v>
      </c>
      <c r="AZ151" s="7">
        <v>9.1300000000000008</v>
      </c>
      <c r="BA151" s="6">
        <v>5.89</v>
      </c>
      <c r="BB151" s="6">
        <v>7.44</v>
      </c>
      <c r="BC151" s="6">
        <v>8.4499999999999993</v>
      </c>
      <c r="BD151" s="6">
        <v>7.32</v>
      </c>
      <c r="BE151" s="11">
        <f t="shared" si="13"/>
        <v>67.41</v>
      </c>
      <c r="BF151" s="11">
        <f t="shared" si="14"/>
        <v>67.41</v>
      </c>
    </row>
    <row r="152" spans="40:58">
      <c r="AN152" s="5" t="s">
        <v>193</v>
      </c>
      <c r="AO152" s="5" t="s">
        <v>341</v>
      </c>
      <c r="AP152" s="5" t="s">
        <v>248</v>
      </c>
      <c r="AQ152" s="5" t="s">
        <v>249</v>
      </c>
      <c r="AR152" s="5" t="s">
        <v>344</v>
      </c>
      <c r="AS152" s="6">
        <v>12.67</v>
      </c>
      <c r="AT152" s="6">
        <v>0</v>
      </c>
      <c r="AU152" s="6">
        <v>0</v>
      </c>
      <c r="AV152" s="6">
        <v>0</v>
      </c>
      <c r="AW152" s="6">
        <v>0</v>
      </c>
      <c r="AX152" s="7">
        <v>0</v>
      </c>
      <c r="AY152" s="6">
        <v>0</v>
      </c>
      <c r="AZ152" s="7">
        <v>0</v>
      </c>
      <c r="BA152" s="6">
        <v>0</v>
      </c>
      <c r="BB152" s="6">
        <v>0</v>
      </c>
      <c r="BC152" s="6">
        <v>0</v>
      </c>
      <c r="BD152" s="6">
        <v>0</v>
      </c>
      <c r="BE152" s="11">
        <f t="shared" si="13"/>
        <v>12.67</v>
      </c>
      <c r="BF152" s="11">
        <f t="shared" si="14"/>
        <v>12.67</v>
      </c>
    </row>
    <row r="153" spans="40:58">
      <c r="AN153" s="5" t="s">
        <v>193</v>
      </c>
      <c r="AO153" s="5" t="s">
        <v>341</v>
      </c>
      <c r="AP153" s="5" t="s">
        <v>219</v>
      </c>
      <c r="AQ153" s="5" t="s">
        <v>262</v>
      </c>
      <c r="AR153" s="5" t="s">
        <v>345</v>
      </c>
      <c r="AS153" s="6">
        <v>0</v>
      </c>
      <c r="AT153" s="6">
        <v>0</v>
      </c>
      <c r="AU153" s="6">
        <v>66.98</v>
      </c>
      <c r="AV153" s="6">
        <v>33.43</v>
      </c>
      <c r="AW153" s="6">
        <v>338.02</v>
      </c>
      <c r="AX153" s="7">
        <v>154</v>
      </c>
      <c r="AY153" s="6">
        <v>0</v>
      </c>
      <c r="AZ153" s="7">
        <v>0</v>
      </c>
      <c r="BA153" s="6">
        <v>0</v>
      </c>
      <c r="BB153" s="6">
        <v>0</v>
      </c>
      <c r="BC153" s="6">
        <v>0</v>
      </c>
      <c r="BD153" s="6">
        <v>0</v>
      </c>
      <c r="BE153" s="11">
        <f t="shared" si="13"/>
        <v>592.42999999999995</v>
      </c>
      <c r="BF153" s="11">
        <f t="shared" si="14"/>
        <v>592.42999999999995</v>
      </c>
    </row>
    <row r="154" spans="40:58">
      <c r="AN154" s="5" t="s">
        <v>193</v>
      </c>
      <c r="AO154" s="5" t="s">
        <v>341</v>
      </c>
      <c r="AP154" s="5" t="s">
        <v>219</v>
      </c>
      <c r="AQ154" s="5" t="s">
        <v>262</v>
      </c>
      <c r="AR154" s="5" t="s">
        <v>263</v>
      </c>
      <c r="AS154" s="6">
        <v>101.25</v>
      </c>
      <c r="AT154" s="6">
        <v>50.14</v>
      </c>
      <c r="AU154" s="6">
        <v>0</v>
      </c>
      <c r="AV154" s="6">
        <v>0</v>
      </c>
      <c r="AW154" s="6">
        <v>0</v>
      </c>
      <c r="AX154" s="7">
        <v>0</v>
      </c>
      <c r="AY154" s="6">
        <v>0</v>
      </c>
      <c r="AZ154" s="7">
        <v>0</v>
      </c>
      <c r="BA154" s="6">
        <v>0</v>
      </c>
      <c r="BB154" s="6">
        <v>0</v>
      </c>
      <c r="BC154" s="6">
        <v>0</v>
      </c>
      <c r="BD154" s="6">
        <v>0</v>
      </c>
      <c r="BE154" s="11">
        <f t="shared" si="13"/>
        <v>151.38999999999999</v>
      </c>
      <c r="BF154" s="11">
        <f t="shared" si="14"/>
        <v>151.38999999999999</v>
      </c>
    </row>
    <row r="155" spans="40:58">
      <c r="AN155" s="5" t="s">
        <v>193</v>
      </c>
      <c r="AO155" s="5" t="s">
        <v>341</v>
      </c>
      <c r="AP155" s="2" t="s">
        <v>264</v>
      </c>
      <c r="AQ155" s="5" t="s">
        <v>262</v>
      </c>
      <c r="AR155" s="5" t="s">
        <v>263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26.61</v>
      </c>
      <c r="BD155" s="6">
        <v>104.69</v>
      </c>
      <c r="BE155" s="11">
        <f t="shared" si="13"/>
        <v>131.30000000000001</v>
      </c>
      <c r="BF155" s="11">
        <f t="shared" si="14"/>
        <v>131.30000000000001</v>
      </c>
    </row>
    <row r="156" spans="40:58">
      <c r="AN156" s="5" t="s">
        <v>193</v>
      </c>
      <c r="AO156" s="5" t="s">
        <v>341</v>
      </c>
      <c r="AP156" s="5" t="s">
        <v>219</v>
      </c>
      <c r="AQ156" s="5" t="s">
        <v>346</v>
      </c>
      <c r="AR156" s="5" t="s">
        <v>347</v>
      </c>
      <c r="AS156" s="6">
        <v>63.33</v>
      </c>
      <c r="AT156" s="6">
        <v>65.03</v>
      </c>
      <c r="AU156" s="6">
        <v>61.92</v>
      </c>
      <c r="AV156" s="6">
        <v>57.74</v>
      </c>
      <c r="AW156" s="6">
        <v>57.74</v>
      </c>
      <c r="AX156" s="7">
        <v>60.35</v>
      </c>
      <c r="AY156" s="6">
        <v>62.12</v>
      </c>
      <c r="AZ156" s="7">
        <v>63.52</v>
      </c>
      <c r="BA156" s="6">
        <v>64.05</v>
      </c>
      <c r="BB156" s="6">
        <v>65.599999999999994</v>
      </c>
      <c r="BC156" s="6">
        <v>49.02</v>
      </c>
      <c r="BD156" s="6">
        <v>49.07</v>
      </c>
      <c r="BE156" s="11">
        <f t="shared" si="13"/>
        <v>719.49000000000012</v>
      </c>
      <c r="BF156" s="11">
        <f t="shared" si="14"/>
        <v>719.49</v>
      </c>
    </row>
    <row r="157" spans="40:58">
      <c r="AN157" s="5" t="s">
        <v>193</v>
      </c>
      <c r="AO157" s="5" t="s">
        <v>341</v>
      </c>
      <c r="AP157" s="5" t="s">
        <v>219</v>
      </c>
      <c r="AQ157" s="5" t="s">
        <v>346</v>
      </c>
      <c r="AR157" s="5" t="s">
        <v>348</v>
      </c>
      <c r="AS157" s="6">
        <v>205.86</v>
      </c>
      <c r="AT157" s="6">
        <v>200.42</v>
      </c>
      <c r="AU157" s="6">
        <v>193.02</v>
      </c>
      <c r="AV157" s="6">
        <v>163.12</v>
      </c>
      <c r="AW157" s="6">
        <v>143.54</v>
      </c>
      <c r="AX157" s="7">
        <v>146.86000000000001</v>
      </c>
      <c r="AY157" s="6">
        <v>152.69999999999999</v>
      </c>
      <c r="AZ157" s="7">
        <v>167.2</v>
      </c>
      <c r="BA157" s="6">
        <v>172.32</v>
      </c>
      <c r="BB157" s="6">
        <v>181.51</v>
      </c>
      <c r="BC157" s="6">
        <v>155.22999999999999</v>
      </c>
      <c r="BD157" s="6">
        <v>167.65</v>
      </c>
      <c r="BE157" s="11">
        <f t="shared" si="13"/>
        <v>2049.4299999999998</v>
      </c>
      <c r="BF157" s="11">
        <f t="shared" si="14"/>
        <v>2049.4299999999998</v>
      </c>
    </row>
    <row r="158" spans="40:58">
      <c r="AN158" s="5" t="s">
        <v>193</v>
      </c>
      <c r="AO158" s="5" t="s">
        <v>341</v>
      </c>
      <c r="AP158" s="5" t="s">
        <v>219</v>
      </c>
      <c r="AQ158" s="5" t="s">
        <v>346</v>
      </c>
      <c r="AR158" s="5" t="s">
        <v>349</v>
      </c>
      <c r="AS158" s="6">
        <v>1975.45</v>
      </c>
      <c r="AT158" s="6">
        <v>1835.96</v>
      </c>
      <c r="AU158" s="6">
        <v>1991.9</v>
      </c>
      <c r="AV158" s="6">
        <v>1939.84</v>
      </c>
      <c r="AW158" s="6">
        <v>1911.18</v>
      </c>
      <c r="AX158" s="7">
        <v>2355.16</v>
      </c>
      <c r="AY158" s="6">
        <v>2152.09</v>
      </c>
      <c r="AZ158" s="7">
        <v>2069.81</v>
      </c>
      <c r="BA158" s="6">
        <v>1987.69</v>
      </c>
      <c r="BB158" s="6">
        <v>1720.88</v>
      </c>
      <c r="BC158" s="6">
        <v>1813.28</v>
      </c>
      <c r="BD158" s="6">
        <v>1632.95</v>
      </c>
      <c r="BE158" s="11">
        <f t="shared" si="13"/>
        <v>23386.19</v>
      </c>
      <c r="BF158" s="11">
        <f t="shared" si="14"/>
        <v>23386.19</v>
      </c>
    </row>
    <row r="159" spans="40:58">
      <c r="AN159" s="5" t="s">
        <v>193</v>
      </c>
      <c r="AO159" s="5" t="s">
        <v>341</v>
      </c>
      <c r="AP159" s="5" t="s">
        <v>219</v>
      </c>
      <c r="AQ159" s="5" t="s">
        <v>346</v>
      </c>
      <c r="AR159" s="5" t="s">
        <v>350</v>
      </c>
      <c r="AS159" s="6">
        <v>492.51</v>
      </c>
      <c r="AT159" s="6">
        <v>498.1</v>
      </c>
      <c r="AU159" s="6">
        <v>474.56</v>
      </c>
      <c r="AV159" s="6">
        <v>502.52</v>
      </c>
      <c r="AW159" s="6">
        <v>487.26</v>
      </c>
      <c r="AX159" s="7">
        <v>551.76</v>
      </c>
      <c r="AY159" s="6">
        <v>532.57000000000005</v>
      </c>
      <c r="AZ159" s="7">
        <v>522.45000000000005</v>
      </c>
      <c r="BA159" s="6">
        <v>543.33000000000004</v>
      </c>
      <c r="BB159" s="6">
        <v>537.34</v>
      </c>
      <c r="BC159" s="6">
        <v>724.81</v>
      </c>
      <c r="BD159" s="6">
        <v>847.6</v>
      </c>
      <c r="BE159" s="11">
        <f t="shared" si="13"/>
        <v>6714.8100000000013</v>
      </c>
      <c r="BF159" s="11">
        <f t="shared" si="14"/>
        <v>6714.81</v>
      </c>
    </row>
    <row r="160" spans="40:58">
      <c r="AN160" s="5" t="s">
        <v>193</v>
      </c>
      <c r="AO160" s="5" t="s">
        <v>341</v>
      </c>
      <c r="AP160" s="5" t="s">
        <v>219</v>
      </c>
      <c r="AQ160" s="5" t="s">
        <v>346</v>
      </c>
      <c r="AR160" s="5" t="s">
        <v>351</v>
      </c>
      <c r="AS160" s="6">
        <v>68.05</v>
      </c>
      <c r="AT160" s="6">
        <v>73.42</v>
      </c>
      <c r="AU160" s="6">
        <v>67.23</v>
      </c>
      <c r="AV160" s="6">
        <v>64.900000000000006</v>
      </c>
      <c r="AW160" s="6">
        <v>63.35</v>
      </c>
      <c r="AX160" s="7">
        <v>78.239999999999995</v>
      </c>
      <c r="AY160" s="6">
        <v>330.51</v>
      </c>
      <c r="AZ160" s="7">
        <v>226.78</v>
      </c>
      <c r="BA160" s="6">
        <v>192.49</v>
      </c>
      <c r="BB160" s="6">
        <v>180.51</v>
      </c>
      <c r="BC160" s="6">
        <v>203.63</v>
      </c>
      <c r="BD160" s="6">
        <v>194.45</v>
      </c>
      <c r="BE160" s="11">
        <f t="shared" si="13"/>
        <v>1743.5600000000002</v>
      </c>
      <c r="BF160" s="11">
        <f t="shared" si="14"/>
        <v>1743.56</v>
      </c>
    </row>
    <row r="161" spans="40:58">
      <c r="AN161" s="5" t="s">
        <v>193</v>
      </c>
      <c r="AO161" s="5" t="s">
        <v>341</v>
      </c>
      <c r="AP161" s="5" t="s">
        <v>219</v>
      </c>
      <c r="AQ161" s="5" t="s">
        <v>346</v>
      </c>
      <c r="AR161" s="5" t="s">
        <v>352</v>
      </c>
      <c r="AS161" s="6">
        <v>198.51</v>
      </c>
      <c r="AT161" s="6">
        <v>190.73</v>
      </c>
      <c r="AU161" s="6">
        <v>193.62</v>
      </c>
      <c r="AV161" s="6">
        <v>185.22</v>
      </c>
      <c r="AW161" s="6">
        <v>187.74</v>
      </c>
      <c r="AX161" s="7">
        <v>182.05</v>
      </c>
      <c r="AY161" s="6">
        <v>177.28</v>
      </c>
      <c r="AZ161" s="7">
        <v>175.34</v>
      </c>
      <c r="BA161" s="6">
        <v>173.77</v>
      </c>
      <c r="BB161" s="6">
        <v>175.51</v>
      </c>
      <c r="BC161" s="6">
        <v>164.58</v>
      </c>
      <c r="BD161" s="6">
        <v>146.35</v>
      </c>
      <c r="BE161" s="11">
        <f t="shared" si="13"/>
        <v>2150.6999999999998</v>
      </c>
      <c r="BF161" s="11">
        <f t="shared" si="14"/>
        <v>2150.6999999999998</v>
      </c>
    </row>
    <row r="162" spans="40:58">
      <c r="AN162" s="5" t="s">
        <v>193</v>
      </c>
      <c r="AO162" s="5" t="s">
        <v>341</v>
      </c>
      <c r="AP162" s="5" t="s">
        <v>219</v>
      </c>
      <c r="AQ162" s="5" t="s">
        <v>346</v>
      </c>
      <c r="AR162" s="5" t="s">
        <v>353</v>
      </c>
      <c r="AS162" s="6">
        <v>166.43</v>
      </c>
      <c r="AT162" s="6">
        <v>182.56</v>
      </c>
      <c r="AU162" s="6">
        <v>187.84</v>
      </c>
      <c r="AV162" s="6">
        <v>162.05000000000001</v>
      </c>
      <c r="AW162" s="6">
        <v>82.3</v>
      </c>
      <c r="AX162" s="7">
        <v>51.48</v>
      </c>
      <c r="AY162" s="6">
        <v>35.79</v>
      </c>
      <c r="AZ162" s="7">
        <v>21.45</v>
      </c>
      <c r="BA162" s="6">
        <v>17.16</v>
      </c>
      <c r="BB162" s="6">
        <v>125.55</v>
      </c>
      <c r="BC162" s="6">
        <v>222.3</v>
      </c>
      <c r="BD162" s="6">
        <v>203.43</v>
      </c>
      <c r="BE162" s="11">
        <f t="shared" si="13"/>
        <v>1458.3400000000001</v>
      </c>
      <c r="BF162" s="11">
        <f t="shared" si="14"/>
        <v>1458.34</v>
      </c>
    </row>
    <row r="163" spans="40:58">
      <c r="AN163" s="5" t="s">
        <v>193</v>
      </c>
      <c r="AO163" s="5" t="s">
        <v>341</v>
      </c>
      <c r="AP163" s="5" t="s">
        <v>219</v>
      </c>
      <c r="AQ163" s="5" t="s">
        <v>346</v>
      </c>
      <c r="AR163" s="5" t="s">
        <v>354</v>
      </c>
      <c r="AS163" s="6">
        <v>461.49</v>
      </c>
      <c r="AT163" s="6">
        <v>475.24</v>
      </c>
      <c r="AU163" s="6">
        <v>440.53</v>
      </c>
      <c r="AV163" s="6">
        <v>393.62</v>
      </c>
      <c r="AW163" s="6">
        <v>415.71</v>
      </c>
      <c r="AX163" s="7">
        <v>455.04</v>
      </c>
      <c r="AY163" s="6">
        <v>461.41</v>
      </c>
      <c r="AZ163" s="7">
        <v>442.59</v>
      </c>
      <c r="BA163" s="6">
        <v>447.71</v>
      </c>
      <c r="BB163" s="6">
        <v>433.49</v>
      </c>
      <c r="BC163" s="6">
        <v>407.76</v>
      </c>
      <c r="BD163" s="6">
        <v>386.5</v>
      </c>
      <c r="BE163" s="11">
        <f t="shared" si="13"/>
        <v>5221.09</v>
      </c>
      <c r="BF163" s="11">
        <f t="shared" si="14"/>
        <v>5221.09</v>
      </c>
    </row>
    <row r="164" spans="40:58">
      <c r="AN164" s="5" t="s">
        <v>193</v>
      </c>
      <c r="AO164" s="5" t="s">
        <v>341</v>
      </c>
      <c r="AP164" s="5" t="s">
        <v>219</v>
      </c>
      <c r="AQ164" s="5" t="s">
        <v>346</v>
      </c>
      <c r="AR164" s="5" t="s">
        <v>355</v>
      </c>
      <c r="AS164" s="6">
        <v>32.1</v>
      </c>
      <c r="AT164" s="6">
        <v>27.54</v>
      </c>
      <c r="AU164" s="6">
        <v>100.33</v>
      </c>
      <c r="AV164" s="6">
        <v>103.69</v>
      </c>
      <c r="AW164" s="6">
        <v>112.8</v>
      </c>
      <c r="AX164" s="7">
        <v>115.57</v>
      </c>
      <c r="AY164" s="6">
        <v>84.57</v>
      </c>
      <c r="AZ164" s="7">
        <v>72.959999999999994</v>
      </c>
      <c r="BA164" s="6">
        <v>77.34</v>
      </c>
      <c r="BB164" s="6">
        <v>73.06</v>
      </c>
      <c r="BC164" s="6">
        <v>75.05</v>
      </c>
      <c r="BD164" s="6">
        <v>73.14</v>
      </c>
      <c r="BE164" s="11">
        <f t="shared" si="13"/>
        <v>948.15</v>
      </c>
      <c r="BF164" s="11">
        <f t="shared" si="14"/>
        <v>948.15</v>
      </c>
    </row>
    <row r="165" spans="40:58">
      <c r="AN165" s="5" t="s">
        <v>193</v>
      </c>
      <c r="AO165" s="5" t="s">
        <v>341</v>
      </c>
      <c r="AP165" s="5" t="s">
        <v>219</v>
      </c>
      <c r="AQ165" s="5" t="s">
        <v>346</v>
      </c>
      <c r="AR165" s="5" t="s">
        <v>356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7">
        <v>0</v>
      </c>
      <c r="AY165" s="6">
        <v>0</v>
      </c>
      <c r="AZ165" s="7">
        <v>0</v>
      </c>
      <c r="BA165" s="6">
        <v>0</v>
      </c>
      <c r="BB165" s="6">
        <v>17.14</v>
      </c>
      <c r="BC165" s="6">
        <v>46.88</v>
      </c>
      <c r="BD165" s="6">
        <v>51.72</v>
      </c>
      <c r="BE165" s="11">
        <f t="shared" si="13"/>
        <v>115.74000000000001</v>
      </c>
      <c r="BF165" s="11">
        <f t="shared" si="14"/>
        <v>115.74</v>
      </c>
    </row>
    <row r="166" spans="40:58">
      <c r="AN166" s="5" t="s">
        <v>193</v>
      </c>
      <c r="AO166" s="5" t="s">
        <v>341</v>
      </c>
      <c r="AP166" s="5" t="s">
        <v>155</v>
      </c>
      <c r="AQ166" s="5" t="s">
        <v>357</v>
      </c>
      <c r="AR166" s="5" t="s">
        <v>358</v>
      </c>
      <c r="AS166" s="6">
        <v>442.54</v>
      </c>
      <c r="AT166" s="6">
        <v>433.6</v>
      </c>
      <c r="AU166" s="6">
        <v>427.72</v>
      </c>
      <c r="AV166" s="6">
        <v>421.02</v>
      </c>
      <c r="AW166" s="6">
        <v>409.3</v>
      </c>
      <c r="AX166" s="7">
        <v>400.85</v>
      </c>
      <c r="AY166" s="6">
        <v>398.59</v>
      </c>
      <c r="AZ166" s="7">
        <v>391.93</v>
      </c>
      <c r="BA166" s="6">
        <v>378.14</v>
      </c>
      <c r="BB166" s="6">
        <v>379.61</v>
      </c>
      <c r="BC166" s="6">
        <v>370.17</v>
      </c>
      <c r="BD166" s="6">
        <v>371.46</v>
      </c>
      <c r="BE166" s="11">
        <f t="shared" si="13"/>
        <v>4824.93</v>
      </c>
      <c r="BF166" s="11">
        <f t="shared" si="14"/>
        <v>4824.93</v>
      </c>
    </row>
    <row r="167" spans="40:58">
      <c r="AN167" s="5" t="s">
        <v>193</v>
      </c>
      <c r="AO167" s="5" t="s">
        <v>341</v>
      </c>
      <c r="AP167" s="5" t="s">
        <v>155</v>
      </c>
      <c r="AQ167" s="5" t="s">
        <v>359</v>
      </c>
      <c r="AR167" s="5" t="s">
        <v>360</v>
      </c>
      <c r="AS167" s="6">
        <v>436.5</v>
      </c>
      <c r="AT167" s="6">
        <v>490.62</v>
      </c>
      <c r="AU167" s="6">
        <v>483.6</v>
      </c>
      <c r="AV167" s="6">
        <v>535.99</v>
      </c>
      <c r="AW167" s="6">
        <v>502.49</v>
      </c>
      <c r="AX167" s="7">
        <v>478.68</v>
      </c>
      <c r="AY167" s="6">
        <v>448.03</v>
      </c>
      <c r="AZ167" s="7">
        <v>457.32</v>
      </c>
      <c r="BA167" s="6">
        <v>478.81</v>
      </c>
      <c r="BB167" s="6">
        <v>403.55</v>
      </c>
      <c r="BC167" s="6">
        <v>324.77999999999997</v>
      </c>
      <c r="BD167" s="6">
        <v>364.55</v>
      </c>
      <c r="BE167" s="11">
        <f t="shared" si="13"/>
        <v>5404.92</v>
      </c>
      <c r="BF167" s="11">
        <f t="shared" si="14"/>
        <v>5404.92</v>
      </c>
    </row>
    <row r="168" spans="40:58">
      <c r="AN168" s="5" t="s">
        <v>193</v>
      </c>
      <c r="AO168" s="5" t="s">
        <v>341</v>
      </c>
      <c r="AP168" s="5" t="s">
        <v>206</v>
      </c>
      <c r="AQ168" s="5" t="s">
        <v>193</v>
      </c>
      <c r="AR168" s="5" t="s">
        <v>361</v>
      </c>
      <c r="AS168" s="6">
        <v>197.74</v>
      </c>
      <c r="AT168" s="6">
        <v>180.23</v>
      </c>
      <c r="AU168" s="6">
        <v>95.38</v>
      </c>
      <c r="AV168" s="6">
        <v>186.22</v>
      </c>
      <c r="AW168" s="6">
        <v>198</v>
      </c>
      <c r="AX168" s="7">
        <v>197.28</v>
      </c>
      <c r="AY168" s="6">
        <v>185.64</v>
      </c>
      <c r="AZ168" s="7">
        <v>196.31</v>
      </c>
      <c r="BA168" s="6">
        <v>190.8</v>
      </c>
      <c r="BB168" s="6">
        <v>178.75</v>
      </c>
      <c r="BC168" s="6">
        <v>169.64</v>
      </c>
      <c r="BD168" s="6">
        <v>170.54</v>
      </c>
      <c r="BE168" s="11">
        <f t="shared" si="13"/>
        <v>2146.5300000000002</v>
      </c>
      <c r="BF168" s="11">
        <f t="shared" si="14"/>
        <v>2146.5300000000002</v>
      </c>
    </row>
    <row r="169" spans="40:58">
      <c r="AN169" s="5" t="s">
        <v>193</v>
      </c>
      <c r="AO169" s="5" t="s">
        <v>341</v>
      </c>
      <c r="AP169" s="5" t="s">
        <v>206</v>
      </c>
      <c r="AQ169" s="5" t="s">
        <v>193</v>
      </c>
      <c r="AR169" s="5" t="s">
        <v>362</v>
      </c>
      <c r="AS169" s="6">
        <v>567.79</v>
      </c>
      <c r="AT169" s="6">
        <v>544.41</v>
      </c>
      <c r="AU169" s="6">
        <v>579.37</v>
      </c>
      <c r="AV169" s="6">
        <v>530.38</v>
      </c>
      <c r="AW169" s="6">
        <v>72.88</v>
      </c>
      <c r="AX169" s="7">
        <v>505.4</v>
      </c>
      <c r="AY169" s="6">
        <v>541.70000000000005</v>
      </c>
      <c r="AZ169" s="7">
        <v>540.04</v>
      </c>
      <c r="BA169" s="6">
        <v>524.37</v>
      </c>
      <c r="BB169" s="6">
        <v>513.04</v>
      </c>
      <c r="BC169" s="6">
        <v>495.68</v>
      </c>
      <c r="BD169" s="6">
        <v>498.98</v>
      </c>
      <c r="BE169" s="11">
        <f t="shared" si="13"/>
        <v>5914.0400000000009</v>
      </c>
      <c r="BF169" s="11">
        <f t="shared" si="14"/>
        <v>5914.04</v>
      </c>
    </row>
    <row r="170" spans="40:58">
      <c r="AN170" s="5" t="s">
        <v>193</v>
      </c>
      <c r="AO170" s="5" t="s">
        <v>341</v>
      </c>
      <c r="AP170" s="5" t="s">
        <v>206</v>
      </c>
      <c r="AQ170" s="5" t="s">
        <v>193</v>
      </c>
      <c r="AR170" s="5" t="s">
        <v>363</v>
      </c>
      <c r="AS170" s="6">
        <v>313.11</v>
      </c>
      <c r="AT170" s="6">
        <v>261.97000000000003</v>
      </c>
      <c r="AU170" s="6">
        <v>239.23</v>
      </c>
      <c r="AV170" s="6">
        <v>293.64999999999998</v>
      </c>
      <c r="AW170" s="6">
        <v>307.74</v>
      </c>
      <c r="AX170" s="7">
        <v>305.54000000000002</v>
      </c>
      <c r="AY170" s="6">
        <v>314.22000000000003</v>
      </c>
      <c r="AZ170" s="7">
        <v>297.57</v>
      </c>
      <c r="BA170" s="6">
        <v>237.3</v>
      </c>
      <c r="BB170" s="6">
        <v>244.15</v>
      </c>
      <c r="BC170" s="6">
        <v>256.24</v>
      </c>
      <c r="BD170" s="6">
        <v>276.13</v>
      </c>
      <c r="BE170" s="11">
        <f t="shared" si="13"/>
        <v>3346.8500000000004</v>
      </c>
      <c r="BF170" s="11">
        <f t="shared" si="14"/>
        <v>3346.85</v>
      </c>
    </row>
    <row r="171" spans="40:58">
      <c r="AN171" s="5" t="s">
        <v>193</v>
      </c>
      <c r="AO171" s="5" t="s">
        <v>341</v>
      </c>
      <c r="AP171" s="5" t="s">
        <v>206</v>
      </c>
      <c r="AQ171" s="5" t="s">
        <v>364</v>
      </c>
      <c r="AR171" s="5" t="s">
        <v>365</v>
      </c>
      <c r="AS171" s="6">
        <v>200.08</v>
      </c>
      <c r="AT171" s="6">
        <v>202.19</v>
      </c>
      <c r="AU171" s="6">
        <v>178.25</v>
      </c>
      <c r="AV171" s="6">
        <v>205.23</v>
      </c>
      <c r="AW171" s="6">
        <v>218.36</v>
      </c>
      <c r="AX171" s="7">
        <v>205.69</v>
      </c>
      <c r="AY171" s="6">
        <v>195.52</v>
      </c>
      <c r="AZ171" s="7">
        <v>174.52</v>
      </c>
      <c r="BA171" s="6">
        <v>187.82</v>
      </c>
      <c r="BB171" s="6">
        <v>198.12</v>
      </c>
      <c r="BC171" s="6">
        <v>189.27</v>
      </c>
      <c r="BD171" s="6">
        <v>180.03</v>
      </c>
      <c r="BE171" s="11">
        <f t="shared" si="13"/>
        <v>2335.08</v>
      </c>
      <c r="BF171" s="11">
        <f t="shared" si="14"/>
        <v>2335.08</v>
      </c>
    </row>
    <row r="172" spans="40:58">
      <c r="AN172" s="5" t="s">
        <v>193</v>
      </c>
      <c r="AO172" s="5" t="s">
        <v>341</v>
      </c>
      <c r="AP172" s="5" t="s">
        <v>206</v>
      </c>
      <c r="AQ172" s="5" t="s">
        <v>364</v>
      </c>
      <c r="AR172" s="5" t="s">
        <v>366</v>
      </c>
      <c r="AS172" s="6">
        <v>244.45</v>
      </c>
      <c r="AT172" s="6">
        <v>243.33</v>
      </c>
      <c r="AU172" s="6">
        <v>304.48</v>
      </c>
      <c r="AV172" s="6">
        <v>333.86</v>
      </c>
      <c r="AW172" s="6">
        <v>332.47</v>
      </c>
      <c r="AX172" s="7">
        <v>335.21</v>
      </c>
      <c r="AY172" s="6">
        <v>326.3</v>
      </c>
      <c r="AZ172" s="7">
        <v>340.49</v>
      </c>
      <c r="BA172" s="6">
        <v>333.06</v>
      </c>
      <c r="BB172" s="6">
        <v>330.48</v>
      </c>
      <c r="BC172" s="6">
        <v>311.29000000000002</v>
      </c>
      <c r="BD172" s="6">
        <v>318.38</v>
      </c>
      <c r="BE172" s="11">
        <f t="shared" si="13"/>
        <v>3753.8</v>
      </c>
      <c r="BF172" s="11">
        <f t="shared" si="14"/>
        <v>3753.8</v>
      </c>
    </row>
    <row r="173" spans="40:58">
      <c r="AN173" s="5" t="s">
        <v>193</v>
      </c>
      <c r="AO173" s="5" t="s">
        <v>341</v>
      </c>
      <c r="AP173" s="5" t="s">
        <v>206</v>
      </c>
      <c r="AQ173" s="5" t="s">
        <v>364</v>
      </c>
      <c r="AR173" s="5" t="s">
        <v>367</v>
      </c>
      <c r="AS173" s="6">
        <v>206.45</v>
      </c>
      <c r="AT173" s="6">
        <v>215.16</v>
      </c>
      <c r="AU173" s="6">
        <v>0</v>
      </c>
      <c r="AV173" s="6">
        <v>176.24</v>
      </c>
      <c r="AW173" s="6">
        <v>143.44999999999999</v>
      </c>
      <c r="AX173" s="7">
        <v>214.8</v>
      </c>
      <c r="AY173" s="6">
        <v>210.73</v>
      </c>
      <c r="AZ173" s="7">
        <v>219.88</v>
      </c>
      <c r="BA173" s="6">
        <v>231.97</v>
      </c>
      <c r="BB173" s="6">
        <v>236.14</v>
      </c>
      <c r="BC173" s="6">
        <v>236.38</v>
      </c>
      <c r="BD173" s="6">
        <v>220.85</v>
      </c>
      <c r="BE173" s="11">
        <f t="shared" si="13"/>
        <v>2312.0500000000002</v>
      </c>
      <c r="BF173" s="11">
        <f t="shared" si="14"/>
        <v>2312.0500000000002</v>
      </c>
    </row>
    <row r="174" spans="40:58">
      <c r="AN174" s="5" t="s">
        <v>193</v>
      </c>
      <c r="AO174" s="5" t="s">
        <v>368</v>
      </c>
      <c r="AP174" s="5" t="s">
        <v>195</v>
      </c>
      <c r="AQ174" s="5" t="s">
        <v>369</v>
      </c>
      <c r="AR174" s="5" t="s">
        <v>370</v>
      </c>
      <c r="AS174" s="6">
        <v>207.57</v>
      </c>
      <c r="AT174" s="6">
        <v>349.92</v>
      </c>
      <c r="AU174" s="6">
        <v>317.19</v>
      </c>
      <c r="AV174" s="6">
        <v>281.77999999999997</v>
      </c>
      <c r="AW174" s="6">
        <v>250.65</v>
      </c>
      <c r="AX174" s="7">
        <v>252.09</v>
      </c>
      <c r="AY174" s="6">
        <v>233.54</v>
      </c>
      <c r="AZ174" s="7">
        <v>338.26</v>
      </c>
      <c r="BA174" s="6">
        <v>294.10000000000002</v>
      </c>
      <c r="BB174" s="6">
        <v>285.45999999999998</v>
      </c>
      <c r="BC174" s="6">
        <v>272.27</v>
      </c>
      <c r="BD174" s="6">
        <v>255.26</v>
      </c>
      <c r="BE174" s="11">
        <f t="shared" si="13"/>
        <v>3338.09</v>
      </c>
      <c r="BF174" s="11">
        <f t="shared" si="14"/>
        <v>3338.09</v>
      </c>
    </row>
    <row r="175" spans="40:58">
      <c r="AN175" s="5" t="s">
        <v>193</v>
      </c>
      <c r="AO175" s="5" t="s">
        <v>368</v>
      </c>
      <c r="AP175" s="5" t="s">
        <v>195</v>
      </c>
      <c r="AQ175" s="5" t="s">
        <v>369</v>
      </c>
      <c r="AR175" s="5" t="s">
        <v>371</v>
      </c>
      <c r="AS175" s="6">
        <v>103.35</v>
      </c>
      <c r="AT175" s="6">
        <v>106.45</v>
      </c>
      <c r="AU175" s="6">
        <v>99.54</v>
      </c>
      <c r="AV175" s="6">
        <v>93.08</v>
      </c>
      <c r="AW175" s="6">
        <v>97.14</v>
      </c>
      <c r="AX175" s="7">
        <v>94.67</v>
      </c>
      <c r="AY175" s="6">
        <v>39.590000000000003</v>
      </c>
      <c r="AZ175" s="7">
        <v>37.36</v>
      </c>
      <c r="BA175" s="6">
        <v>92.75</v>
      </c>
      <c r="BB175" s="6">
        <v>92.46</v>
      </c>
      <c r="BC175" s="6">
        <v>91.03</v>
      </c>
      <c r="BD175" s="6">
        <v>93.59</v>
      </c>
      <c r="BE175" s="11">
        <f t="shared" si="13"/>
        <v>1041.01</v>
      </c>
      <c r="BF175" s="11">
        <f t="shared" si="14"/>
        <v>1041.01</v>
      </c>
    </row>
    <row r="176" spans="40:58">
      <c r="AN176" s="5" t="s">
        <v>193</v>
      </c>
      <c r="AO176" s="5" t="s">
        <v>368</v>
      </c>
      <c r="AP176" s="5" t="s">
        <v>195</v>
      </c>
      <c r="AQ176" s="5" t="s">
        <v>372</v>
      </c>
      <c r="AR176" s="5" t="s">
        <v>373</v>
      </c>
      <c r="AS176" s="6">
        <v>351.8</v>
      </c>
      <c r="AT176" s="6">
        <v>324.82</v>
      </c>
      <c r="AU176" s="6">
        <v>298.45</v>
      </c>
      <c r="AV176" s="6">
        <v>277.27999999999997</v>
      </c>
      <c r="AW176" s="6">
        <v>268.3</v>
      </c>
      <c r="AX176" s="7">
        <v>261.27999999999997</v>
      </c>
      <c r="AY176" s="6">
        <v>241.12</v>
      </c>
      <c r="AZ176" s="7">
        <v>236.71</v>
      </c>
      <c r="BA176" s="6">
        <v>228.41</v>
      </c>
      <c r="BB176" s="6">
        <v>225.89</v>
      </c>
      <c r="BC176" s="6">
        <v>216.07</v>
      </c>
      <c r="BD176" s="6">
        <v>194.4</v>
      </c>
      <c r="BE176" s="11">
        <f t="shared" si="13"/>
        <v>3124.5299999999997</v>
      </c>
      <c r="BF176" s="11">
        <f t="shared" si="14"/>
        <v>3124.53</v>
      </c>
    </row>
    <row r="177" spans="40:58">
      <c r="AN177" s="5" t="s">
        <v>193</v>
      </c>
      <c r="AO177" s="5" t="s">
        <v>368</v>
      </c>
      <c r="AP177" s="5" t="s">
        <v>113</v>
      </c>
      <c r="AQ177" s="5" t="s">
        <v>374</v>
      </c>
      <c r="AR177" s="5" t="s">
        <v>375</v>
      </c>
      <c r="AS177" s="6">
        <v>1552.48</v>
      </c>
      <c r="AT177" s="6">
        <v>1623.48</v>
      </c>
      <c r="AU177" s="6">
        <v>1497.58</v>
      </c>
      <c r="AV177" s="6">
        <v>1477.96</v>
      </c>
      <c r="AW177" s="6">
        <v>1687.51</v>
      </c>
      <c r="AX177" s="7">
        <v>1467.7</v>
      </c>
      <c r="AY177" s="6">
        <v>1254.27</v>
      </c>
      <c r="AZ177" s="7">
        <v>1075.98</v>
      </c>
      <c r="BA177" s="6">
        <v>1001.23</v>
      </c>
      <c r="BB177" s="6">
        <v>977.84</v>
      </c>
      <c r="BC177" s="6">
        <v>971.78</v>
      </c>
      <c r="BD177" s="6">
        <v>945.09</v>
      </c>
      <c r="BE177" s="11">
        <f t="shared" si="13"/>
        <v>15532.900000000001</v>
      </c>
      <c r="BF177" s="11">
        <f t="shared" si="14"/>
        <v>15532.9</v>
      </c>
    </row>
    <row r="178" spans="40:58">
      <c r="AN178" s="5" t="s">
        <v>193</v>
      </c>
      <c r="AO178" s="5" t="s">
        <v>368</v>
      </c>
      <c r="AP178" s="5" t="s">
        <v>113</v>
      </c>
      <c r="AQ178" s="5" t="s">
        <v>376</v>
      </c>
      <c r="AR178" s="5" t="s">
        <v>375</v>
      </c>
      <c r="AS178" s="6">
        <v>1122.75</v>
      </c>
      <c r="AT178" s="6">
        <v>1044.32</v>
      </c>
      <c r="AU178" s="6">
        <v>1275.46</v>
      </c>
      <c r="AV178" s="6">
        <v>1535.28</v>
      </c>
      <c r="AW178" s="6">
        <v>1612.63</v>
      </c>
      <c r="AX178" s="7">
        <v>1528.87</v>
      </c>
      <c r="AY178" s="6">
        <v>1275.23</v>
      </c>
      <c r="AZ178" s="7">
        <v>793.25</v>
      </c>
      <c r="BA178" s="6">
        <v>700.8</v>
      </c>
      <c r="BB178" s="6">
        <v>697.54</v>
      </c>
      <c r="BC178" s="6">
        <v>762.44</v>
      </c>
      <c r="BD178" s="6">
        <v>708.89</v>
      </c>
      <c r="BE178" s="11">
        <f t="shared" si="13"/>
        <v>13057.459999999997</v>
      </c>
      <c r="BF178" s="11">
        <f t="shared" si="14"/>
        <v>13057.46</v>
      </c>
    </row>
    <row r="179" spans="40:58">
      <c r="AN179" s="5" t="s">
        <v>193</v>
      </c>
      <c r="AO179" s="5" t="s">
        <v>368</v>
      </c>
      <c r="AP179" s="5" t="s">
        <v>219</v>
      </c>
      <c r="AQ179" s="5" t="s">
        <v>234</v>
      </c>
      <c r="AR179" s="5" t="s">
        <v>235</v>
      </c>
      <c r="AS179" s="6">
        <v>268.52999999999997</v>
      </c>
      <c r="AT179" s="6">
        <v>220.19</v>
      </c>
      <c r="AU179" s="6">
        <v>343.14</v>
      </c>
      <c r="AV179" s="6">
        <v>299.47000000000003</v>
      </c>
      <c r="AW179" s="6">
        <v>280.33999999999997</v>
      </c>
      <c r="AX179" s="7">
        <v>250.8</v>
      </c>
      <c r="AY179" s="6">
        <v>234.11</v>
      </c>
      <c r="AZ179" s="7">
        <v>205.74</v>
      </c>
      <c r="BA179" s="6">
        <v>327.63</v>
      </c>
      <c r="BB179" s="6">
        <v>300.11</v>
      </c>
      <c r="BC179" s="6">
        <v>284.05</v>
      </c>
      <c r="BD179" s="6">
        <v>245.32</v>
      </c>
      <c r="BE179" s="11">
        <f t="shared" si="13"/>
        <v>3259.4300000000003</v>
      </c>
      <c r="BF179" s="11">
        <f t="shared" si="14"/>
        <v>3259.43</v>
      </c>
    </row>
    <row r="180" spans="40:58">
      <c r="AN180" s="5" t="s">
        <v>193</v>
      </c>
      <c r="AO180" s="5" t="s">
        <v>368</v>
      </c>
      <c r="AP180" s="5" t="s">
        <v>219</v>
      </c>
      <c r="AQ180" s="5" t="s">
        <v>377</v>
      </c>
      <c r="AR180" s="5" t="s">
        <v>378</v>
      </c>
      <c r="AS180" s="6">
        <v>0</v>
      </c>
      <c r="AT180" s="6">
        <v>0</v>
      </c>
      <c r="AU180" s="6">
        <v>0</v>
      </c>
      <c r="AV180" s="6">
        <v>33.86</v>
      </c>
      <c r="AW180" s="6">
        <v>59.31</v>
      </c>
      <c r="AX180" s="7">
        <v>72.02</v>
      </c>
      <c r="AY180" s="6">
        <v>0</v>
      </c>
      <c r="AZ180" s="7">
        <v>0</v>
      </c>
      <c r="BA180" s="6">
        <v>0</v>
      </c>
      <c r="BB180" s="6">
        <v>0</v>
      </c>
      <c r="BC180" s="6">
        <v>0</v>
      </c>
      <c r="BD180" s="6">
        <v>0</v>
      </c>
      <c r="BE180" s="11">
        <f t="shared" si="13"/>
        <v>165.19</v>
      </c>
      <c r="BF180" s="11">
        <f t="shared" si="14"/>
        <v>165.19</v>
      </c>
    </row>
    <row r="181" spans="40:58">
      <c r="AN181" s="5" t="s">
        <v>193</v>
      </c>
      <c r="AO181" s="5" t="s">
        <v>368</v>
      </c>
      <c r="AP181" s="5" t="s">
        <v>305</v>
      </c>
      <c r="AQ181" s="5" t="s">
        <v>379</v>
      </c>
      <c r="AR181" s="5" t="s">
        <v>380</v>
      </c>
      <c r="AS181" s="6">
        <v>48.82</v>
      </c>
      <c r="AT181" s="6">
        <v>159.78</v>
      </c>
      <c r="AU181" s="6">
        <v>229.24</v>
      </c>
      <c r="AV181" s="6">
        <v>208.92</v>
      </c>
      <c r="AW181" s="6">
        <v>174.42</v>
      </c>
      <c r="AX181" s="7">
        <v>168.07</v>
      </c>
      <c r="AY181" s="6">
        <v>159.69999999999999</v>
      </c>
      <c r="AZ181" s="7">
        <v>156.69999999999999</v>
      </c>
      <c r="BA181" s="6">
        <v>131.38999999999999</v>
      </c>
      <c r="BB181" s="6">
        <v>139.63999999999999</v>
      </c>
      <c r="BC181" s="6">
        <v>128.22</v>
      </c>
      <c r="BD181" s="6">
        <v>118.99</v>
      </c>
      <c r="BE181" s="11">
        <f t="shared" si="13"/>
        <v>1823.8899999999999</v>
      </c>
      <c r="BF181" s="11">
        <f t="shared" si="14"/>
        <v>1823.89</v>
      </c>
    </row>
    <row r="182" spans="40:58">
      <c r="AN182" s="5" t="s">
        <v>193</v>
      </c>
      <c r="AO182" s="5" t="s">
        <v>368</v>
      </c>
      <c r="AP182" s="5" t="s">
        <v>305</v>
      </c>
      <c r="AQ182" s="5" t="s">
        <v>379</v>
      </c>
      <c r="AR182" s="5" t="s">
        <v>381</v>
      </c>
      <c r="AS182" s="6">
        <v>1217.74</v>
      </c>
      <c r="AT182" s="6">
        <v>1220.1400000000001</v>
      </c>
      <c r="AU182" s="6">
        <v>1297.48</v>
      </c>
      <c r="AV182" s="6">
        <v>1557.68</v>
      </c>
      <c r="AW182" s="6">
        <v>1957.18</v>
      </c>
      <c r="AX182" s="7">
        <v>2008.25</v>
      </c>
      <c r="AY182" s="6">
        <v>1549.46</v>
      </c>
      <c r="AZ182" s="7">
        <v>3743.35</v>
      </c>
      <c r="BA182" s="6">
        <v>4373.5</v>
      </c>
      <c r="BB182" s="6">
        <v>4306.58</v>
      </c>
      <c r="BC182" s="6">
        <v>4078.32</v>
      </c>
      <c r="BD182" s="6">
        <v>3755.28</v>
      </c>
      <c r="BE182" s="11">
        <f t="shared" si="13"/>
        <v>31064.959999999999</v>
      </c>
      <c r="BF182" s="11">
        <f t="shared" si="14"/>
        <v>31064.959999999999</v>
      </c>
    </row>
    <row r="183" spans="40:58">
      <c r="AN183" s="5" t="s">
        <v>193</v>
      </c>
      <c r="AO183" s="5" t="s">
        <v>368</v>
      </c>
      <c r="AP183" s="5" t="s">
        <v>305</v>
      </c>
      <c r="AQ183" s="5" t="s">
        <v>379</v>
      </c>
      <c r="AR183" s="5" t="s">
        <v>382</v>
      </c>
      <c r="AS183" s="6">
        <v>330.43</v>
      </c>
      <c r="AT183" s="6">
        <v>319.42</v>
      </c>
      <c r="AU183" s="6">
        <v>322.77999999999997</v>
      </c>
      <c r="AV183" s="6">
        <v>328.17</v>
      </c>
      <c r="AW183" s="6">
        <v>330.05</v>
      </c>
      <c r="AX183" s="7">
        <v>314.06</v>
      </c>
      <c r="AY183" s="6">
        <v>306.18</v>
      </c>
      <c r="AZ183" s="7">
        <v>304.66000000000003</v>
      </c>
      <c r="BA183" s="6">
        <v>306.76</v>
      </c>
      <c r="BB183" s="6">
        <v>281.85000000000002</v>
      </c>
      <c r="BC183" s="6">
        <v>205.81</v>
      </c>
      <c r="BD183" s="6">
        <v>272.37</v>
      </c>
      <c r="BE183" s="11">
        <f t="shared" si="13"/>
        <v>3622.5399999999991</v>
      </c>
      <c r="BF183" s="11">
        <f t="shared" si="14"/>
        <v>3622.54</v>
      </c>
    </row>
    <row r="184" spans="40:58">
      <c r="AN184" s="5" t="s">
        <v>193</v>
      </c>
      <c r="AO184" s="5" t="s">
        <v>368</v>
      </c>
      <c r="AP184" s="5" t="s">
        <v>305</v>
      </c>
      <c r="AQ184" s="5" t="s">
        <v>379</v>
      </c>
      <c r="AR184" s="5" t="s">
        <v>383</v>
      </c>
      <c r="AS184" s="6">
        <v>561.91999999999996</v>
      </c>
      <c r="AT184" s="6">
        <v>560.82000000000005</v>
      </c>
      <c r="AU184" s="6">
        <v>542.53</v>
      </c>
      <c r="AV184" s="6">
        <v>527.01</v>
      </c>
      <c r="AW184" s="6">
        <v>493.42</v>
      </c>
      <c r="AX184" s="7">
        <v>471.58</v>
      </c>
      <c r="AY184" s="6">
        <v>464.5</v>
      </c>
      <c r="AZ184" s="7">
        <v>413.63</v>
      </c>
      <c r="BA184" s="6">
        <v>422.22</v>
      </c>
      <c r="BB184" s="6">
        <v>426.52</v>
      </c>
      <c r="BC184" s="6">
        <v>421.68</v>
      </c>
      <c r="BD184" s="6">
        <v>413.59</v>
      </c>
      <c r="BE184" s="11">
        <f t="shared" si="13"/>
        <v>5719.42</v>
      </c>
      <c r="BF184" s="11">
        <f t="shared" si="14"/>
        <v>5719.42</v>
      </c>
    </row>
    <row r="185" spans="40:58">
      <c r="AN185" s="5" t="s">
        <v>193</v>
      </c>
      <c r="AO185" s="5" t="s">
        <v>368</v>
      </c>
      <c r="AP185" s="5" t="s">
        <v>305</v>
      </c>
      <c r="AQ185" s="5" t="s">
        <v>379</v>
      </c>
      <c r="AR185" s="5" t="s">
        <v>384</v>
      </c>
      <c r="AS185" s="6">
        <v>6409.69</v>
      </c>
      <c r="AT185" s="6">
        <v>6055.3</v>
      </c>
      <c r="AU185" s="6">
        <v>5578.81</v>
      </c>
      <c r="AV185" s="6">
        <v>5569.67</v>
      </c>
      <c r="AW185" s="6">
        <v>5278.72</v>
      </c>
      <c r="AX185" s="7">
        <v>4494.4799999999996</v>
      </c>
      <c r="AY185" s="6">
        <v>33749.449999999997</v>
      </c>
      <c r="AZ185" s="7">
        <v>32648.400000000001</v>
      </c>
      <c r="BA185" s="6">
        <v>31572.29</v>
      </c>
      <c r="BB185" s="6">
        <v>35084.050000000003</v>
      </c>
      <c r="BC185" s="6">
        <v>37788</v>
      </c>
      <c r="BD185" s="6">
        <v>35586.86</v>
      </c>
      <c r="BE185" s="11">
        <f t="shared" si="13"/>
        <v>239815.71999999997</v>
      </c>
      <c r="BF185" s="11">
        <f t="shared" si="14"/>
        <v>239815.72</v>
      </c>
    </row>
    <row r="186" spans="40:58">
      <c r="AN186" s="5" t="s">
        <v>193</v>
      </c>
      <c r="AO186" s="5" t="s">
        <v>368</v>
      </c>
      <c r="AP186" s="5" t="s">
        <v>305</v>
      </c>
      <c r="AQ186" s="5" t="s">
        <v>379</v>
      </c>
      <c r="AR186" s="5" t="s">
        <v>385</v>
      </c>
      <c r="AS186" s="6">
        <v>16696.22</v>
      </c>
      <c r="AT186" s="6">
        <v>18653.060000000001</v>
      </c>
      <c r="AU186" s="6">
        <v>17877.310000000001</v>
      </c>
      <c r="AV186" s="6">
        <v>16293.03</v>
      </c>
      <c r="AW186" s="6">
        <v>17033.71</v>
      </c>
      <c r="AX186" s="7">
        <v>18219.43</v>
      </c>
      <c r="AY186" s="6">
        <v>0</v>
      </c>
      <c r="AZ186" s="7">
        <v>0</v>
      </c>
      <c r="BA186" s="6">
        <v>0</v>
      </c>
      <c r="BB186" s="6">
        <v>0</v>
      </c>
      <c r="BC186" s="6">
        <v>0</v>
      </c>
      <c r="BD186" s="6">
        <v>0</v>
      </c>
      <c r="BE186" s="11">
        <f t="shared" si="13"/>
        <v>104772.75999999998</v>
      </c>
      <c r="BF186" s="11">
        <f t="shared" si="14"/>
        <v>104772.76</v>
      </c>
    </row>
    <row r="187" spans="40:58">
      <c r="AN187" s="5" t="s">
        <v>193</v>
      </c>
      <c r="AO187" s="5" t="s">
        <v>368</v>
      </c>
      <c r="AP187" s="5" t="s">
        <v>305</v>
      </c>
      <c r="AQ187" s="5" t="s">
        <v>379</v>
      </c>
      <c r="AR187" s="5" t="s">
        <v>386</v>
      </c>
      <c r="AS187" s="6">
        <v>5923.72</v>
      </c>
      <c r="AT187" s="6">
        <v>5735.02</v>
      </c>
      <c r="AU187" s="6">
        <v>5731.05</v>
      </c>
      <c r="AV187" s="6">
        <v>5413.47</v>
      </c>
      <c r="AW187" s="6">
        <v>5629.9</v>
      </c>
      <c r="AX187" s="7">
        <v>4947.24</v>
      </c>
      <c r="AY187" s="6">
        <v>0</v>
      </c>
      <c r="AZ187" s="7">
        <v>0</v>
      </c>
      <c r="BA187" s="6">
        <v>0</v>
      </c>
      <c r="BB187" s="6">
        <v>0</v>
      </c>
      <c r="BC187" s="6">
        <v>0</v>
      </c>
      <c r="BD187" s="6">
        <v>0</v>
      </c>
      <c r="BE187" s="11">
        <f t="shared" si="13"/>
        <v>33380.400000000001</v>
      </c>
      <c r="BF187" s="11">
        <f t="shared" si="14"/>
        <v>33380.400000000001</v>
      </c>
    </row>
    <row r="188" spans="40:58">
      <c r="AN188" s="5" t="s">
        <v>193</v>
      </c>
      <c r="AO188" s="5" t="s">
        <v>368</v>
      </c>
      <c r="AP188" s="5" t="s">
        <v>305</v>
      </c>
      <c r="AQ188" s="5" t="s">
        <v>379</v>
      </c>
      <c r="AR188" s="5" t="s">
        <v>387</v>
      </c>
      <c r="AS188" s="6">
        <v>404.43</v>
      </c>
      <c r="AT188" s="6">
        <v>346.2</v>
      </c>
      <c r="AU188" s="6">
        <v>351.16</v>
      </c>
      <c r="AV188" s="6">
        <v>379.72</v>
      </c>
      <c r="AW188" s="6">
        <v>396.38</v>
      </c>
      <c r="AX188" s="7">
        <v>388.61</v>
      </c>
      <c r="AY188" s="6">
        <v>377.35</v>
      </c>
      <c r="AZ188" s="7">
        <v>350.36</v>
      </c>
      <c r="BA188" s="6">
        <v>360.9</v>
      </c>
      <c r="BB188" s="6">
        <v>244.87</v>
      </c>
      <c r="BC188" s="6">
        <v>352.9</v>
      </c>
      <c r="BD188" s="6">
        <v>342.69</v>
      </c>
      <c r="BE188" s="11">
        <f t="shared" si="13"/>
        <v>4295.57</v>
      </c>
      <c r="BF188" s="11">
        <f t="shared" si="14"/>
        <v>4295.57</v>
      </c>
    </row>
    <row r="189" spans="40:58">
      <c r="AN189" s="5" t="s">
        <v>193</v>
      </c>
      <c r="AO189" s="5" t="s">
        <v>368</v>
      </c>
      <c r="AP189" s="5" t="s">
        <v>305</v>
      </c>
      <c r="AQ189" s="5" t="s">
        <v>379</v>
      </c>
      <c r="AR189" s="5" t="s">
        <v>388</v>
      </c>
      <c r="AS189" s="6">
        <v>4677.43</v>
      </c>
      <c r="AT189" s="6">
        <v>4599.22</v>
      </c>
      <c r="AU189" s="6">
        <v>4292.43</v>
      </c>
      <c r="AV189" s="6">
        <v>7466.94</v>
      </c>
      <c r="AW189" s="6">
        <v>6908.33</v>
      </c>
      <c r="AX189" s="7">
        <v>6118.93</v>
      </c>
      <c r="AY189" s="6">
        <v>5930.18</v>
      </c>
      <c r="AZ189" s="7">
        <v>5644.51</v>
      </c>
      <c r="BA189" s="6">
        <v>5444.65</v>
      </c>
      <c r="BB189" s="6">
        <v>5071.95</v>
      </c>
      <c r="BC189" s="6">
        <v>4856.53</v>
      </c>
      <c r="BD189" s="6">
        <v>4737.4799999999996</v>
      </c>
      <c r="BE189" s="11">
        <f t="shared" si="13"/>
        <v>65748.58</v>
      </c>
      <c r="BF189" s="11">
        <f t="shared" si="14"/>
        <v>65748.58</v>
      </c>
    </row>
    <row r="190" spans="40:58">
      <c r="AN190" s="5" t="s">
        <v>193</v>
      </c>
      <c r="AO190" s="5" t="s">
        <v>368</v>
      </c>
      <c r="AP190" s="5" t="s">
        <v>389</v>
      </c>
      <c r="AQ190" s="5" t="s">
        <v>390</v>
      </c>
      <c r="AR190" s="5" t="s">
        <v>391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7">
        <v>0</v>
      </c>
      <c r="AY190" s="6">
        <v>0</v>
      </c>
      <c r="AZ190" s="7">
        <v>0</v>
      </c>
      <c r="BA190" s="6">
        <v>0</v>
      </c>
      <c r="BB190" s="6">
        <v>0</v>
      </c>
      <c r="BC190" s="6">
        <v>0</v>
      </c>
      <c r="BD190" s="6">
        <v>1165.01</v>
      </c>
      <c r="BE190" s="11">
        <f t="shared" si="13"/>
        <v>1165.01</v>
      </c>
      <c r="BF190" s="11">
        <f t="shared" si="14"/>
        <v>1165.01</v>
      </c>
    </row>
    <row r="191" spans="40:58">
      <c r="AN191" s="5" t="s">
        <v>193</v>
      </c>
      <c r="AO191" s="5" t="s">
        <v>368</v>
      </c>
      <c r="AP191" s="5" t="s">
        <v>389</v>
      </c>
      <c r="AQ191" s="5" t="s">
        <v>392</v>
      </c>
      <c r="AR191" s="5" t="s">
        <v>393</v>
      </c>
      <c r="AS191" s="6">
        <v>899</v>
      </c>
      <c r="AT191" s="6">
        <v>1755.16</v>
      </c>
      <c r="AU191" s="6">
        <v>1046.25</v>
      </c>
      <c r="AV191" s="6">
        <v>1810.98</v>
      </c>
      <c r="AW191" s="6">
        <v>1853.81</v>
      </c>
      <c r="AX191" s="7">
        <v>1296.57</v>
      </c>
      <c r="AY191" s="6">
        <v>1953.52</v>
      </c>
      <c r="AZ191" s="7">
        <v>1205.57</v>
      </c>
      <c r="BA191" s="6">
        <v>581.85</v>
      </c>
      <c r="BB191" s="6">
        <v>548.99</v>
      </c>
      <c r="BC191" s="6">
        <v>496.64</v>
      </c>
      <c r="BD191" s="6">
        <v>227.58</v>
      </c>
      <c r="BE191" s="11">
        <f t="shared" si="13"/>
        <v>13675.919999999998</v>
      </c>
      <c r="BF191" s="11">
        <f t="shared" si="14"/>
        <v>13675.92</v>
      </c>
    </row>
    <row r="192" spans="40:58">
      <c r="AN192" s="5" t="s">
        <v>193</v>
      </c>
      <c r="AO192" s="5" t="s">
        <v>368</v>
      </c>
      <c r="AP192" s="5" t="s">
        <v>389</v>
      </c>
      <c r="AQ192" s="5" t="s">
        <v>392</v>
      </c>
      <c r="AR192" s="5" t="s">
        <v>394</v>
      </c>
      <c r="AS192" s="6">
        <v>181</v>
      </c>
      <c r="AT192" s="6">
        <v>176.24</v>
      </c>
      <c r="AU192" s="6">
        <v>171.3</v>
      </c>
      <c r="AV192" s="6">
        <v>167.71</v>
      </c>
      <c r="AW192" s="6">
        <v>153.56</v>
      </c>
      <c r="AX192" s="7">
        <v>152.13999999999999</v>
      </c>
      <c r="AY192" s="6">
        <v>164.41</v>
      </c>
      <c r="AZ192" s="7">
        <v>280.39999999999998</v>
      </c>
      <c r="BA192" s="6">
        <v>315.7</v>
      </c>
      <c r="BB192" s="6">
        <v>314.08999999999997</v>
      </c>
      <c r="BC192" s="6">
        <v>302.41000000000003</v>
      </c>
      <c r="BD192" s="6">
        <v>244.37</v>
      </c>
      <c r="BE192" s="11">
        <f t="shared" si="13"/>
        <v>2623.3299999999995</v>
      </c>
      <c r="BF192" s="11">
        <f t="shared" si="14"/>
        <v>2623.33</v>
      </c>
    </row>
    <row r="193" spans="40:58">
      <c r="AN193" s="5" t="s">
        <v>193</v>
      </c>
      <c r="AO193" s="5" t="s">
        <v>368</v>
      </c>
      <c r="AP193" s="5" t="s">
        <v>389</v>
      </c>
      <c r="AQ193" s="5" t="s">
        <v>392</v>
      </c>
      <c r="AR193" s="5" t="s">
        <v>395</v>
      </c>
      <c r="AS193" s="6">
        <v>226.91</v>
      </c>
      <c r="AT193" s="6">
        <v>69.5</v>
      </c>
      <c r="AU193" s="6">
        <v>214.74</v>
      </c>
      <c r="AV193" s="6">
        <v>64.97</v>
      </c>
      <c r="AW193" s="6">
        <v>65.680000000000007</v>
      </c>
      <c r="AX193" s="7">
        <v>216.18</v>
      </c>
      <c r="AY193" s="6">
        <v>72.430000000000007</v>
      </c>
      <c r="AZ193" s="7">
        <v>94.85</v>
      </c>
      <c r="BA193" s="6">
        <v>135.12</v>
      </c>
      <c r="BB193" s="6">
        <v>144.58000000000001</v>
      </c>
      <c r="BC193" s="6">
        <v>141.51</v>
      </c>
      <c r="BD193" s="6">
        <v>319.83</v>
      </c>
      <c r="BE193" s="11">
        <f t="shared" si="13"/>
        <v>1766.3</v>
      </c>
      <c r="BF193" s="11">
        <f t="shared" si="14"/>
        <v>1766.3</v>
      </c>
    </row>
    <row r="194" spans="40:58">
      <c r="AN194" s="5" t="s">
        <v>193</v>
      </c>
      <c r="AO194" s="5" t="s">
        <v>396</v>
      </c>
      <c r="AP194" s="5" t="s">
        <v>195</v>
      </c>
      <c r="AQ194" s="5" t="s">
        <v>397</v>
      </c>
      <c r="AR194" s="5" t="s">
        <v>398</v>
      </c>
      <c r="AS194" s="6">
        <v>0</v>
      </c>
      <c r="AT194" s="6">
        <v>0</v>
      </c>
      <c r="AU194" s="6">
        <v>0</v>
      </c>
      <c r="AV194" s="6">
        <v>327.82</v>
      </c>
      <c r="AW194" s="6">
        <v>0</v>
      </c>
      <c r="AX194" s="7">
        <v>0</v>
      </c>
      <c r="AY194" s="6">
        <v>0</v>
      </c>
      <c r="AZ194" s="7">
        <v>0</v>
      </c>
      <c r="BA194" s="6">
        <v>0</v>
      </c>
      <c r="BB194" s="6">
        <v>0</v>
      </c>
      <c r="BC194" s="6">
        <v>0</v>
      </c>
      <c r="BD194" s="6">
        <v>0</v>
      </c>
      <c r="BE194" s="11">
        <f t="shared" si="13"/>
        <v>327.82</v>
      </c>
      <c r="BF194" s="11">
        <f t="shared" si="14"/>
        <v>327.82</v>
      </c>
    </row>
    <row r="195" spans="40:58">
      <c r="AN195" s="5" t="s">
        <v>193</v>
      </c>
      <c r="AO195" s="5" t="s">
        <v>396</v>
      </c>
      <c r="AP195" s="5" t="s">
        <v>219</v>
      </c>
      <c r="AQ195" s="5" t="s">
        <v>346</v>
      </c>
      <c r="AR195" s="5" t="s">
        <v>399</v>
      </c>
      <c r="AS195" s="6">
        <v>127.03</v>
      </c>
      <c r="AT195" s="6">
        <v>60.58</v>
      </c>
      <c r="AU195" s="6">
        <v>47.14</v>
      </c>
      <c r="AV195" s="6">
        <v>46.28</v>
      </c>
      <c r="AW195" s="6">
        <v>50.21</v>
      </c>
      <c r="AX195" s="7">
        <v>47.17</v>
      </c>
      <c r="AY195" s="6">
        <v>32.64</v>
      </c>
      <c r="AZ195" s="7">
        <v>35.5</v>
      </c>
      <c r="BA195" s="6">
        <v>43.02</v>
      </c>
      <c r="BB195" s="6">
        <v>42.61</v>
      </c>
      <c r="BC195" s="6">
        <v>48.46</v>
      </c>
      <c r="BD195" s="6">
        <v>44.26</v>
      </c>
      <c r="BE195" s="11">
        <f t="shared" ref="BE195:BE258" si="15">SUM(AS195:BD195)</f>
        <v>624.9</v>
      </c>
      <c r="BF195" s="11">
        <f t="shared" ref="BF195:BF258" si="16">ROUND(BE195,2)</f>
        <v>624.9</v>
      </c>
    </row>
    <row r="196" spans="40:58">
      <c r="AN196" s="5" t="s">
        <v>193</v>
      </c>
      <c r="AO196" s="5" t="s">
        <v>396</v>
      </c>
      <c r="AP196" s="5" t="s">
        <v>219</v>
      </c>
      <c r="AQ196" s="5" t="s">
        <v>346</v>
      </c>
      <c r="AR196" s="5" t="s">
        <v>400</v>
      </c>
      <c r="AS196" s="6">
        <v>27.8</v>
      </c>
      <c r="AT196" s="6">
        <v>18.010000000000002</v>
      </c>
      <c r="AU196" s="6">
        <v>17.2</v>
      </c>
      <c r="AV196" s="6">
        <v>15.89</v>
      </c>
      <c r="AW196" s="6">
        <v>17.45</v>
      </c>
      <c r="AX196" s="7">
        <v>15.59</v>
      </c>
      <c r="AY196" s="6">
        <v>12.25</v>
      </c>
      <c r="AZ196" s="7">
        <v>1.6400000000000001</v>
      </c>
      <c r="BA196" s="6">
        <v>0</v>
      </c>
      <c r="BB196" s="6">
        <v>0</v>
      </c>
      <c r="BC196" s="6">
        <v>0</v>
      </c>
      <c r="BD196" s="6">
        <v>0</v>
      </c>
      <c r="BE196" s="11">
        <f t="shared" si="15"/>
        <v>125.83000000000001</v>
      </c>
      <c r="BF196" s="11">
        <f t="shared" si="16"/>
        <v>125.83</v>
      </c>
    </row>
    <row r="197" spans="40:58">
      <c r="AN197" s="5" t="s">
        <v>193</v>
      </c>
      <c r="AO197" s="5" t="s">
        <v>396</v>
      </c>
      <c r="AP197" s="5" t="s">
        <v>161</v>
      </c>
      <c r="AQ197" s="5" t="s">
        <v>401</v>
      </c>
      <c r="AR197" s="5" t="s">
        <v>402</v>
      </c>
      <c r="AS197" s="6">
        <v>106.99</v>
      </c>
      <c r="AT197" s="6">
        <v>94.41</v>
      </c>
      <c r="AU197" s="6">
        <v>93.17</v>
      </c>
      <c r="AV197" s="6">
        <v>94.99</v>
      </c>
      <c r="AW197" s="6">
        <v>90.08</v>
      </c>
      <c r="AX197" s="7">
        <v>85.67</v>
      </c>
      <c r="AY197" s="6">
        <v>84.55</v>
      </c>
      <c r="AZ197" s="7">
        <v>84.35</v>
      </c>
      <c r="BA197" s="6">
        <v>89.51</v>
      </c>
      <c r="BB197" s="6">
        <v>91.21</v>
      </c>
      <c r="BC197" s="6">
        <v>88.91</v>
      </c>
      <c r="BD197" s="6">
        <v>86.93</v>
      </c>
      <c r="BE197" s="11">
        <f t="shared" si="15"/>
        <v>1090.77</v>
      </c>
      <c r="BF197" s="11">
        <f t="shared" si="16"/>
        <v>1090.77</v>
      </c>
    </row>
    <row r="198" spans="40:58">
      <c r="AN198" s="5" t="s">
        <v>193</v>
      </c>
      <c r="AO198" s="5" t="s">
        <v>396</v>
      </c>
      <c r="AP198" s="5" t="s">
        <v>161</v>
      </c>
      <c r="AQ198" s="5" t="s">
        <v>401</v>
      </c>
      <c r="AR198" s="5" t="s">
        <v>403</v>
      </c>
      <c r="AS198" s="6">
        <v>46.45</v>
      </c>
      <c r="AT198" s="6">
        <v>43.41</v>
      </c>
      <c r="AU198" s="6">
        <v>44.47</v>
      </c>
      <c r="AV198" s="6">
        <v>45.01</v>
      </c>
      <c r="AW198" s="6">
        <v>43.64</v>
      </c>
      <c r="AX198" s="7">
        <v>44.11</v>
      </c>
      <c r="AY198" s="6">
        <v>43.87</v>
      </c>
      <c r="AZ198" s="7">
        <v>43.36</v>
      </c>
      <c r="BA198" s="6">
        <v>43.9</v>
      </c>
      <c r="BB198" s="6">
        <v>47.18</v>
      </c>
      <c r="BC198" s="6">
        <v>44.26</v>
      </c>
      <c r="BD198" s="6">
        <v>41.78</v>
      </c>
      <c r="BE198" s="11">
        <f t="shared" si="15"/>
        <v>531.43999999999994</v>
      </c>
      <c r="BF198" s="11">
        <f t="shared" si="16"/>
        <v>531.44000000000005</v>
      </c>
    </row>
    <row r="199" spans="40:58">
      <c r="AN199" s="5" t="s">
        <v>193</v>
      </c>
      <c r="AO199" s="5" t="s">
        <v>396</v>
      </c>
      <c r="AP199" s="5" t="s">
        <v>161</v>
      </c>
      <c r="AQ199" s="5" t="s">
        <v>404</v>
      </c>
      <c r="AR199" s="5" t="s">
        <v>405</v>
      </c>
      <c r="AS199" s="6">
        <v>0</v>
      </c>
      <c r="AT199" s="6">
        <v>1.05</v>
      </c>
      <c r="AU199" s="6">
        <v>0.43</v>
      </c>
      <c r="AV199" s="6">
        <v>0.83</v>
      </c>
      <c r="AW199" s="6">
        <v>0</v>
      </c>
      <c r="AX199" s="7">
        <v>0</v>
      </c>
      <c r="AY199" s="6">
        <v>0</v>
      </c>
      <c r="AZ199" s="7">
        <v>0</v>
      </c>
      <c r="BA199" s="6">
        <v>0</v>
      </c>
      <c r="BB199" s="6">
        <v>0</v>
      </c>
      <c r="BC199" s="6">
        <v>0</v>
      </c>
      <c r="BD199" s="6">
        <v>0</v>
      </c>
      <c r="BE199" s="11">
        <f t="shared" si="15"/>
        <v>2.31</v>
      </c>
      <c r="BF199" s="11">
        <f t="shared" si="16"/>
        <v>2.31</v>
      </c>
    </row>
    <row r="200" spans="40:58">
      <c r="AN200" s="5" t="s">
        <v>193</v>
      </c>
      <c r="AO200" s="5" t="s">
        <v>396</v>
      </c>
      <c r="AP200" s="5" t="s">
        <v>161</v>
      </c>
      <c r="AQ200" s="5" t="s">
        <v>404</v>
      </c>
      <c r="AR200" s="5" t="s">
        <v>406</v>
      </c>
      <c r="AS200" s="6">
        <v>791.99</v>
      </c>
      <c r="AT200" s="6">
        <v>871.92</v>
      </c>
      <c r="AU200" s="6">
        <v>915.31</v>
      </c>
      <c r="AV200" s="6">
        <v>912.11</v>
      </c>
      <c r="AW200" s="6">
        <v>884.67</v>
      </c>
      <c r="AX200" s="7">
        <v>824.74</v>
      </c>
      <c r="AY200" s="6">
        <v>766.63</v>
      </c>
      <c r="AZ200" s="7">
        <v>731.08</v>
      </c>
      <c r="BA200" s="6">
        <v>696.43</v>
      </c>
      <c r="BB200" s="6">
        <v>647.83000000000004</v>
      </c>
      <c r="BC200" s="6">
        <v>598.36</v>
      </c>
      <c r="BD200" s="6">
        <v>553.29</v>
      </c>
      <c r="BE200" s="11">
        <f t="shared" si="15"/>
        <v>9194.36</v>
      </c>
      <c r="BF200" s="11">
        <f t="shared" si="16"/>
        <v>9194.36</v>
      </c>
    </row>
    <row r="201" spans="40:58">
      <c r="AN201" s="5" t="s">
        <v>193</v>
      </c>
      <c r="AO201" s="5" t="s">
        <v>396</v>
      </c>
      <c r="AP201" s="5" t="s">
        <v>161</v>
      </c>
      <c r="AQ201" s="5" t="s">
        <v>404</v>
      </c>
      <c r="AR201" s="5" t="s">
        <v>407</v>
      </c>
      <c r="AS201" s="6">
        <v>197.07</v>
      </c>
      <c r="AT201" s="6">
        <v>191.66</v>
      </c>
      <c r="AU201" s="6">
        <v>183.81</v>
      </c>
      <c r="AV201" s="6">
        <v>171.23</v>
      </c>
      <c r="AW201" s="6">
        <v>159.26</v>
      </c>
      <c r="AX201" s="7">
        <v>148.43</v>
      </c>
      <c r="AY201" s="6">
        <v>117.09</v>
      </c>
      <c r="AZ201" s="7">
        <v>91.76</v>
      </c>
      <c r="BA201" s="6">
        <v>86.64</v>
      </c>
      <c r="BB201" s="6">
        <v>89.02</v>
      </c>
      <c r="BC201" s="6">
        <v>117.8</v>
      </c>
      <c r="BD201" s="6">
        <v>129.41</v>
      </c>
      <c r="BE201" s="11">
        <f t="shared" si="15"/>
        <v>1683.18</v>
      </c>
      <c r="BF201" s="11">
        <f t="shared" si="16"/>
        <v>1683.18</v>
      </c>
    </row>
    <row r="202" spans="40:58">
      <c r="AN202" s="5" t="s">
        <v>193</v>
      </c>
      <c r="AO202" s="5" t="s">
        <v>396</v>
      </c>
      <c r="AP202" s="5" t="s">
        <v>206</v>
      </c>
      <c r="AQ202" s="5" t="s">
        <v>364</v>
      </c>
      <c r="AR202" s="5" t="s">
        <v>408</v>
      </c>
      <c r="AS202" s="6">
        <v>1964.82</v>
      </c>
      <c r="AT202" s="6">
        <v>1800.77</v>
      </c>
      <c r="AU202" s="6">
        <v>1754.04</v>
      </c>
      <c r="AV202" s="6">
        <v>1697.57</v>
      </c>
      <c r="AW202" s="6">
        <v>1623.64</v>
      </c>
      <c r="AX202" s="7">
        <v>1558.64</v>
      </c>
      <c r="AY202" s="6">
        <v>1514.36</v>
      </c>
      <c r="AZ202" s="7">
        <v>1458.8</v>
      </c>
      <c r="BA202" s="6">
        <v>1412.27</v>
      </c>
      <c r="BB202" s="6">
        <v>1452.74</v>
      </c>
      <c r="BC202" s="6">
        <v>1341.75</v>
      </c>
      <c r="BD202" s="6">
        <v>1239.48</v>
      </c>
      <c r="BE202" s="11">
        <f t="shared" si="15"/>
        <v>18818.88</v>
      </c>
      <c r="BF202" s="11">
        <f t="shared" si="16"/>
        <v>18818.88</v>
      </c>
    </row>
    <row r="203" spans="40:58">
      <c r="AN203" s="5" t="s">
        <v>193</v>
      </c>
      <c r="AO203" s="5" t="s">
        <v>396</v>
      </c>
      <c r="AP203" s="5" t="s">
        <v>206</v>
      </c>
      <c r="AQ203" s="5" t="s">
        <v>364</v>
      </c>
      <c r="AR203" s="5" t="s">
        <v>364</v>
      </c>
      <c r="AS203" s="6">
        <v>932.8</v>
      </c>
      <c r="AT203" s="6">
        <v>879.53</v>
      </c>
      <c r="AU203" s="6">
        <v>921.21</v>
      </c>
      <c r="AV203" s="6">
        <v>904.16</v>
      </c>
      <c r="AW203" s="6">
        <v>864.57</v>
      </c>
      <c r="AX203" s="7">
        <v>832.54</v>
      </c>
      <c r="AY203" s="6">
        <v>818.26</v>
      </c>
      <c r="AZ203" s="7">
        <v>856.32</v>
      </c>
      <c r="BA203" s="6">
        <v>816.98</v>
      </c>
      <c r="BB203" s="6">
        <v>824.49</v>
      </c>
      <c r="BC203" s="6">
        <v>735.28</v>
      </c>
      <c r="BD203" s="6">
        <v>740.99</v>
      </c>
      <c r="BE203" s="11">
        <f t="shared" si="15"/>
        <v>10127.129999999999</v>
      </c>
      <c r="BF203" s="11">
        <f t="shared" si="16"/>
        <v>10127.129999999999</v>
      </c>
    </row>
    <row r="204" spans="40:58">
      <c r="AN204" s="5" t="s">
        <v>193</v>
      </c>
      <c r="AO204" s="5" t="s">
        <v>396</v>
      </c>
      <c r="AP204" s="5" t="s">
        <v>206</v>
      </c>
      <c r="AQ204" s="5" t="s">
        <v>364</v>
      </c>
      <c r="AR204" s="5" t="s">
        <v>409</v>
      </c>
      <c r="AS204" s="6">
        <v>76.95</v>
      </c>
      <c r="AT204" s="6">
        <v>69.94</v>
      </c>
      <c r="AU204" s="6">
        <v>71.010000000000005</v>
      </c>
      <c r="AV204" s="6">
        <v>70.98</v>
      </c>
      <c r="AW204" s="6">
        <v>70.06</v>
      </c>
      <c r="AX204" s="7">
        <v>69.489999999999995</v>
      </c>
      <c r="AY204" s="6">
        <v>71.75</v>
      </c>
      <c r="AZ204" s="7">
        <v>75.52</v>
      </c>
      <c r="BA204" s="6">
        <v>74.2</v>
      </c>
      <c r="BB204" s="6">
        <v>53.82</v>
      </c>
      <c r="BC204" s="6">
        <v>47.28</v>
      </c>
      <c r="BD204" s="6">
        <v>81.180000000000007</v>
      </c>
      <c r="BE204" s="11">
        <f t="shared" si="15"/>
        <v>832.18000000000006</v>
      </c>
      <c r="BF204" s="11">
        <f t="shared" si="16"/>
        <v>832.18</v>
      </c>
    </row>
    <row r="205" spans="40:58">
      <c r="AN205" s="5" t="s">
        <v>193</v>
      </c>
      <c r="AO205" s="5" t="s">
        <v>396</v>
      </c>
      <c r="AP205" s="5" t="s">
        <v>206</v>
      </c>
      <c r="AQ205" s="5" t="s">
        <v>214</v>
      </c>
      <c r="AR205" s="5" t="s">
        <v>410</v>
      </c>
      <c r="AS205" s="6">
        <v>38.71</v>
      </c>
      <c r="AT205" s="6">
        <v>37.72</v>
      </c>
      <c r="AU205" s="6">
        <v>37.39</v>
      </c>
      <c r="AV205" s="6">
        <v>36.75</v>
      </c>
      <c r="AW205" s="6">
        <v>35.340000000000003</v>
      </c>
      <c r="AX205" s="7">
        <v>34.04</v>
      </c>
      <c r="AY205" s="6">
        <v>35.270000000000003</v>
      </c>
      <c r="AZ205" s="7">
        <v>35.78</v>
      </c>
      <c r="BA205" s="6">
        <v>34.880000000000003</v>
      </c>
      <c r="BB205" s="6">
        <v>39.020000000000003</v>
      </c>
      <c r="BC205" s="6">
        <v>33.53</v>
      </c>
      <c r="BD205" s="6">
        <v>33.5</v>
      </c>
      <c r="BE205" s="11">
        <f t="shared" si="15"/>
        <v>431.92999999999995</v>
      </c>
      <c r="BF205" s="11">
        <f t="shared" si="16"/>
        <v>431.93</v>
      </c>
    </row>
    <row r="206" spans="40:58">
      <c r="AN206" s="5" t="s">
        <v>193</v>
      </c>
      <c r="AO206" s="5" t="s">
        <v>396</v>
      </c>
      <c r="AP206" s="5" t="s">
        <v>206</v>
      </c>
      <c r="AQ206" s="5" t="s">
        <v>283</v>
      </c>
      <c r="AR206" s="5" t="s">
        <v>411</v>
      </c>
      <c r="AS206" s="6">
        <v>291.54000000000002</v>
      </c>
      <c r="AT206" s="6">
        <v>279.91000000000003</v>
      </c>
      <c r="AU206" s="6">
        <v>261.7</v>
      </c>
      <c r="AV206" s="6">
        <v>263.13</v>
      </c>
      <c r="AW206" s="6">
        <v>233.29</v>
      </c>
      <c r="AX206" s="7">
        <v>213.99</v>
      </c>
      <c r="AY206" s="6">
        <v>202.42</v>
      </c>
      <c r="AZ206" s="7">
        <v>217.01</v>
      </c>
      <c r="BA206" s="6">
        <v>214.12</v>
      </c>
      <c r="BB206" s="6">
        <v>217.61</v>
      </c>
      <c r="BC206" s="6">
        <v>191.54</v>
      </c>
      <c r="BD206" s="6">
        <v>204.27</v>
      </c>
      <c r="BE206" s="11">
        <f t="shared" si="15"/>
        <v>2790.53</v>
      </c>
      <c r="BF206" s="11">
        <f t="shared" si="16"/>
        <v>2790.53</v>
      </c>
    </row>
    <row r="207" spans="40:58">
      <c r="AN207" s="5" t="s">
        <v>193</v>
      </c>
      <c r="AO207" s="5" t="s">
        <v>396</v>
      </c>
      <c r="AP207" s="5" t="s">
        <v>206</v>
      </c>
      <c r="AQ207" s="5" t="s">
        <v>283</v>
      </c>
      <c r="AR207" s="5" t="s">
        <v>412</v>
      </c>
      <c r="AS207" s="6">
        <v>38</v>
      </c>
      <c r="AT207" s="6">
        <v>37.880000000000003</v>
      </c>
      <c r="AU207" s="6">
        <v>38.61</v>
      </c>
      <c r="AV207" s="6">
        <v>34.97</v>
      </c>
      <c r="AW207" s="6">
        <v>38.21</v>
      </c>
      <c r="AX207" s="7">
        <v>37.04</v>
      </c>
      <c r="AY207" s="6">
        <v>32.26</v>
      </c>
      <c r="AZ207" s="7">
        <v>28.53</v>
      </c>
      <c r="BA207" s="6">
        <v>23.93</v>
      </c>
      <c r="BB207" s="6">
        <v>21.62</v>
      </c>
      <c r="BC207" s="6">
        <v>26.77</v>
      </c>
      <c r="BD207" s="6">
        <v>28.69</v>
      </c>
      <c r="BE207" s="11">
        <f t="shared" si="15"/>
        <v>386.51</v>
      </c>
      <c r="BF207" s="11">
        <f t="shared" si="16"/>
        <v>386.51</v>
      </c>
    </row>
    <row r="208" spans="40:58">
      <c r="AN208" s="5" t="s">
        <v>193</v>
      </c>
      <c r="AO208" s="5" t="s">
        <v>396</v>
      </c>
      <c r="AP208" s="5" t="s">
        <v>206</v>
      </c>
      <c r="AQ208" s="5" t="s">
        <v>413</v>
      </c>
      <c r="AR208" s="5" t="s">
        <v>396</v>
      </c>
      <c r="AS208" s="6">
        <v>519.21</v>
      </c>
      <c r="AT208" s="6">
        <v>550.51</v>
      </c>
      <c r="AU208" s="6">
        <v>627.70000000000005</v>
      </c>
      <c r="AV208" s="6">
        <v>670.93</v>
      </c>
      <c r="AW208" s="6">
        <v>652.29999999999995</v>
      </c>
      <c r="AX208" s="7">
        <v>651.36</v>
      </c>
      <c r="AY208" s="6">
        <v>606.16</v>
      </c>
      <c r="AZ208" s="7">
        <v>561.62</v>
      </c>
      <c r="BA208" s="6">
        <v>595.15</v>
      </c>
      <c r="BB208" s="6">
        <v>576.72</v>
      </c>
      <c r="BC208" s="6">
        <v>555.95000000000005</v>
      </c>
      <c r="BD208" s="6">
        <v>536.01</v>
      </c>
      <c r="BE208" s="11">
        <f t="shared" si="15"/>
        <v>7103.62</v>
      </c>
      <c r="BF208" s="11">
        <f t="shared" si="16"/>
        <v>7103.62</v>
      </c>
    </row>
    <row r="209" spans="40:58">
      <c r="AN209" s="5" t="s">
        <v>193</v>
      </c>
      <c r="AO209" s="5" t="s">
        <v>414</v>
      </c>
      <c r="AP209" s="5" t="s">
        <v>305</v>
      </c>
      <c r="AQ209" s="5" t="s">
        <v>379</v>
      </c>
      <c r="AR209" s="5" t="s">
        <v>415</v>
      </c>
      <c r="AS209" s="6">
        <v>282.85000000000002</v>
      </c>
      <c r="AT209" s="6">
        <v>268.95</v>
      </c>
      <c r="AU209" s="6">
        <v>258.32</v>
      </c>
      <c r="AV209" s="6">
        <v>257.04000000000002</v>
      </c>
      <c r="AW209" s="6">
        <v>243.16</v>
      </c>
      <c r="AX209" s="7">
        <v>237.42</v>
      </c>
      <c r="AY209" s="6">
        <v>236.48</v>
      </c>
      <c r="AZ209" s="7">
        <v>223.73</v>
      </c>
      <c r="BA209" s="6">
        <v>216.54</v>
      </c>
      <c r="BB209" s="6">
        <v>211.34</v>
      </c>
      <c r="BC209" s="6">
        <v>231.44</v>
      </c>
      <c r="BD209" s="6">
        <v>230.96</v>
      </c>
      <c r="BE209" s="11">
        <f t="shared" si="15"/>
        <v>2898.2300000000005</v>
      </c>
      <c r="BF209" s="11">
        <f t="shared" si="16"/>
        <v>2898.23</v>
      </c>
    </row>
    <row r="210" spans="40:58">
      <c r="AN210" s="5" t="s">
        <v>193</v>
      </c>
      <c r="AO210" s="5" t="s">
        <v>414</v>
      </c>
      <c r="AP210" s="5" t="s">
        <v>305</v>
      </c>
      <c r="AQ210" s="5" t="s">
        <v>379</v>
      </c>
      <c r="AR210" s="5" t="s">
        <v>416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7">
        <v>0</v>
      </c>
      <c r="AY210" s="6">
        <v>0</v>
      </c>
      <c r="AZ210" s="7">
        <v>0</v>
      </c>
      <c r="BA210" s="6">
        <v>444.57</v>
      </c>
      <c r="BB210" s="6">
        <v>597.36</v>
      </c>
      <c r="BC210" s="6">
        <v>465.06</v>
      </c>
      <c r="BD210" s="6">
        <v>394.43</v>
      </c>
      <c r="BE210" s="11">
        <f t="shared" si="15"/>
        <v>1901.42</v>
      </c>
      <c r="BF210" s="11">
        <f t="shared" si="16"/>
        <v>1901.42</v>
      </c>
    </row>
    <row r="211" spans="40:58">
      <c r="AN211" s="5" t="s">
        <v>193</v>
      </c>
      <c r="AO211" s="5" t="s">
        <v>414</v>
      </c>
      <c r="AP211" s="5" t="s">
        <v>305</v>
      </c>
      <c r="AQ211" s="5" t="s">
        <v>379</v>
      </c>
      <c r="AR211" s="5" t="s">
        <v>417</v>
      </c>
      <c r="AS211" s="6">
        <v>44.62</v>
      </c>
      <c r="AT211" s="6">
        <v>41.06</v>
      </c>
      <c r="AU211" s="6">
        <v>39.85</v>
      </c>
      <c r="AV211" s="6">
        <v>39.950000000000003</v>
      </c>
      <c r="AW211" s="6">
        <v>38.130000000000003</v>
      </c>
      <c r="AX211" s="7">
        <v>34.090000000000003</v>
      </c>
      <c r="AY211" s="6">
        <v>35.26</v>
      </c>
      <c r="AZ211" s="7">
        <v>32.619999999999997</v>
      </c>
      <c r="BA211" s="6">
        <v>33.049999999999997</v>
      </c>
      <c r="BB211" s="6">
        <v>35.159999999999997</v>
      </c>
      <c r="BC211" s="6">
        <v>37.229999999999997</v>
      </c>
      <c r="BD211" s="6">
        <v>36.520000000000003</v>
      </c>
      <c r="BE211" s="11">
        <f t="shared" si="15"/>
        <v>447.54000000000008</v>
      </c>
      <c r="BF211" s="11">
        <f t="shared" si="16"/>
        <v>447.54</v>
      </c>
    </row>
    <row r="212" spans="40:58">
      <c r="AN212" s="5" t="s">
        <v>193</v>
      </c>
      <c r="AO212" s="5" t="s">
        <v>414</v>
      </c>
      <c r="AP212" s="5" t="s">
        <v>305</v>
      </c>
      <c r="AQ212" s="5" t="s">
        <v>379</v>
      </c>
      <c r="AR212" s="5" t="s">
        <v>418</v>
      </c>
      <c r="AS212" s="6">
        <v>24906.33</v>
      </c>
      <c r="AT212" s="6">
        <v>24725.13</v>
      </c>
      <c r="AU212" s="6">
        <v>24669.31</v>
      </c>
      <c r="AV212" s="6">
        <v>24175.97</v>
      </c>
      <c r="AW212" s="6">
        <v>24332.82</v>
      </c>
      <c r="AX212" s="7">
        <v>25432.93</v>
      </c>
      <c r="AY212" s="6">
        <v>25999.56</v>
      </c>
      <c r="AZ212" s="7">
        <v>25636.46</v>
      </c>
      <c r="BA212" s="6">
        <v>26537.4</v>
      </c>
      <c r="BB212" s="6">
        <v>25216.7</v>
      </c>
      <c r="BC212" s="6">
        <v>26712.01</v>
      </c>
      <c r="BD212" s="6">
        <v>26485.41</v>
      </c>
      <c r="BE212" s="11">
        <f t="shared" si="15"/>
        <v>304830.02999999997</v>
      </c>
      <c r="BF212" s="11">
        <f t="shared" si="16"/>
        <v>304830.03000000003</v>
      </c>
    </row>
    <row r="213" spans="40:58">
      <c r="AN213" s="5" t="s">
        <v>193</v>
      </c>
      <c r="AO213" s="5" t="s">
        <v>368</v>
      </c>
      <c r="AP213" s="5" t="s">
        <v>305</v>
      </c>
      <c r="AQ213" s="5" t="s">
        <v>379</v>
      </c>
      <c r="AR213" s="5" t="s">
        <v>386</v>
      </c>
      <c r="AS213" s="6">
        <v>7240.1</v>
      </c>
      <c r="AT213" s="6">
        <v>7009.46</v>
      </c>
      <c r="AU213" s="6">
        <v>7004.61</v>
      </c>
      <c r="AV213" s="6">
        <v>6616.47</v>
      </c>
      <c r="AW213" s="6">
        <v>6880.99</v>
      </c>
      <c r="AX213" s="7">
        <v>6046.62</v>
      </c>
      <c r="AY213" s="6">
        <v>0</v>
      </c>
      <c r="AZ213" s="7">
        <v>0</v>
      </c>
      <c r="BA213" s="6">
        <v>0</v>
      </c>
      <c r="BB213" s="6">
        <v>0</v>
      </c>
      <c r="BC213" s="6">
        <v>0</v>
      </c>
      <c r="BD213" s="6">
        <v>0</v>
      </c>
      <c r="BE213" s="11">
        <f t="shared" si="15"/>
        <v>40798.250000000007</v>
      </c>
      <c r="BF213" s="11">
        <f t="shared" si="16"/>
        <v>40798.25</v>
      </c>
    </row>
    <row r="214" spans="40:58">
      <c r="AN214" s="5" t="s">
        <v>193</v>
      </c>
      <c r="AO214" s="5" t="s">
        <v>414</v>
      </c>
      <c r="AP214" s="5" t="s">
        <v>155</v>
      </c>
      <c r="AQ214" s="5" t="s">
        <v>419</v>
      </c>
      <c r="AR214" s="5" t="s">
        <v>420</v>
      </c>
      <c r="AS214" s="6">
        <v>1378.87</v>
      </c>
      <c r="AT214" s="6">
        <v>1245.8599999999999</v>
      </c>
      <c r="AU214" s="6">
        <v>777.85</v>
      </c>
      <c r="AV214" s="6">
        <v>621.46</v>
      </c>
      <c r="AW214" s="6">
        <v>818.68</v>
      </c>
      <c r="AX214" s="7">
        <v>1977.91</v>
      </c>
      <c r="AY214" s="6">
        <v>2628.81</v>
      </c>
      <c r="AZ214" s="7">
        <v>2612.66</v>
      </c>
      <c r="BA214" s="6">
        <v>2764.67</v>
      </c>
      <c r="BB214" s="6">
        <v>2442.46</v>
      </c>
      <c r="BC214" s="6">
        <v>1599.44</v>
      </c>
      <c r="BD214" s="6">
        <v>1560.07</v>
      </c>
      <c r="BE214" s="11">
        <f t="shared" si="15"/>
        <v>20428.739999999998</v>
      </c>
      <c r="BF214" s="11">
        <f t="shared" si="16"/>
        <v>20428.740000000002</v>
      </c>
    </row>
    <row r="215" spans="40:58">
      <c r="AN215" s="5" t="s">
        <v>193</v>
      </c>
      <c r="AO215" s="5" t="s">
        <v>414</v>
      </c>
      <c r="AP215" s="5" t="s">
        <v>155</v>
      </c>
      <c r="AQ215" s="5" t="s">
        <v>419</v>
      </c>
      <c r="AR215" s="5" t="s">
        <v>421</v>
      </c>
      <c r="AS215" s="6">
        <v>5865.53</v>
      </c>
      <c r="AT215" s="6">
        <v>5579.82</v>
      </c>
      <c r="AU215" s="6">
        <v>5427.86</v>
      </c>
      <c r="AV215" s="6">
        <v>5250.86</v>
      </c>
      <c r="AW215" s="6">
        <v>4380.3999999999996</v>
      </c>
      <c r="AX215" s="7">
        <v>4215.8</v>
      </c>
      <c r="AY215" s="6">
        <v>3166.93</v>
      </c>
      <c r="AZ215" s="7">
        <v>2842.41</v>
      </c>
      <c r="BA215" s="6">
        <v>3686.6</v>
      </c>
      <c r="BB215" s="6">
        <v>4126.03</v>
      </c>
      <c r="BC215" s="6">
        <v>3950.17</v>
      </c>
      <c r="BD215" s="6">
        <v>3533.59</v>
      </c>
      <c r="BE215" s="11">
        <f t="shared" si="15"/>
        <v>52026</v>
      </c>
      <c r="BF215" s="11">
        <f t="shared" si="16"/>
        <v>52026</v>
      </c>
    </row>
    <row r="216" spans="40:58">
      <c r="AN216" s="5" t="s">
        <v>193</v>
      </c>
      <c r="AO216" s="5" t="s">
        <v>414</v>
      </c>
      <c r="AP216" s="5" t="s">
        <v>219</v>
      </c>
      <c r="AQ216" s="5" t="s">
        <v>422</v>
      </c>
      <c r="AR216" s="5" t="s">
        <v>423</v>
      </c>
      <c r="AS216" s="6">
        <v>306.8</v>
      </c>
      <c r="AT216" s="6">
        <v>302.58</v>
      </c>
      <c r="AU216" s="6">
        <v>296.61</v>
      </c>
      <c r="AV216" s="6">
        <v>284.95999999999998</v>
      </c>
      <c r="AW216" s="6">
        <v>283.12</v>
      </c>
      <c r="AX216" s="7">
        <v>284.91000000000003</v>
      </c>
      <c r="AY216" s="6">
        <v>270.11</v>
      </c>
      <c r="AZ216" s="7">
        <v>259.14</v>
      </c>
      <c r="BA216" s="6">
        <v>258.77999999999997</v>
      </c>
      <c r="BB216" s="6">
        <v>246.46</v>
      </c>
      <c r="BC216" s="6">
        <v>249.54</v>
      </c>
      <c r="BD216" s="6">
        <v>243.42</v>
      </c>
      <c r="BE216" s="11">
        <f t="shared" si="15"/>
        <v>3286.4300000000003</v>
      </c>
      <c r="BF216" s="11">
        <f t="shared" si="16"/>
        <v>3286.43</v>
      </c>
    </row>
    <row r="217" spans="40:58">
      <c r="AN217" s="5" t="s">
        <v>193</v>
      </c>
      <c r="AO217" s="5" t="s">
        <v>424</v>
      </c>
      <c r="AP217" s="5" t="s">
        <v>246</v>
      </c>
      <c r="AQ217" s="5" t="s">
        <v>247</v>
      </c>
      <c r="AR217" s="5" t="s">
        <v>247</v>
      </c>
      <c r="AS217" s="6">
        <v>524.53</v>
      </c>
      <c r="AT217" s="6">
        <v>398.86</v>
      </c>
      <c r="AU217" s="6">
        <v>291.64</v>
      </c>
      <c r="AV217" s="6">
        <v>249.41</v>
      </c>
      <c r="AW217" s="6">
        <v>243.96</v>
      </c>
      <c r="AX217" s="7">
        <v>226.05</v>
      </c>
      <c r="AY217" s="6">
        <v>221.27</v>
      </c>
      <c r="AZ217" s="7">
        <v>217.39</v>
      </c>
      <c r="BA217" s="6">
        <v>208.44</v>
      </c>
      <c r="BB217" s="6">
        <v>203.52</v>
      </c>
      <c r="BC217" s="6">
        <v>204.1</v>
      </c>
      <c r="BD217" s="6">
        <v>204.29</v>
      </c>
      <c r="BE217" s="11">
        <f t="shared" si="15"/>
        <v>3193.46</v>
      </c>
      <c r="BF217" s="11">
        <f t="shared" si="16"/>
        <v>3193.46</v>
      </c>
    </row>
    <row r="218" spans="40:58">
      <c r="AN218" s="5" t="s">
        <v>193</v>
      </c>
      <c r="AO218" s="5" t="s">
        <v>424</v>
      </c>
      <c r="AP218" s="5" t="s">
        <v>252</v>
      </c>
      <c r="AQ218" s="5" t="s">
        <v>425</v>
      </c>
      <c r="AR218" s="5" t="s">
        <v>426</v>
      </c>
      <c r="AS218" s="6">
        <v>215.59</v>
      </c>
      <c r="AT218" s="6">
        <v>212.96</v>
      </c>
      <c r="AU218" s="6">
        <v>211.69</v>
      </c>
      <c r="AV218" s="6">
        <v>201.34</v>
      </c>
      <c r="AW218" s="6">
        <v>194</v>
      </c>
      <c r="AX218" s="7">
        <v>163.82</v>
      </c>
      <c r="AY218" s="6">
        <v>145.58000000000001</v>
      </c>
      <c r="AZ218" s="7">
        <v>127.51</v>
      </c>
      <c r="BA218" s="6">
        <v>87.1</v>
      </c>
      <c r="BB218" s="6">
        <v>59.72</v>
      </c>
      <c r="BC218" s="6">
        <v>45.33</v>
      </c>
      <c r="BD218" s="6">
        <v>33.58</v>
      </c>
      <c r="BE218" s="11">
        <f t="shared" si="15"/>
        <v>1698.2199999999996</v>
      </c>
      <c r="BF218" s="11">
        <f t="shared" si="16"/>
        <v>1698.22</v>
      </c>
    </row>
    <row r="219" spans="40:58">
      <c r="AN219" s="5" t="s">
        <v>193</v>
      </c>
      <c r="AO219" s="5" t="s">
        <v>424</v>
      </c>
      <c r="AP219" s="5" t="s">
        <v>252</v>
      </c>
      <c r="AQ219" s="5" t="s">
        <v>425</v>
      </c>
      <c r="AR219" s="5" t="s">
        <v>427</v>
      </c>
      <c r="AS219" s="6">
        <v>34.909999999999997</v>
      </c>
      <c r="AT219" s="6">
        <v>37.51</v>
      </c>
      <c r="AU219" s="6">
        <v>37.659999999999997</v>
      </c>
      <c r="AV219" s="6">
        <v>33.81</v>
      </c>
      <c r="AW219" s="6">
        <v>28.54</v>
      </c>
      <c r="AX219" s="7">
        <v>4.74</v>
      </c>
      <c r="AY219" s="6">
        <v>3.36</v>
      </c>
      <c r="AZ219" s="7">
        <v>0.33</v>
      </c>
      <c r="BA219" s="6">
        <v>0.33</v>
      </c>
      <c r="BB219" s="6">
        <v>0.33</v>
      </c>
      <c r="BC219" s="6">
        <v>0.32</v>
      </c>
      <c r="BD219" s="6">
        <v>0.33</v>
      </c>
      <c r="BE219" s="11">
        <f t="shared" si="15"/>
        <v>182.17000000000004</v>
      </c>
      <c r="BF219" s="11">
        <f t="shared" si="16"/>
        <v>182.17</v>
      </c>
    </row>
    <row r="220" spans="40:58">
      <c r="AN220" s="5" t="s">
        <v>193</v>
      </c>
      <c r="AO220" s="5" t="s">
        <v>424</v>
      </c>
      <c r="AP220" s="5" t="s">
        <v>252</v>
      </c>
      <c r="AQ220" s="5" t="s">
        <v>425</v>
      </c>
      <c r="AR220" s="5" t="s">
        <v>428</v>
      </c>
      <c r="AS220" s="6">
        <v>1892.15</v>
      </c>
      <c r="AT220" s="6">
        <v>1754.62</v>
      </c>
      <c r="AU220" s="6">
        <v>1650.61</v>
      </c>
      <c r="AV220" s="6">
        <v>1634.71</v>
      </c>
      <c r="AW220" s="6">
        <v>1655.57</v>
      </c>
      <c r="AX220" s="7">
        <v>1613.12</v>
      </c>
      <c r="AY220" s="6">
        <v>1584.66</v>
      </c>
      <c r="AZ220" s="7">
        <v>1665.87</v>
      </c>
      <c r="BA220" s="6">
        <v>1572.94</v>
      </c>
      <c r="BB220" s="6">
        <v>1614.55</v>
      </c>
      <c r="BC220" s="6">
        <v>1601.58</v>
      </c>
      <c r="BD220" s="6">
        <v>1490.8</v>
      </c>
      <c r="BE220" s="11">
        <f t="shared" si="15"/>
        <v>19731.179999999997</v>
      </c>
      <c r="BF220" s="11">
        <f t="shared" si="16"/>
        <v>19731.18</v>
      </c>
    </row>
    <row r="221" spans="40:58">
      <c r="AN221" s="5" t="s">
        <v>193</v>
      </c>
      <c r="AO221" s="5" t="s">
        <v>424</v>
      </c>
      <c r="AP221" s="5" t="s">
        <v>113</v>
      </c>
      <c r="AQ221" s="5" t="s">
        <v>202</v>
      </c>
      <c r="AR221" s="5" t="s">
        <v>429</v>
      </c>
      <c r="AS221" s="6">
        <v>658.37</v>
      </c>
      <c r="AT221" s="6">
        <v>610.30999999999995</v>
      </c>
      <c r="AU221" s="6">
        <v>614.46</v>
      </c>
      <c r="AV221" s="6">
        <v>587.83000000000004</v>
      </c>
      <c r="AW221" s="6">
        <v>583.91999999999996</v>
      </c>
      <c r="AX221" s="7">
        <v>623.1</v>
      </c>
      <c r="AY221" s="6">
        <v>627.16</v>
      </c>
      <c r="AZ221" s="7">
        <v>627.13</v>
      </c>
      <c r="BA221" s="6">
        <v>622.94000000000005</v>
      </c>
      <c r="BB221" s="6">
        <v>545.54999999999995</v>
      </c>
      <c r="BC221" s="6">
        <v>575.80999999999995</v>
      </c>
      <c r="BD221" s="6">
        <v>582.13</v>
      </c>
      <c r="BE221" s="11">
        <f t="shared" si="15"/>
        <v>7258.71</v>
      </c>
      <c r="BF221" s="11">
        <f t="shared" si="16"/>
        <v>7258.71</v>
      </c>
    </row>
    <row r="222" spans="40:58">
      <c r="AN222" s="5" t="s">
        <v>193</v>
      </c>
      <c r="AO222" s="5" t="s">
        <v>424</v>
      </c>
      <c r="AP222" s="5" t="s">
        <v>113</v>
      </c>
      <c r="AQ222" s="5" t="s">
        <v>202</v>
      </c>
      <c r="AR222" s="5" t="s">
        <v>430</v>
      </c>
      <c r="AS222" s="6">
        <v>78.8</v>
      </c>
      <c r="AT222" s="6">
        <v>46.11</v>
      </c>
      <c r="AU222" s="6">
        <v>39.49</v>
      </c>
      <c r="AV222" s="6">
        <v>41.92</v>
      </c>
      <c r="AW222" s="6">
        <v>35.64</v>
      </c>
      <c r="AX222" s="7">
        <v>19.739999999999998</v>
      </c>
      <c r="AY222" s="6">
        <v>14.24</v>
      </c>
      <c r="AZ222" s="7">
        <v>20.94</v>
      </c>
      <c r="BA222" s="6">
        <v>20.59</v>
      </c>
      <c r="BB222" s="6">
        <v>28.63</v>
      </c>
      <c r="BC222" s="6">
        <v>26.05</v>
      </c>
      <c r="BD222" s="6">
        <v>11.09</v>
      </c>
      <c r="BE222" s="11">
        <f t="shared" si="15"/>
        <v>383.23999999999995</v>
      </c>
      <c r="BF222" s="11">
        <f t="shared" si="16"/>
        <v>383.24</v>
      </c>
    </row>
    <row r="223" spans="40:58">
      <c r="AN223" s="5" t="s">
        <v>193</v>
      </c>
      <c r="AO223" s="5" t="s">
        <v>424</v>
      </c>
      <c r="AP223" s="5" t="s">
        <v>216</v>
      </c>
      <c r="AQ223" s="5" t="s">
        <v>217</v>
      </c>
      <c r="AR223" s="5" t="s">
        <v>431</v>
      </c>
      <c r="AS223" s="6">
        <v>423.61</v>
      </c>
      <c r="AT223" s="6">
        <v>386.92</v>
      </c>
      <c r="AU223" s="6">
        <v>460.83</v>
      </c>
      <c r="AV223" s="6">
        <v>533.26</v>
      </c>
      <c r="AW223" s="6">
        <v>464.79</v>
      </c>
      <c r="AX223" s="7">
        <v>452.46</v>
      </c>
      <c r="AY223" s="6">
        <v>457.48</v>
      </c>
      <c r="AZ223" s="7">
        <v>489.09</v>
      </c>
      <c r="BA223" s="6">
        <v>469.02</v>
      </c>
      <c r="BB223" s="6">
        <v>459.26</v>
      </c>
      <c r="BC223" s="6">
        <v>439.81</v>
      </c>
      <c r="BD223" s="6">
        <v>425.16</v>
      </c>
      <c r="BE223" s="11">
        <f t="shared" si="15"/>
        <v>5461.6900000000005</v>
      </c>
      <c r="BF223" s="11">
        <f t="shared" si="16"/>
        <v>5461.69</v>
      </c>
    </row>
    <row r="224" spans="40:58">
      <c r="AN224" s="5" t="s">
        <v>193</v>
      </c>
      <c r="AO224" s="5" t="s">
        <v>424</v>
      </c>
      <c r="AP224" s="5" t="s">
        <v>216</v>
      </c>
      <c r="AQ224" s="5" t="s">
        <v>217</v>
      </c>
      <c r="AR224" s="5" t="s">
        <v>432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42.74</v>
      </c>
      <c r="BC224" s="6">
        <v>147.41</v>
      </c>
      <c r="BD224" s="6">
        <v>167.61</v>
      </c>
      <c r="BE224" s="11">
        <f t="shared" si="15"/>
        <v>357.76</v>
      </c>
      <c r="BF224" s="11">
        <f t="shared" si="16"/>
        <v>357.76</v>
      </c>
    </row>
    <row r="225" spans="40:58">
      <c r="AN225" s="5" t="s">
        <v>193</v>
      </c>
      <c r="AO225" s="5" t="s">
        <v>424</v>
      </c>
      <c r="AP225" s="5" t="s">
        <v>237</v>
      </c>
      <c r="AQ225" s="5" t="s">
        <v>433</v>
      </c>
      <c r="AR225" s="5" t="s">
        <v>434</v>
      </c>
      <c r="AS225" s="6">
        <v>5257.67</v>
      </c>
      <c r="AT225" s="6">
        <v>5247.61</v>
      </c>
      <c r="AU225" s="6">
        <v>5004.88</v>
      </c>
      <c r="AV225" s="6">
        <v>4938.2299999999996</v>
      </c>
      <c r="AW225" s="6">
        <v>4821.72</v>
      </c>
      <c r="AX225" s="7">
        <v>4553.8</v>
      </c>
      <c r="AY225" s="6">
        <v>4296.53</v>
      </c>
      <c r="AZ225" s="7">
        <v>4450.88</v>
      </c>
      <c r="BA225" s="6">
        <v>4261.83</v>
      </c>
      <c r="BB225" s="6">
        <v>4059.71</v>
      </c>
      <c r="BC225" s="6">
        <v>4203.9399999999996</v>
      </c>
      <c r="BD225" s="6">
        <v>3958.72</v>
      </c>
      <c r="BE225" s="11">
        <f t="shared" si="15"/>
        <v>55055.520000000004</v>
      </c>
      <c r="BF225" s="11">
        <f t="shared" si="16"/>
        <v>55055.519999999997</v>
      </c>
    </row>
    <row r="226" spans="40:58">
      <c r="AN226" s="5" t="s">
        <v>193</v>
      </c>
      <c r="AO226" s="5" t="s">
        <v>424</v>
      </c>
      <c r="AP226" s="5" t="s">
        <v>237</v>
      </c>
      <c r="AQ226" s="5" t="s">
        <v>433</v>
      </c>
      <c r="AR226" s="5" t="s">
        <v>435</v>
      </c>
      <c r="AS226" s="6">
        <v>2966.21</v>
      </c>
      <c r="AT226" s="6">
        <v>3357.8</v>
      </c>
      <c r="AU226" s="6">
        <v>3392.11</v>
      </c>
      <c r="AV226" s="6">
        <v>3447.25</v>
      </c>
      <c r="AW226" s="6">
        <v>3646.08</v>
      </c>
      <c r="AX226" s="7">
        <v>3751.7</v>
      </c>
      <c r="AY226" s="6">
        <v>3943.12</v>
      </c>
      <c r="AZ226" s="7">
        <v>3642.93</v>
      </c>
      <c r="BA226" s="6">
        <v>3422.5</v>
      </c>
      <c r="BB226" s="6">
        <v>3177.61</v>
      </c>
      <c r="BC226" s="6">
        <v>3278.66</v>
      </c>
      <c r="BD226" s="6">
        <v>3090.48</v>
      </c>
      <c r="BE226" s="11">
        <f t="shared" si="15"/>
        <v>41116.450000000004</v>
      </c>
      <c r="BF226" s="11">
        <f t="shared" si="16"/>
        <v>41116.449999999997</v>
      </c>
    </row>
    <row r="227" spans="40:58">
      <c r="AN227" s="5" t="s">
        <v>193</v>
      </c>
      <c r="AO227" s="5" t="s">
        <v>424</v>
      </c>
      <c r="AP227" s="5" t="s">
        <v>237</v>
      </c>
      <c r="AQ227" s="5" t="s">
        <v>433</v>
      </c>
      <c r="AR227" s="5" t="s">
        <v>436</v>
      </c>
      <c r="AS227" s="6">
        <v>28477.09</v>
      </c>
      <c r="AT227" s="6">
        <v>27582.66</v>
      </c>
      <c r="AU227" s="6">
        <v>26929.71</v>
      </c>
      <c r="AV227" s="6">
        <v>27268.16</v>
      </c>
      <c r="AW227" s="6">
        <v>26941.84</v>
      </c>
      <c r="AX227" s="7">
        <v>26573.97</v>
      </c>
      <c r="AY227" s="6">
        <v>26214.52</v>
      </c>
      <c r="AZ227" s="7">
        <v>26303.43</v>
      </c>
      <c r="BA227" s="6">
        <v>25758.81</v>
      </c>
      <c r="BB227" s="6">
        <v>25278.32</v>
      </c>
      <c r="BC227" s="6">
        <v>25015.200000000001</v>
      </c>
      <c r="BD227" s="6">
        <v>24580.6</v>
      </c>
      <c r="BE227" s="11">
        <f t="shared" si="15"/>
        <v>316924.30999999994</v>
      </c>
      <c r="BF227" s="11">
        <f t="shared" si="16"/>
        <v>316924.31</v>
      </c>
    </row>
    <row r="228" spans="40:58">
      <c r="AN228" s="5" t="s">
        <v>193</v>
      </c>
      <c r="AO228" s="5" t="s">
        <v>424</v>
      </c>
      <c r="AP228" s="5" t="s">
        <v>206</v>
      </c>
      <c r="AQ228" s="5" t="s">
        <v>193</v>
      </c>
      <c r="AR228" s="5" t="s">
        <v>437</v>
      </c>
      <c r="AS228" s="6">
        <v>598.35</v>
      </c>
      <c r="AT228" s="6">
        <v>577.22</v>
      </c>
      <c r="AU228" s="6">
        <v>571.27</v>
      </c>
      <c r="AV228" s="6">
        <v>385.12</v>
      </c>
      <c r="AW228" s="6">
        <v>151.96</v>
      </c>
      <c r="AX228" s="7">
        <v>518.41999999999996</v>
      </c>
      <c r="AY228" s="6">
        <v>495.02</v>
      </c>
      <c r="AZ228" s="7">
        <v>487.39</v>
      </c>
      <c r="BA228" s="6">
        <v>473.77</v>
      </c>
      <c r="BB228" s="6">
        <v>471.69</v>
      </c>
      <c r="BC228" s="6">
        <v>459.3</v>
      </c>
      <c r="BD228" s="6">
        <v>455.83</v>
      </c>
      <c r="BE228" s="11">
        <f t="shared" si="15"/>
        <v>5645.34</v>
      </c>
      <c r="BF228" s="11">
        <f t="shared" si="16"/>
        <v>5645.34</v>
      </c>
    </row>
    <row r="229" spans="40:58">
      <c r="AN229" s="5" t="s">
        <v>193</v>
      </c>
      <c r="AO229" s="5" t="s">
        <v>424</v>
      </c>
      <c r="AP229" s="5" t="s">
        <v>206</v>
      </c>
      <c r="AQ229" s="5" t="s">
        <v>193</v>
      </c>
      <c r="AR229" s="5" t="s">
        <v>438</v>
      </c>
      <c r="AS229" s="6">
        <v>223.39</v>
      </c>
      <c r="AT229" s="6">
        <v>216.35</v>
      </c>
      <c r="AU229" s="6">
        <v>216.16</v>
      </c>
      <c r="AV229" s="6">
        <v>219.07</v>
      </c>
      <c r="AW229" s="6">
        <v>205.29</v>
      </c>
      <c r="AX229" s="7">
        <v>212.59</v>
      </c>
      <c r="AY229" s="6">
        <v>210.18</v>
      </c>
      <c r="AZ229" s="7">
        <v>204.11</v>
      </c>
      <c r="BA229" s="6">
        <v>203.24</v>
      </c>
      <c r="BB229" s="6">
        <v>199.63</v>
      </c>
      <c r="BC229" s="6">
        <v>197.73</v>
      </c>
      <c r="BD229" s="6">
        <v>197.44</v>
      </c>
      <c r="BE229" s="11">
        <f t="shared" si="15"/>
        <v>2505.1799999999998</v>
      </c>
      <c r="BF229" s="11">
        <f t="shared" si="16"/>
        <v>2505.1799999999998</v>
      </c>
    </row>
    <row r="230" spans="40:58">
      <c r="AN230" s="5" t="s">
        <v>193</v>
      </c>
      <c r="AO230" s="5" t="s">
        <v>424</v>
      </c>
      <c r="AP230" s="5" t="s">
        <v>206</v>
      </c>
      <c r="AQ230" s="5" t="s">
        <v>193</v>
      </c>
      <c r="AR230" s="5" t="s">
        <v>439</v>
      </c>
      <c r="AS230" s="6">
        <v>319.58999999999997</v>
      </c>
      <c r="AT230" s="6">
        <v>304.41000000000003</v>
      </c>
      <c r="AU230" s="6">
        <v>287.18</v>
      </c>
      <c r="AV230" s="6">
        <v>266.89999999999998</v>
      </c>
      <c r="AW230" s="6">
        <v>259.66000000000003</v>
      </c>
      <c r="AX230" s="7">
        <v>223.29</v>
      </c>
      <c r="AY230" s="6">
        <v>227.87</v>
      </c>
      <c r="AZ230" s="7">
        <v>221.49</v>
      </c>
      <c r="BA230" s="6">
        <v>218.87</v>
      </c>
      <c r="BB230" s="6">
        <v>213.42</v>
      </c>
      <c r="BC230" s="6">
        <v>224.68</v>
      </c>
      <c r="BD230" s="6">
        <v>205.84</v>
      </c>
      <c r="BE230" s="11">
        <f t="shared" si="15"/>
        <v>2973.2000000000003</v>
      </c>
      <c r="BF230" s="11">
        <f t="shared" si="16"/>
        <v>2973.2</v>
      </c>
    </row>
    <row r="231" spans="40:58">
      <c r="AN231" s="5" t="s">
        <v>440</v>
      </c>
      <c r="AO231" s="5" t="s">
        <v>441</v>
      </c>
      <c r="AP231" s="5" t="s">
        <v>442</v>
      </c>
      <c r="AQ231" s="5" t="s">
        <v>443</v>
      </c>
      <c r="AR231" s="5" t="s">
        <v>443</v>
      </c>
      <c r="AS231" s="6">
        <v>436.47</v>
      </c>
      <c r="AT231" s="6">
        <v>418.81</v>
      </c>
      <c r="AU231" s="6">
        <v>405.48</v>
      </c>
      <c r="AV231" s="6">
        <v>404.14</v>
      </c>
      <c r="AW231" s="6">
        <v>414.64</v>
      </c>
      <c r="AX231" s="7">
        <v>382.74</v>
      </c>
      <c r="AY231" s="6">
        <v>319.2</v>
      </c>
      <c r="AZ231" s="7">
        <v>389.86</v>
      </c>
      <c r="BA231" s="6">
        <v>421.84</v>
      </c>
      <c r="BB231" s="6">
        <v>394.07</v>
      </c>
      <c r="BC231" s="6">
        <v>386.35</v>
      </c>
      <c r="BD231" s="6">
        <v>410.94</v>
      </c>
      <c r="BE231" s="11">
        <f t="shared" si="15"/>
        <v>4784.54</v>
      </c>
      <c r="BF231" s="11">
        <f t="shared" si="16"/>
        <v>4784.54</v>
      </c>
    </row>
    <row r="232" spans="40:58">
      <c r="AN232" s="5" t="s">
        <v>440</v>
      </c>
      <c r="AO232" s="5" t="s">
        <v>441</v>
      </c>
      <c r="AP232" s="5" t="s">
        <v>442</v>
      </c>
      <c r="AQ232" s="5" t="s">
        <v>444</v>
      </c>
      <c r="AR232" s="5" t="s">
        <v>445</v>
      </c>
      <c r="AS232" s="6">
        <v>132.74</v>
      </c>
      <c r="AT232" s="6">
        <v>124.89</v>
      </c>
      <c r="AU232" s="6">
        <v>129.19999999999999</v>
      </c>
      <c r="AV232" s="6">
        <v>125.17</v>
      </c>
      <c r="AW232" s="6">
        <v>123.24</v>
      </c>
      <c r="AX232" s="7">
        <v>120.51</v>
      </c>
      <c r="AY232" s="6">
        <v>133.6</v>
      </c>
      <c r="AZ232" s="7">
        <v>167.25</v>
      </c>
      <c r="BA232" s="6">
        <v>138.31</v>
      </c>
      <c r="BB232" s="6">
        <v>124.85</v>
      </c>
      <c r="BC232" s="6">
        <v>126.87</v>
      </c>
      <c r="BD232" s="6">
        <v>129.83000000000001</v>
      </c>
      <c r="BE232" s="11">
        <f t="shared" si="15"/>
        <v>1576.4599999999996</v>
      </c>
      <c r="BF232" s="11">
        <f t="shared" si="16"/>
        <v>1576.46</v>
      </c>
    </row>
    <row r="233" spans="40:58">
      <c r="AN233" s="5" t="s">
        <v>440</v>
      </c>
      <c r="AO233" s="5" t="s">
        <v>441</v>
      </c>
      <c r="AP233" s="5" t="s">
        <v>442</v>
      </c>
      <c r="AQ233" s="5" t="s">
        <v>444</v>
      </c>
      <c r="AR233" s="5" t="s">
        <v>446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7">
        <v>0</v>
      </c>
      <c r="AY233" s="6">
        <v>0</v>
      </c>
      <c r="AZ233" s="7">
        <v>0</v>
      </c>
      <c r="BA233" s="6">
        <v>0</v>
      </c>
      <c r="BB233" s="6">
        <v>0</v>
      </c>
      <c r="BC233" s="6">
        <v>105.07</v>
      </c>
      <c r="BD233" s="6">
        <v>139.96</v>
      </c>
      <c r="BE233" s="11">
        <f t="shared" si="15"/>
        <v>245.03</v>
      </c>
      <c r="BF233" s="11">
        <f t="shared" si="16"/>
        <v>245.03</v>
      </c>
    </row>
    <row r="234" spans="40:58">
      <c r="AN234" s="5" t="s">
        <v>447</v>
      </c>
      <c r="AO234" s="5" t="s">
        <v>448</v>
      </c>
      <c r="AP234" s="5" t="s">
        <v>248</v>
      </c>
      <c r="AQ234" s="5" t="s">
        <v>449</v>
      </c>
      <c r="AR234" s="5" t="s">
        <v>450</v>
      </c>
      <c r="AS234" s="6">
        <v>186.65</v>
      </c>
      <c r="AT234" s="6">
        <v>195.35</v>
      </c>
      <c r="AU234" s="6">
        <v>191.41</v>
      </c>
      <c r="AV234" s="6">
        <v>186.02</v>
      </c>
      <c r="AW234" s="6">
        <v>169.57</v>
      </c>
      <c r="AX234" s="7">
        <v>157.71</v>
      </c>
      <c r="AY234" s="6">
        <v>154.97</v>
      </c>
      <c r="AZ234" s="7">
        <v>144.24</v>
      </c>
      <c r="BA234" s="6">
        <v>138.05000000000001</v>
      </c>
      <c r="BB234" s="6">
        <v>132.19</v>
      </c>
      <c r="BC234" s="6">
        <v>129.62</v>
      </c>
      <c r="BD234" s="6">
        <v>126.29</v>
      </c>
      <c r="BE234" s="11">
        <f t="shared" si="15"/>
        <v>1912.0700000000002</v>
      </c>
      <c r="BF234" s="11">
        <f t="shared" si="16"/>
        <v>1912.07</v>
      </c>
    </row>
    <row r="235" spans="40:58">
      <c r="AN235" s="5" t="s">
        <v>447</v>
      </c>
      <c r="AO235" s="5" t="s">
        <v>448</v>
      </c>
      <c r="AP235" s="5" t="s">
        <v>248</v>
      </c>
      <c r="AQ235" s="5" t="s">
        <v>451</v>
      </c>
      <c r="AR235" s="5" t="s">
        <v>452</v>
      </c>
      <c r="AS235" s="6">
        <v>368.46</v>
      </c>
      <c r="AT235" s="6">
        <v>288.92</v>
      </c>
      <c r="AU235" s="6">
        <v>395.55</v>
      </c>
      <c r="AV235" s="6">
        <v>324.31</v>
      </c>
      <c r="AW235" s="6">
        <v>612.88</v>
      </c>
      <c r="AX235" s="7">
        <v>465.65</v>
      </c>
      <c r="AY235" s="6">
        <v>414.16</v>
      </c>
      <c r="AZ235" s="7">
        <v>424.46</v>
      </c>
      <c r="BA235" s="6">
        <v>423.39</v>
      </c>
      <c r="BB235" s="6">
        <v>439.46</v>
      </c>
      <c r="BC235" s="6">
        <v>413.43</v>
      </c>
      <c r="BD235" s="6">
        <v>418.93</v>
      </c>
      <c r="BE235" s="11">
        <f t="shared" si="15"/>
        <v>4989.6000000000004</v>
      </c>
      <c r="BF235" s="11">
        <f t="shared" si="16"/>
        <v>4989.6000000000004</v>
      </c>
    </row>
    <row r="236" spans="40:58">
      <c r="AN236" s="5" t="s">
        <v>447</v>
      </c>
      <c r="AO236" s="5" t="s">
        <v>448</v>
      </c>
      <c r="AP236" s="5" t="s">
        <v>113</v>
      </c>
      <c r="AQ236" s="5" t="s">
        <v>453</v>
      </c>
      <c r="AR236" s="5" t="s">
        <v>454</v>
      </c>
      <c r="AS236" s="6">
        <v>27.61</v>
      </c>
      <c r="AT236" s="6">
        <v>27.46</v>
      </c>
      <c r="AU236" s="6">
        <v>26.58</v>
      </c>
      <c r="AV236" s="6">
        <v>22.02</v>
      </c>
      <c r="AW236" s="6">
        <v>4.33</v>
      </c>
      <c r="AX236" s="7">
        <v>3.9</v>
      </c>
      <c r="AY236" s="6">
        <v>10.19</v>
      </c>
      <c r="AZ236" s="7">
        <v>12.94</v>
      </c>
      <c r="BA236" s="6">
        <v>8.2200000000000006</v>
      </c>
      <c r="BB236" s="6">
        <v>21.97</v>
      </c>
      <c r="BC236" s="6">
        <v>0.32</v>
      </c>
      <c r="BD236" s="6">
        <v>0</v>
      </c>
      <c r="BE236" s="11">
        <f t="shared" si="15"/>
        <v>165.54</v>
      </c>
      <c r="BF236" s="11">
        <f t="shared" si="16"/>
        <v>165.54</v>
      </c>
    </row>
    <row r="237" spans="40:58">
      <c r="AN237" s="5" t="s">
        <v>447</v>
      </c>
      <c r="AO237" s="5" t="s">
        <v>448</v>
      </c>
      <c r="AP237" s="5" t="s">
        <v>216</v>
      </c>
      <c r="AQ237" s="5" t="s">
        <v>455</v>
      </c>
      <c r="AR237" s="5" t="s">
        <v>456</v>
      </c>
      <c r="AS237" s="6">
        <v>0</v>
      </c>
      <c r="AT237" s="6">
        <v>23.8</v>
      </c>
      <c r="AU237" s="6">
        <v>0</v>
      </c>
      <c r="AV237" s="6">
        <v>0</v>
      </c>
      <c r="AW237" s="6">
        <v>0</v>
      </c>
      <c r="AX237" s="7">
        <v>0</v>
      </c>
      <c r="AY237" s="6">
        <v>0</v>
      </c>
      <c r="AZ237" s="7">
        <v>0</v>
      </c>
      <c r="BA237" s="6">
        <v>0</v>
      </c>
      <c r="BB237" s="6">
        <v>0</v>
      </c>
      <c r="BC237" s="6">
        <v>0</v>
      </c>
      <c r="BD237" s="6">
        <v>0</v>
      </c>
      <c r="BE237" s="11">
        <f t="shared" si="15"/>
        <v>23.8</v>
      </c>
      <c r="BF237" s="11">
        <f t="shared" si="16"/>
        <v>23.8</v>
      </c>
    </row>
    <row r="238" spans="40:58">
      <c r="AN238" s="5" t="s">
        <v>447</v>
      </c>
      <c r="AO238" s="5" t="s">
        <v>448</v>
      </c>
      <c r="AP238" s="5" t="s">
        <v>161</v>
      </c>
      <c r="AQ238" s="5" t="s">
        <v>457</v>
      </c>
      <c r="AR238" s="5" t="s">
        <v>458</v>
      </c>
      <c r="AS238" s="6">
        <v>1.41</v>
      </c>
      <c r="AT238" s="6">
        <v>0</v>
      </c>
      <c r="AU238" s="6">
        <v>0</v>
      </c>
      <c r="AV238" s="6">
        <v>0</v>
      </c>
      <c r="AW238" s="6">
        <v>0</v>
      </c>
      <c r="AX238" s="7">
        <v>0</v>
      </c>
      <c r="AY238" s="6">
        <v>0</v>
      </c>
      <c r="AZ238" s="7">
        <v>0</v>
      </c>
      <c r="BA238" s="6">
        <v>0</v>
      </c>
      <c r="BB238" s="6">
        <v>0</v>
      </c>
      <c r="BC238" s="6">
        <v>0</v>
      </c>
      <c r="BD238" s="6">
        <v>0</v>
      </c>
      <c r="BE238" s="11">
        <f t="shared" si="15"/>
        <v>1.41</v>
      </c>
      <c r="BF238" s="11">
        <f t="shared" si="16"/>
        <v>1.41</v>
      </c>
    </row>
    <row r="239" spans="40:58">
      <c r="AN239" s="5" t="s">
        <v>447</v>
      </c>
      <c r="AO239" s="5" t="s">
        <v>459</v>
      </c>
      <c r="AP239" s="5" t="s">
        <v>216</v>
      </c>
      <c r="AQ239" s="5" t="s">
        <v>455</v>
      </c>
      <c r="AR239" s="5" t="s">
        <v>460</v>
      </c>
      <c r="AS239" s="6">
        <v>2.02</v>
      </c>
      <c r="AT239" s="6">
        <v>2.2800000000000002</v>
      </c>
      <c r="AU239" s="6">
        <v>1.5899999999999999</v>
      </c>
      <c r="AV239" s="6">
        <v>0</v>
      </c>
      <c r="AW239" s="6">
        <v>0</v>
      </c>
      <c r="AX239" s="7">
        <v>0</v>
      </c>
      <c r="AY239" s="6">
        <v>0</v>
      </c>
      <c r="AZ239" s="7">
        <v>0</v>
      </c>
      <c r="BA239" s="6">
        <v>0</v>
      </c>
      <c r="BB239" s="6">
        <v>0</v>
      </c>
      <c r="BC239" s="6">
        <v>0</v>
      </c>
      <c r="BD239" s="6">
        <v>0</v>
      </c>
      <c r="BE239" s="11">
        <f t="shared" si="15"/>
        <v>5.8900000000000006</v>
      </c>
      <c r="BF239" s="11">
        <f t="shared" si="16"/>
        <v>5.89</v>
      </c>
    </row>
    <row r="240" spans="40:58">
      <c r="AN240" s="5" t="s">
        <v>447</v>
      </c>
      <c r="AO240" s="5" t="s">
        <v>459</v>
      </c>
      <c r="AP240" s="5" t="s">
        <v>216</v>
      </c>
      <c r="AQ240" s="5" t="s">
        <v>455</v>
      </c>
      <c r="AR240" s="5" t="s">
        <v>461</v>
      </c>
      <c r="AS240" s="6">
        <v>4.53</v>
      </c>
      <c r="AT240" s="6">
        <v>4.21</v>
      </c>
      <c r="AU240" s="6">
        <v>4.0599999999999996</v>
      </c>
      <c r="AV240" s="6">
        <v>0.28000000000000003</v>
      </c>
      <c r="AW240" s="6">
        <v>0</v>
      </c>
      <c r="AX240" s="7">
        <v>0</v>
      </c>
      <c r="AY240" s="6">
        <v>0</v>
      </c>
      <c r="AZ240" s="7">
        <v>0</v>
      </c>
      <c r="BA240" s="6">
        <v>0</v>
      </c>
      <c r="BB240" s="6">
        <v>0</v>
      </c>
      <c r="BC240" s="6">
        <v>0</v>
      </c>
      <c r="BD240" s="6">
        <v>0</v>
      </c>
      <c r="BE240" s="11">
        <f t="shared" si="15"/>
        <v>13.08</v>
      </c>
      <c r="BF240" s="11">
        <f t="shared" si="16"/>
        <v>13.08</v>
      </c>
    </row>
    <row r="241" spans="40:58">
      <c r="AN241" s="5" t="s">
        <v>447</v>
      </c>
      <c r="AO241" s="5" t="s">
        <v>459</v>
      </c>
      <c r="AP241" s="5" t="s">
        <v>216</v>
      </c>
      <c r="AQ241" s="5" t="s">
        <v>455</v>
      </c>
      <c r="AR241" s="5" t="s">
        <v>456</v>
      </c>
      <c r="AS241" s="6">
        <v>18.36</v>
      </c>
      <c r="AT241" s="6">
        <v>0</v>
      </c>
      <c r="AU241" s="6">
        <v>19.559999999999999</v>
      </c>
      <c r="AV241" s="6">
        <v>21.73</v>
      </c>
      <c r="AW241" s="6">
        <v>0</v>
      </c>
      <c r="AX241" s="7">
        <v>0</v>
      </c>
      <c r="AY241" s="6">
        <v>0</v>
      </c>
      <c r="AZ241" s="7">
        <v>0</v>
      </c>
      <c r="BA241" s="6">
        <v>0</v>
      </c>
      <c r="BB241" s="6">
        <v>0</v>
      </c>
      <c r="BC241" s="6">
        <v>0</v>
      </c>
      <c r="BD241" s="6">
        <v>0</v>
      </c>
      <c r="BE241" s="11">
        <f t="shared" si="15"/>
        <v>59.650000000000006</v>
      </c>
      <c r="BF241" s="11">
        <f t="shared" si="16"/>
        <v>59.65</v>
      </c>
    </row>
    <row r="242" spans="40:58">
      <c r="AN242" s="5" t="s">
        <v>447</v>
      </c>
      <c r="AO242" s="5" t="s">
        <v>459</v>
      </c>
      <c r="AP242" s="5" t="s">
        <v>442</v>
      </c>
      <c r="AQ242" s="5" t="s">
        <v>462</v>
      </c>
      <c r="AR242" s="5" t="s">
        <v>463</v>
      </c>
      <c r="AS242" s="6">
        <v>69.14</v>
      </c>
      <c r="AT242" s="6">
        <v>34.340000000000003</v>
      </c>
      <c r="AU242" s="6">
        <v>18.2</v>
      </c>
      <c r="AV242" s="6">
        <v>20.02</v>
      </c>
      <c r="AW242" s="6">
        <v>28.97</v>
      </c>
      <c r="AX242" s="7">
        <v>83.37</v>
      </c>
      <c r="AY242" s="6">
        <v>231.73</v>
      </c>
      <c r="AZ242" s="7">
        <v>226.32</v>
      </c>
      <c r="BA242" s="6">
        <v>211.58</v>
      </c>
      <c r="BB242" s="6">
        <v>211.99</v>
      </c>
      <c r="BC242" s="6">
        <v>198.72</v>
      </c>
      <c r="BD242" s="6">
        <v>195.93</v>
      </c>
      <c r="BE242" s="11">
        <f t="shared" si="15"/>
        <v>1530.31</v>
      </c>
      <c r="BF242" s="11">
        <f t="shared" si="16"/>
        <v>1530.31</v>
      </c>
    </row>
    <row r="243" spans="40:58">
      <c r="AN243" s="5" t="s">
        <v>447</v>
      </c>
      <c r="AO243" s="5" t="s">
        <v>459</v>
      </c>
      <c r="AP243" s="5" t="s">
        <v>442</v>
      </c>
      <c r="AQ243" s="5" t="s">
        <v>464</v>
      </c>
      <c r="AR243" s="5" t="s">
        <v>465</v>
      </c>
      <c r="AS243" s="6">
        <v>650.92999999999995</v>
      </c>
      <c r="AT243" s="6">
        <v>706.3</v>
      </c>
      <c r="AU243" s="6">
        <v>698.77</v>
      </c>
      <c r="AV243" s="6">
        <v>682.44</v>
      </c>
      <c r="AW243" s="6">
        <v>683.78</v>
      </c>
      <c r="AX243" s="7">
        <v>664.28</v>
      </c>
      <c r="AY243" s="6">
        <v>671.9</v>
      </c>
      <c r="AZ243" s="7">
        <v>627.5</v>
      </c>
      <c r="BA243" s="6">
        <v>540.70000000000005</v>
      </c>
      <c r="BB243" s="6">
        <v>508.77</v>
      </c>
      <c r="BC243" s="6">
        <v>482.07</v>
      </c>
      <c r="BD243" s="6">
        <v>493.01</v>
      </c>
      <c r="BE243" s="11">
        <f t="shared" si="15"/>
        <v>7410.4499999999989</v>
      </c>
      <c r="BF243" s="11">
        <f t="shared" si="16"/>
        <v>7410.45</v>
      </c>
    </row>
    <row r="244" spans="40:58">
      <c r="AN244" s="5" t="s">
        <v>447</v>
      </c>
      <c r="AO244" s="5" t="s">
        <v>459</v>
      </c>
      <c r="AP244" s="5" t="s">
        <v>442</v>
      </c>
      <c r="AQ244" s="5" t="s">
        <v>464</v>
      </c>
      <c r="AR244" s="5" t="s">
        <v>466</v>
      </c>
      <c r="AS244" s="6">
        <v>91.32</v>
      </c>
      <c r="AT244" s="6">
        <v>128.93</v>
      </c>
      <c r="AU244" s="6">
        <v>119.32</v>
      </c>
      <c r="AV244" s="6">
        <v>107.16</v>
      </c>
      <c r="AW244" s="6">
        <v>100.69</v>
      </c>
      <c r="AX244" s="7">
        <v>94.4</v>
      </c>
      <c r="AY244" s="6">
        <v>89.9</v>
      </c>
      <c r="AZ244" s="7">
        <v>85.12</v>
      </c>
      <c r="BA244" s="6">
        <v>84.24</v>
      </c>
      <c r="BB244" s="6">
        <v>66.52</v>
      </c>
      <c r="BC244" s="6">
        <v>56.31</v>
      </c>
      <c r="BD244" s="6">
        <v>77.010000000000005</v>
      </c>
      <c r="BE244" s="11">
        <f t="shared" si="15"/>
        <v>1100.92</v>
      </c>
      <c r="BF244" s="11">
        <f t="shared" si="16"/>
        <v>1100.92</v>
      </c>
    </row>
    <row r="245" spans="40:58">
      <c r="AN245" s="5" t="s">
        <v>447</v>
      </c>
      <c r="AO245" s="5" t="s">
        <v>459</v>
      </c>
      <c r="AP245" s="5" t="s">
        <v>442</v>
      </c>
      <c r="AQ245" s="5" t="s">
        <v>464</v>
      </c>
      <c r="AR245" s="5" t="s">
        <v>467</v>
      </c>
      <c r="AS245" s="6">
        <v>13.58</v>
      </c>
      <c r="AT245" s="6">
        <v>6.39</v>
      </c>
      <c r="AU245" s="6">
        <v>8.1999999999999993</v>
      </c>
      <c r="AV245" s="6">
        <v>12.24</v>
      </c>
      <c r="AW245" s="6">
        <v>15.02</v>
      </c>
      <c r="AX245" s="7">
        <v>15.44</v>
      </c>
      <c r="AY245" s="6">
        <v>14.68</v>
      </c>
      <c r="AZ245" s="7">
        <v>13.11</v>
      </c>
      <c r="BA245" s="6">
        <v>10.37</v>
      </c>
      <c r="BB245" s="6">
        <v>10.45</v>
      </c>
      <c r="BC245" s="6">
        <v>11.97</v>
      </c>
      <c r="BD245" s="6">
        <v>8.94</v>
      </c>
      <c r="BE245" s="11">
        <f t="shared" si="15"/>
        <v>140.38999999999999</v>
      </c>
      <c r="BF245" s="11">
        <f t="shared" si="16"/>
        <v>140.38999999999999</v>
      </c>
    </row>
    <row r="246" spans="40:58">
      <c r="AN246" s="5" t="s">
        <v>447</v>
      </c>
      <c r="AO246" s="5" t="s">
        <v>459</v>
      </c>
      <c r="AP246" s="5" t="s">
        <v>155</v>
      </c>
      <c r="AQ246" s="5" t="s">
        <v>455</v>
      </c>
      <c r="AR246" s="5" t="s">
        <v>468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7">
        <v>0</v>
      </c>
      <c r="AY246" s="6">
        <v>1.3541935483870966</v>
      </c>
      <c r="AZ246" s="7">
        <v>0</v>
      </c>
      <c r="BA246" s="6">
        <v>0</v>
      </c>
      <c r="BB246" s="6">
        <v>0</v>
      </c>
      <c r="BC246" s="6">
        <v>0</v>
      </c>
      <c r="BD246" s="6">
        <v>0</v>
      </c>
      <c r="BE246" s="11">
        <f t="shared" si="15"/>
        <v>1.3541935483870966</v>
      </c>
      <c r="BF246" s="11">
        <f t="shared" si="16"/>
        <v>1.35</v>
      </c>
    </row>
    <row r="247" spans="40:58">
      <c r="AN247" s="5" t="s">
        <v>447</v>
      </c>
      <c r="AO247" s="5" t="s">
        <v>459</v>
      </c>
      <c r="AP247" s="5" t="s">
        <v>155</v>
      </c>
      <c r="AQ247" s="5" t="s">
        <v>455</v>
      </c>
      <c r="AR247" s="5" t="s">
        <v>460</v>
      </c>
      <c r="AS247" s="6">
        <v>0</v>
      </c>
      <c r="AT247" s="6">
        <v>0</v>
      </c>
      <c r="AU247" s="6">
        <v>0</v>
      </c>
      <c r="AV247" s="6">
        <v>0</v>
      </c>
      <c r="AW247" s="6">
        <v>1.28</v>
      </c>
      <c r="AX247" s="7">
        <v>1.1400000000000001</v>
      </c>
      <c r="AY247" s="6">
        <v>1.5699999999999998</v>
      </c>
      <c r="AZ247" s="7">
        <v>1.1599999999999999</v>
      </c>
      <c r="BA247" s="6">
        <v>0.82</v>
      </c>
      <c r="BB247" s="6">
        <v>1.5</v>
      </c>
      <c r="BC247" s="6">
        <v>2.21</v>
      </c>
      <c r="BD247" s="6">
        <v>2.54</v>
      </c>
      <c r="BE247" s="11">
        <f t="shared" si="15"/>
        <v>12.219999999999999</v>
      </c>
      <c r="BF247" s="11">
        <f t="shared" si="16"/>
        <v>12.22</v>
      </c>
    </row>
    <row r="248" spans="40:58">
      <c r="AN248" s="5" t="s">
        <v>447</v>
      </c>
      <c r="AO248" s="5" t="s">
        <v>459</v>
      </c>
      <c r="AP248" s="5" t="s">
        <v>155</v>
      </c>
      <c r="AQ248" s="5" t="s">
        <v>455</v>
      </c>
      <c r="AR248" s="5" t="s">
        <v>456</v>
      </c>
      <c r="AS248" s="6">
        <v>0</v>
      </c>
      <c r="AT248" s="6">
        <v>0</v>
      </c>
      <c r="AU248" s="6">
        <v>0</v>
      </c>
      <c r="AV248" s="6">
        <v>0</v>
      </c>
      <c r="AW248" s="6">
        <v>19.07</v>
      </c>
      <c r="AX248" s="7">
        <v>16.309999999999999</v>
      </c>
      <c r="AY248" s="6">
        <v>26.89</v>
      </c>
      <c r="AZ248" s="7">
        <v>16.989999999999998</v>
      </c>
      <c r="BA248" s="6">
        <v>22.75</v>
      </c>
      <c r="BB248" s="6">
        <v>21.52</v>
      </c>
      <c r="BC248" s="6">
        <v>20.83</v>
      </c>
      <c r="BD248" s="6">
        <v>21.33</v>
      </c>
      <c r="BE248" s="11">
        <f t="shared" si="15"/>
        <v>165.69</v>
      </c>
      <c r="BF248" s="11">
        <f t="shared" si="16"/>
        <v>165.69</v>
      </c>
    </row>
    <row r="249" spans="40:58">
      <c r="AN249" s="5" t="s">
        <v>447</v>
      </c>
      <c r="AO249" s="5" t="s">
        <v>469</v>
      </c>
      <c r="AP249" s="5" t="s">
        <v>442</v>
      </c>
      <c r="AQ249" s="5" t="s">
        <v>470</v>
      </c>
      <c r="AR249" s="5" t="s">
        <v>471</v>
      </c>
      <c r="AS249" s="6">
        <v>188.57</v>
      </c>
      <c r="AT249" s="6">
        <v>182.13</v>
      </c>
      <c r="AU249" s="6">
        <v>162.41999999999999</v>
      </c>
      <c r="AV249" s="6">
        <v>171.7</v>
      </c>
      <c r="AW249" s="6">
        <v>165.04</v>
      </c>
      <c r="AX249" s="7">
        <v>198.73</v>
      </c>
      <c r="AY249" s="6">
        <v>230.94</v>
      </c>
      <c r="AZ249" s="7">
        <v>231.33</v>
      </c>
      <c r="BA249" s="6">
        <v>253.61</v>
      </c>
      <c r="BB249" s="6">
        <v>239.07</v>
      </c>
      <c r="BC249" s="6">
        <v>212.42</v>
      </c>
      <c r="BD249" s="6">
        <v>224.43</v>
      </c>
      <c r="BE249" s="11">
        <f t="shared" si="15"/>
        <v>2460.3899999999994</v>
      </c>
      <c r="BF249" s="11">
        <f t="shared" si="16"/>
        <v>2460.39</v>
      </c>
    </row>
    <row r="250" spans="40:58">
      <c r="AN250" s="5" t="s">
        <v>447</v>
      </c>
      <c r="AO250" s="5" t="s">
        <v>472</v>
      </c>
      <c r="AP250" s="5" t="s">
        <v>113</v>
      </c>
      <c r="AQ250" s="5" t="s">
        <v>473</v>
      </c>
      <c r="AR250" s="5" t="s">
        <v>474</v>
      </c>
      <c r="AS250" s="6">
        <v>6.78</v>
      </c>
      <c r="AT250" s="6">
        <v>55.69</v>
      </c>
      <c r="AU250" s="6">
        <v>42.86</v>
      </c>
      <c r="AV250" s="6">
        <v>34.64</v>
      </c>
      <c r="AW250" s="6">
        <v>30.63</v>
      </c>
      <c r="AX250" s="7">
        <v>26.95</v>
      </c>
      <c r="AY250" s="6">
        <v>29.7</v>
      </c>
      <c r="AZ250" s="7">
        <v>23.7</v>
      </c>
      <c r="BA250" s="6">
        <v>22.12</v>
      </c>
      <c r="BB250" s="6">
        <v>8.99</v>
      </c>
      <c r="BC250" s="6">
        <v>0</v>
      </c>
      <c r="BD250" s="6">
        <v>0</v>
      </c>
      <c r="BE250" s="11">
        <f t="shared" si="15"/>
        <v>282.05999999999995</v>
      </c>
      <c r="BF250" s="11">
        <f t="shared" si="16"/>
        <v>282.06</v>
      </c>
    </row>
    <row r="251" spans="40:58">
      <c r="AN251" s="5" t="s">
        <v>447</v>
      </c>
      <c r="AO251" s="5" t="s">
        <v>472</v>
      </c>
      <c r="AP251" s="5" t="s">
        <v>113</v>
      </c>
      <c r="AQ251" s="5" t="s">
        <v>473</v>
      </c>
      <c r="AR251" s="5" t="s">
        <v>475</v>
      </c>
      <c r="AS251" s="6">
        <v>1797.55</v>
      </c>
      <c r="AT251" s="6">
        <v>1766.03</v>
      </c>
      <c r="AU251" s="6">
        <v>1649.73</v>
      </c>
      <c r="AV251" s="6">
        <v>1636.59</v>
      </c>
      <c r="AW251" s="6">
        <v>1591.52</v>
      </c>
      <c r="AX251" s="7">
        <v>1590.07</v>
      </c>
      <c r="AY251" s="6">
        <v>1535.31</v>
      </c>
      <c r="AZ251" s="7">
        <v>1405.83</v>
      </c>
      <c r="BA251" s="6">
        <v>1479.33</v>
      </c>
      <c r="BB251" s="6">
        <v>1346.42</v>
      </c>
      <c r="BC251" s="6">
        <v>1331.74</v>
      </c>
      <c r="BD251" s="6">
        <v>1306.73</v>
      </c>
      <c r="BE251" s="11">
        <f t="shared" si="15"/>
        <v>18436.849999999999</v>
      </c>
      <c r="BF251" s="11">
        <f t="shared" si="16"/>
        <v>18436.849999999999</v>
      </c>
    </row>
    <row r="252" spans="40:58">
      <c r="AN252" s="5" t="s">
        <v>447</v>
      </c>
      <c r="AO252" s="5" t="s">
        <v>472</v>
      </c>
      <c r="AP252" s="5" t="s">
        <v>113</v>
      </c>
      <c r="AQ252" s="5" t="s">
        <v>473</v>
      </c>
      <c r="AR252" s="5" t="s">
        <v>473</v>
      </c>
      <c r="AS252" s="6">
        <v>768.35</v>
      </c>
      <c r="AT252" s="6">
        <v>755.47</v>
      </c>
      <c r="AU252" s="6">
        <v>756.7</v>
      </c>
      <c r="AV252" s="6">
        <v>695.15</v>
      </c>
      <c r="AW252" s="6">
        <v>744.01</v>
      </c>
      <c r="AX252" s="7">
        <v>817.87</v>
      </c>
      <c r="AY252" s="6">
        <v>1392.32</v>
      </c>
      <c r="AZ252" s="7">
        <v>1496.06</v>
      </c>
      <c r="BA252" s="6">
        <v>1845.31</v>
      </c>
      <c r="BB252" s="6">
        <v>2026.53</v>
      </c>
      <c r="BC252" s="6">
        <v>1956.82</v>
      </c>
      <c r="BD252" s="6">
        <v>2029.08</v>
      </c>
      <c r="BE252" s="11">
        <f t="shared" si="15"/>
        <v>15283.67</v>
      </c>
      <c r="BF252" s="11">
        <f t="shared" si="16"/>
        <v>15283.67</v>
      </c>
    </row>
    <row r="253" spans="40:58">
      <c r="AN253" s="5" t="s">
        <v>447</v>
      </c>
      <c r="AO253" s="5" t="s">
        <v>472</v>
      </c>
      <c r="AP253" s="5" t="s">
        <v>442</v>
      </c>
      <c r="AQ253" s="5" t="s">
        <v>462</v>
      </c>
      <c r="AR253" s="5" t="s">
        <v>476</v>
      </c>
      <c r="AS253" s="6">
        <v>21613.58</v>
      </c>
      <c r="AT253" s="6">
        <v>19716</v>
      </c>
      <c r="AU253" s="6">
        <v>20632.37</v>
      </c>
      <c r="AV253" s="6">
        <v>20298.240000000002</v>
      </c>
      <c r="AW253" s="6">
        <v>18766.009999999998</v>
      </c>
      <c r="AX253" s="7">
        <v>15394.19</v>
      </c>
      <c r="AY253" s="6">
        <v>15220.05</v>
      </c>
      <c r="AZ253" s="7">
        <v>15724.9</v>
      </c>
      <c r="BA253" s="6">
        <v>15105.12</v>
      </c>
      <c r="BB253" s="6">
        <v>14135.63</v>
      </c>
      <c r="BC253" s="6">
        <v>15508.28</v>
      </c>
      <c r="BD253" s="6">
        <v>15052.22</v>
      </c>
      <c r="BE253" s="11">
        <f t="shared" si="15"/>
        <v>207166.59</v>
      </c>
      <c r="BF253" s="11">
        <f t="shared" si="16"/>
        <v>207166.59</v>
      </c>
    </row>
    <row r="254" spans="40:58">
      <c r="AN254" s="5" t="s">
        <v>447</v>
      </c>
      <c r="AO254" s="5" t="s">
        <v>472</v>
      </c>
      <c r="AP254" s="5" t="s">
        <v>442</v>
      </c>
      <c r="AQ254" s="5" t="s">
        <v>462</v>
      </c>
      <c r="AR254" s="5" t="s">
        <v>477</v>
      </c>
      <c r="AS254" s="6">
        <v>4.5999999999999996</v>
      </c>
      <c r="AT254" s="6">
        <v>0</v>
      </c>
      <c r="AU254" s="6">
        <v>0</v>
      </c>
      <c r="AV254" s="6">
        <v>0</v>
      </c>
      <c r="AW254" s="6">
        <v>0</v>
      </c>
      <c r="AX254" s="7">
        <v>0</v>
      </c>
      <c r="AY254" s="6">
        <v>0</v>
      </c>
      <c r="AZ254" s="7">
        <v>0</v>
      </c>
      <c r="BA254" s="6">
        <v>0</v>
      </c>
      <c r="BB254" s="6">
        <v>0</v>
      </c>
      <c r="BC254" s="6">
        <v>0</v>
      </c>
      <c r="BD254" s="6">
        <v>0</v>
      </c>
      <c r="BE254" s="11">
        <f t="shared" si="15"/>
        <v>4.5999999999999996</v>
      </c>
      <c r="BF254" s="11">
        <f t="shared" si="16"/>
        <v>4.5999999999999996</v>
      </c>
    </row>
    <row r="255" spans="40:58">
      <c r="AN255" s="5" t="s">
        <v>447</v>
      </c>
      <c r="AO255" s="5" t="s">
        <v>472</v>
      </c>
      <c r="AP255" s="5" t="s">
        <v>442</v>
      </c>
      <c r="AQ255" s="5" t="s">
        <v>462</v>
      </c>
      <c r="AR255" s="5" t="s">
        <v>478</v>
      </c>
      <c r="AS255" s="6">
        <v>0</v>
      </c>
      <c r="AT255" s="6">
        <v>4.62</v>
      </c>
      <c r="AU255" s="6">
        <v>3.75</v>
      </c>
      <c r="AV255" s="6">
        <v>0</v>
      </c>
      <c r="AW255" s="6">
        <v>3.48</v>
      </c>
      <c r="AX255" s="7">
        <v>3.85</v>
      </c>
      <c r="AY255" s="6">
        <v>1.22</v>
      </c>
      <c r="AZ255" s="7">
        <v>2.84</v>
      </c>
      <c r="BA255" s="6">
        <v>2.61</v>
      </c>
      <c r="BB255" s="6">
        <v>3.6</v>
      </c>
      <c r="BC255" s="6">
        <v>2.09</v>
      </c>
      <c r="BD255" s="6">
        <v>1.54</v>
      </c>
      <c r="BE255" s="11">
        <f t="shared" si="15"/>
        <v>29.6</v>
      </c>
      <c r="BF255" s="11">
        <f t="shared" si="16"/>
        <v>29.6</v>
      </c>
    </row>
    <row r="256" spans="40:58">
      <c r="AN256" s="5" t="s">
        <v>479</v>
      </c>
      <c r="AO256" s="5" t="s">
        <v>480</v>
      </c>
      <c r="AP256" s="5" t="s">
        <v>481</v>
      </c>
      <c r="AQ256" s="5" t="s">
        <v>482</v>
      </c>
      <c r="AR256" s="5" t="s">
        <v>483</v>
      </c>
      <c r="AS256" s="6">
        <v>0.24</v>
      </c>
      <c r="AT256" s="6">
        <v>0.24</v>
      </c>
      <c r="AU256" s="6">
        <v>0.23</v>
      </c>
      <c r="AV256" s="6">
        <v>0.19</v>
      </c>
      <c r="AW256" s="6">
        <v>0.22</v>
      </c>
      <c r="AX256" s="7">
        <v>0.23</v>
      </c>
      <c r="AY256" s="6">
        <v>0.25</v>
      </c>
      <c r="AZ256" s="7">
        <v>0.28000000000000003</v>
      </c>
      <c r="BA256" s="6">
        <v>0.27</v>
      </c>
      <c r="BB256" s="6">
        <v>0.3</v>
      </c>
      <c r="BC256" s="6">
        <v>0.28000000000000003</v>
      </c>
      <c r="BD256" s="6">
        <v>0.28000000000000003</v>
      </c>
      <c r="BE256" s="11">
        <f t="shared" si="15"/>
        <v>3.01</v>
      </c>
      <c r="BF256" s="11">
        <f t="shared" si="16"/>
        <v>3.01</v>
      </c>
    </row>
    <row r="257" spans="40:58">
      <c r="AN257" s="5" t="s">
        <v>484</v>
      </c>
      <c r="AO257" s="5" t="s">
        <v>485</v>
      </c>
      <c r="AP257" s="5" t="s">
        <v>219</v>
      </c>
      <c r="AQ257" s="5" t="s">
        <v>486</v>
      </c>
      <c r="AR257" s="5" t="s">
        <v>485</v>
      </c>
      <c r="AS257" s="6">
        <v>137.22999999999999</v>
      </c>
      <c r="AT257" s="6">
        <v>136.57</v>
      </c>
      <c r="AU257" s="6">
        <v>129.97</v>
      </c>
      <c r="AV257" s="6">
        <v>137.1</v>
      </c>
      <c r="AW257" s="6">
        <v>137.19</v>
      </c>
      <c r="AX257" s="7">
        <v>135.4</v>
      </c>
      <c r="AY257" s="6">
        <v>133.03</v>
      </c>
      <c r="AZ257" s="7">
        <v>132.29</v>
      </c>
      <c r="BA257" s="6">
        <v>131.4</v>
      </c>
      <c r="BB257" s="6">
        <v>129.13</v>
      </c>
      <c r="BC257" s="6">
        <v>127.57</v>
      </c>
      <c r="BD257" s="6">
        <v>128.22999999999999</v>
      </c>
      <c r="BE257" s="11">
        <f t="shared" si="15"/>
        <v>1595.11</v>
      </c>
      <c r="BF257" s="11">
        <f t="shared" si="16"/>
        <v>1595.11</v>
      </c>
    </row>
    <row r="258" spans="40:58">
      <c r="AN258" s="5" t="s">
        <v>484</v>
      </c>
      <c r="AO258" s="5" t="s">
        <v>487</v>
      </c>
      <c r="AP258" s="5" t="s">
        <v>168</v>
      </c>
      <c r="AQ258" s="5" t="s">
        <v>487</v>
      </c>
      <c r="AR258" s="5" t="s">
        <v>487</v>
      </c>
      <c r="AS258" s="6">
        <v>53.41</v>
      </c>
      <c r="AT258" s="6">
        <v>83</v>
      </c>
      <c r="AU258" s="6">
        <v>49.65</v>
      </c>
      <c r="AV258" s="6">
        <v>52.36</v>
      </c>
      <c r="AW258" s="6">
        <v>54.72</v>
      </c>
      <c r="AX258" s="7">
        <v>47.62</v>
      </c>
      <c r="AY258" s="6">
        <v>55.56</v>
      </c>
      <c r="AZ258" s="7">
        <v>55.37</v>
      </c>
      <c r="BA258" s="6">
        <v>96.26</v>
      </c>
      <c r="BB258" s="6">
        <v>112.22</v>
      </c>
      <c r="BC258" s="6">
        <v>54.79</v>
      </c>
      <c r="BD258" s="6">
        <v>51.68</v>
      </c>
      <c r="BE258" s="11">
        <f t="shared" si="15"/>
        <v>766.64</v>
      </c>
      <c r="BF258" s="11">
        <f t="shared" si="16"/>
        <v>766.64</v>
      </c>
    </row>
    <row r="259" spans="40:58">
      <c r="AN259" s="5" t="s">
        <v>488</v>
      </c>
      <c r="AO259" s="5" t="s">
        <v>489</v>
      </c>
      <c r="AP259" s="5" t="s">
        <v>216</v>
      </c>
      <c r="AQ259" s="5" t="s">
        <v>490</v>
      </c>
      <c r="AR259" s="5" t="s">
        <v>491</v>
      </c>
      <c r="AS259" s="6">
        <v>2780.23</v>
      </c>
      <c r="AT259" s="6">
        <v>2761.52</v>
      </c>
      <c r="AU259" s="6">
        <v>2647.46</v>
      </c>
      <c r="AV259" s="6">
        <v>2719.77</v>
      </c>
      <c r="AW259" s="6">
        <v>2921.3</v>
      </c>
      <c r="AX259" s="7">
        <v>2814.22</v>
      </c>
      <c r="AY259" s="6">
        <v>2221.09</v>
      </c>
      <c r="AZ259" s="7">
        <v>2626.62</v>
      </c>
      <c r="BA259" s="6">
        <v>2442.21</v>
      </c>
      <c r="BB259" s="6">
        <v>2395.88</v>
      </c>
      <c r="BC259" s="6">
        <v>2230.4699999999998</v>
      </c>
      <c r="BD259" s="6">
        <v>2012.74</v>
      </c>
      <c r="BE259" s="11">
        <f t="shared" ref="BE259:BE322" si="17">SUM(AS259:BD259)</f>
        <v>30573.510000000002</v>
      </c>
      <c r="BF259" s="11">
        <f t="shared" ref="BF259:BF322" si="18">ROUND(BE259,2)</f>
        <v>30573.51</v>
      </c>
    </row>
    <row r="260" spans="40:58">
      <c r="AN260" s="5" t="s">
        <v>492</v>
      </c>
      <c r="AO260" s="5" t="s">
        <v>493</v>
      </c>
      <c r="AP260" s="5" t="s">
        <v>113</v>
      </c>
      <c r="AQ260" s="5" t="s">
        <v>494</v>
      </c>
      <c r="AR260" s="5" t="s">
        <v>495</v>
      </c>
      <c r="AS260" s="6">
        <v>801.04</v>
      </c>
      <c r="AT260" s="6">
        <v>775.68</v>
      </c>
      <c r="AU260" s="6">
        <v>797.94</v>
      </c>
      <c r="AV260" s="6">
        <v>715.52</v>
      </c>
      <c r="AW260" s="6">
        <v>717.88</v>
      </c>
      <c r="AX260" s="7">
        <v>737.3</v>
      </c>
      <c r="AY260" s="6">
        <v>791.86</v>
      </c>
      <c r="AZ260" s="7">
        <v>789.68</v>
      </c>
      <c r="BA260" s="6">
        <v>793.54</v>
      </c>
      <c r="BB260" s="6">
        <v>767.02</v>
      </c>
      <c r="BC260" s="6">
        <v>784.26</v>
      </c>
      <c r="BD260" s="6">
        <v>721.12</v>
      </c>
      <c r="BE260" s="11">
        <f t="shared" si="17"/>
        <v>9192.84</v>
      </c>
      <c r="BF260" s="11">
        <f t="shared" si="18"/>
        <v>9192.84</v>
      </c>
    </row>
    <row r="261" spans="40:58">
      <c r="AN261" s="5" t="s">
        <v>492</v>
      </c>
      <c r="AO261" s="5" t="s">
        <v>493</v>
      </c>
      <c r="AP261" s="5" t="s">
        <v>113</v>
      </c>
      <c r="AQ261" s="5" t="s">
        <v>496</v>
      </c>
      <c r="AR261" s="5" t="s">
        <v>497</v>
      </c>
      <c r="AS261" s="6">
        <v>1203.5899999999999</v>
      </c>
      <c r="AT261" s="6">
        <v>1178.21</v>
      </c>
      <c r="AU261" s="6">
        <v>1091.81</v>
      </c>
      <c r="AV261" s="6">
        <v>1137.93</v>
      </c>
      <c r="AW261" s="6">
        <v>1241.1300000000001</v>
      </c>
      <c r="AX261" s="7">
        <v>1250.01</v>
      </c>
      <c r="AY261" s="6">
        <v>1264.43</v>
      </c>
      <c r="AZ261" s="7">
        <v>1272.02</v>
      </c>
      <c r="BA261" s="6">
        <v>1253.8</v>
      </c>
      <c r="BB261" s="6">
        <v>1327.75</v>
      </c>
      <c r="BC261" s="6">
        <v>1292.25</v>
      </c>
      <c r="BD261" s="6">
        <v>1334.22</v>
      </c>
      <c r="BE261" s="11">
        <f t="shared" si="17"/>
        <v>14847.15</v>
      </c>
      <c r="BF261" s="11">
        <f t="shared" si="18"/>
        <v>14847.15</v>
      </c>
    </row>
    <row r="262" spans="40:58">
      <c r="AN262" s="5" t="s">
        <v>492</v>
      </c>
      <c r="AO262" s="5" t="s">
        <v>493</v>
      </c>
      <c r="AP262" s="5" t="s">
        <v>113</v>
      </c>
      <c r="AQ262" s="5" t="s">
        <v>496</v>
      </c>
      <c r="AR262" s="5" t="s">
        <v>498</v>
      </c>
      <c r="AS262" s="6">
        <v>236.26</v>
      </c>
      <c r="AT262" s="6">
        <v>183.87</v>
      </c>
      <c r="AU262" s="6">
        <v>239.6</v>
      </c>
      <c r="AV262" s="6">
        <v>224.49</v>
      </c>
      <c r="AW262" s="6">
        <v>226.83</v>
      </c>
      <c r="AX262" s="7">
        <v>225.38</v>
      </c>
      <c r="AY262" s="6">
        <v>245.53</v>
      </c>
      <c r="AZ262" s="7">
        <v>237.98</v>
      </c>
      <c r="BA262" s="6">
        <v>233.64</v>
      </c>
      <c r="BB262" s="6">
        <v>228.39</v>
      </c>
      <c r="BC262" s="6">
        <v>224.81</v>
      </c>
      <c r="BD262" s="6">
        <v>201.9</v>
      </c>
      <c r="BE262" s="11">
        <f t="shared" si="17"/>
        <v>2708.68</v>
      </c>
      <c r="BF262" s="11">
        <f t="shared" si="18"/>
        <v>2708.68</v>
      </c>
    </row>
    <row r="263" spans="40:58">
      <c r="AN263" s="5" t="s">
        <v>492</v>
      </c>
      <c r="AO263" s="5" t="s">
        <v>493</v>
      </c>
      <c r="AP263" s="5" t="s">
        <v>113</v>
      </c>
      <c r="AQ263" s="5" t="s">
        <v>496</v>
      </c>
      <c r="AR263" s="5" t="s">
        <v>499</v>
      </c>
      <c r="AS263" s="6">
        <v>1316.64</v>
      </c>
      <c r="AT263" s="6">
        <v>1298.4000000000001</v>
      </c>
      <c r="AU263" s="6">
        <v>1263.52</v>
      </c>
      <c r="AV263" s="6">
        <v>1256.46</v>
      </c>
      <c r="AW263" s="6">
        <v>1200.96</v>
      </c>
      <c r="AX263" s="7">
        <v>1173.0999999999999</v>
      </c>
      <c r="AY263" s="6">
        <v>1344.92</v>
      </c>
      <c r="AZ263" s="7">
        <v>1222.57</v>
      </c>
      <c r="BA263" s="6">
        <v>1241.6099999999999</v>
      </c>
      <c r="BB263" s="6">
        <v>1330.02</v>
      </c>
      <c r="BC263" s="6">
        <v>1285.29</v>
      </c>
      <c r="BD263" s="6">
        <v>1262.72</v>
      </c>
      <c r="BE263" s="11">
        <f t="shared" si="17"/>
        <v>15196.210000000001</v>
      </c>
      <c r="BF263" s="11">
        <f t="shared" si="18"/>
        <v>15196.21</v>
      </c>
    </row>
    <row r="264" spans="40:58">
      <c r="AN264" s="5" t="s">
        <v>492</v>
      </c>
      <c r="AO264" s="5" t="s">
        <v>493</v>
      </c>
      <c r="AP264" s="5" t="s">
        <v>113</v>
      </c>
      <c r="AQ264" s="5" t="s">
        <v>496</v>
      </c>
      <c r="AR264" s="5" t="s">
        <v>500</v>
      </c>
      <c r="AS264" s="6">
        <v>324.55</v>
      </c>
      <c r="AT264" s="6">
        <v>472.87</v>
      </c>
      <c r="AU264" s="6">
        <v>474.91</v>
      </c>
      <c r="AV264" s="6">
        <v>428.54</v>
      </c>
      <c r="AW264" s="6">
        <v>367.37</v>
      </c>
      <c r="AX264" s="7">
        <v>391.63</v>
      </c>
      <c r="AY264" s="6">
        <v>404.53</v>
      </c>
      <c r="AZ264" s="7">
        <v>457.89</v>
      </c>
      <c r="BA264" s="6">
        <v>513.35</v>
      </c>
      <c r="BB264" s="6">
        <v>481.72</v>
      </c>
      <c r="BC264" s="6">
        <v>484.19</v>
      </c>
      <c r="BD264" s="6">
        <v>434.96</v>
      </c>
      <c r="BE264" s="11">
        <f t="shared" si="17"/>
        <v>5236.51</v>
      </c>
      <c r="BF264" s="11">
        <f t="shared" si="18"/>
        <v>5236.51</v>
      </c>
    </row>
    <row r="265" spans="40:58">
      <c r="AN265" s="5" t="s">
        <v>492</v>
      </c>
      <c r="AO265" s="5" t="s">
        <v>493</v>
      </c>
      <c r="AP265" s="5" t="s">
        <v>113</v>
      </c>
      <c r="AQ265" s="5" t="s">
        <v>496</v>
      </c>
      <c r="AR265" s="5" t="s">
        <v>501</v>
      </c>
      <c r="AS265" s="6">
        <v>2898.85</v>
      </c>
      <c r="AT265" s="6">
        <v>3007.23</v>
      </c>
      <c r="AU265" s="6">
        <v>3177.48</v>
      </c>
      <c r="AV265" s="6">
        <v>3139.14</v>
      </c>
      <c r="AW265" s="6">
        <v>3182.42</v>
      </c>
      <c r="AX265" s="7">
        <v>2960.3</v>
      </c>
      <c r="AY265" s="6">
        <v>3002.53</v>
      </c>
      <c r="AZ265" s="7">
        <v>3035.79</v>
      </c>
      <c r="BA265" s="6">
        <v>2906.06</v>
      </c>
      <c r="BB265" s="6">
        <v>2846.25</v>
      </c>
      <c r="BC265" s="6">
        <v>2872.93</v>
      </c>
      <c r="BD265" s="6">
        <v>2760.78</v>
      </c>
      <c r="BE265" s="11">
        <f t="shared" si="17"/>
        <v>35789.759999999995</v>
      </c>
      <c r="BF265" s="11">
        <f t="shared" si="18"/>
        <v>35789.760000000002</v>
      </c>
    </row>
    <row r="266" spans="40:58">
      <c r="AN266" s="5" t="s">
        <v>492</v>
      </c>
      <c r="AO266" s="8" t="s">
        <v>493</v>
      </c>
      <c r="AP266" s="5" t="s">
        <v>113</v>
      </c>
      <c r="AQ266" s="5" t="s">
        <v>496</v>
      </c>
      <c r="AR266" s="5" t="s">
        <v>502</v>
      </c>
      <c r="AS266" s="6">
        <v>0</v>
      </c>
      <c r="AT266" s="6">
        <v>0</v>
      </c>
      <c r="AU266" s="6">
        <v>0</v>
      </c>
      <c r="AV266" s="6">
        <v>198.14</v>
      </c>
      <c r="AW266" s="6">
        <v>0</v>
      </c>
      <c r="AX266" s="7">
        <v>309.56</v>
      </c>
      <c r="AY266" s="6">
        <v>0</v>
      </c>
      <c r="AZ266" s="7">
        <v>0</v>
      </c>
      <c r="BA266" s="6">
        <v>0</v>
      </c>
      <c r="BB266" s="6">
        <v>0</v>
      </c>
      <c r="BC266" s="6">
        <v>0</v>
      </c>
      <c r="BD266" s="6">
        <v>0</v>
      </c>
      <c r="BE266" s="11">
        <f t="shared" si="17"/>
        <v>507.7</v>
      </c>
      <c r="BF266" s="11">
        <f t="shared" si="18"/>
        <v>507.7</v>
      </c>
    </row>
    <row r="267" spans="40:58">
      <c r="AN267" s="5" t="s">
        <v>492</v>
      </c>
      <c r="AO267" s="5" t="s">
        <v>493</v>
      </c>
      <c r="AP267" s="5" t="s">
        <v>113</v>
      </c>
      <c r="AQ267" s="5" t="s">
        <v>496</v>
      </c>
      <c r="AR267" s="5" t="s">
        <v>503</v>
      </c>
      <c r="AS267" s="6">
        <v>275.69</v>
      </c>
      <c r="AT267" s="6">
        <v>299.12</v>
      </c>
      <c r="AU267" s="6">
        <v>76.510000000000005</v>
      </c>
      <c r="AV267" s="6">
        <v>130.81</v>
      </c>
      <c r="AW267" s="6">
        <v>140.09</v>
      </c>
      <c r="AX267" s="7">
        <v>147.16999999999999</v>
      </c>
      <c r="AY267" s="6">
        <v>147.94</v>
      </c>
      <c r="AZ267" s="7">
        <v>142.49</v>
      </c>
      <c r="BA267" s="6">
        <v>115.17</v>
      </c>
      <c r="BB267" s="6">
        <v>41.58</v>
      </c>
      <c r="BC267" s="6">
        <v>132.16</v>
      </c>
      <c r="BD267" s="6">
        <v>150.24</v>
      </c>
      <c r="BE267" s="11">
        <f t="shared" si="17"/>
        <v>1798.97</v>
      </c>
      <c r="BF267" s="11">
        <f t="shared" si="18"/>
        <v>1798.97</v>
      </c>
    </row>
    <row r="268" spans="40:58">
      <c r="AN268" s="5" t="s">
        <v>492</v>
      </c>
      <c r="AO268" s="5" t="s">
        <v>493</v>
      </c>
      <c r="AP268" s="5" t="s">
        <v>113</v>
      </c>
      <c r="AQ268" s="5" t="s">
        <v>496</v>
      </c>
      <c r="AR268" s="5" t="s">
        <v>504</v>
      </c>
      <c r="AS268" s="6">
        <v>133.27000000000001</v>
      </c>
      <c r="AT268" s="6">
        <v>151.34</v>
      </c>
      <c r="AU268" s="6">
        <v>164.63</v>
      </c>
      <c r="AV268" s="6">
        <v>140.41</v>
      </c>
      <c r="AW268" s="6">
        <v>150.97999999999999</v>
      </c>
      <c r="AX268" s="7">
        <v>162.83000000000001</v>
      </c>
      <c r="AY268" s="6">
        <v>173.04</v>
      </c>
      <c r="AZ268" s="7">
        <v>160.96</v>
      </c>
      <c r="BA268" s="6">
        <v>158.36000000000001</v>
      </c>
      <c r="BB268" s="6">
        <v>154.09</v>
      </c>
      <c r="BC268" s="6">
        <v>37.47</v>
      </c>
      <c r="BD268" s="6">
        <v>78.97</v>
      </c>
      <c r="BE268" s="11">
        <f t="shared" si="17"/>
        <v>1666.3500000000001</v>
      </c>
      <c r="BF268" s="11">
        <f t="shared" si="18"/>
        <v>1666.35</v>
      </c>
    </row>
    <row r="269" spans="40:58">
      <c r="AN269" s="5" t="s">
        <v>492</v>
      </c>
      <c r="AO269" s="5" t="s">
        <v>493</v>
      </c>
      <c r="AP269" s="5" t="s">
        <v>113</v>
      </c>
      <c r="AQ269" s="5" t="s">
        <v>496</v>
      </c>
      <c r="AR269" s="5" t="s">
        <v>505</v>
      </c>
      <c r="AS269" s="6">
        <v>178.86</v>
      </c>
      <c r="AT269" s="6">
        <v>175.15</v>
      </c>
      <c r="AU269" s="6">
        <v>167.29</v>
      </c>
      <c r="AV269" s="6">
        <v>171.51</v>
      </c>
      <c r="AW269" s="6">
        <v>166.97</v>
      </c>
      <c r="AX269" s="7">
        <v>173.19</v>
      </c>
      <c r="AY269" s="6">
        <v>170.08</v>
      </c>
      <c r="AZ269" s="7">
        <v>162.02000000000001</v>
      </c>
      <c r="BA269" s="6">
        <v>165.09</v>
      </c>
      <c r="BB269" s="6">
        <v>165.77</v>
      </c>
      <c r="BC269" s="6">
        <v>167.92</v>
      </c>
      <c r="BD269" s="6">
        <v>165.88</v>
      </c>
      <c r="BE269" s="11">
        <f t="shared" si="17"/>
        <v>2029.73</v>
      </c>
      <c r="BF269" s="11">
        <f t="shared" si="18"/>
        <v>2029.73</v>
      </c>
    </row>
    <row r="270" spans="40:58">
      <c r="AN270" s="5" t="s">
        <v>492</v>
      </c>
      <c r="AO270" s="5" t="s">
        <v>506</v>
      </c>
      <c r="AP270" s="5" t="s">
        <v>168</v>
      </c>
      <c r="AQ270" s="5" t="s">
        <v>492</v>
      </c>
      <c r="AR270" s="5" t="s">
        <v>507</v>
      </c>
      <c r="AS270" s="6">
        <v>36.89</v>
      </c>
      <c r="AT270" s="6">
        <v>37.06</v>
      </c>
      <c r="AU270" s="6">
        <v>35.5</v>
      </c>
      <c r="AV270" s="6">
        <v>36.409999999999997</v>
      </c>
      <c r="AW270" s="6">
        <v>37.57</v>
      </c>
      <c r="AX270" s="7">
        <v>36.99</v>
      </c>
      <c r="AY270" s="6">
        <v>38.39</v>
      </c>
      <c r="AZ270" s="7">
        <v>75.760000000000005</v>
      </c>
      <c r="BA270" s="6">
        <v>106.82</v>
      </c>
      <c r="BB270" s="6">
        <v>102.27</v>
      </c>
      <c r="BC270" s="6">
        <v>88.51</v>
      </c>
      <c r="BD270" s="6">
        <v>83.47</v>
      </c>
      <c r="BE270" s="11">
        <f t="shared" si="17"/>
        <v>715.64</v>
      </c>
      <c r="BF270" s="11">
        <f t="shared" si="18"/>
        <v>715.64</v>
      </c>
    </row>
    <row r="271" spans="40:58">
      <c r="AN271" s="5" t="s">
        <v>492</v>
      </c>
      <c r="AO271" s="5" t="s">
        <v>508</v>
      </c>
      <c r="AP271" s="5" t="s">
        <v>216</v>
      </c>
      <c r="AQ271" s="5" t="s">
        <v>509</v>
      </c>
      <c r="AR271" s="5" t="s">
        <v>510</v>
      </c>
      <c r="AS271" s="6">
        <v>147.51</v>
      </c>
      <c r="AT271" s="6">
        <v>56.3</v>
      </c>
      <c r="AU271" s="6">
        <v>0</v>
      </c>
      <c r="AV271" s="6">
        <v>0</v>
      </c>
      <c r="AW271" s="6">
        <v>0</v>
      </c>
      <c r="AX271" s="7">
        <v>0</v>
      </c>
      <c r="AY271" s="6">
        <v>0</v>
      </c>
      <c r="AZ271" s="7">
        <v>0</v>
      </c>
      <c r="BA271" s="6">
        <v>316.3</v>
      </c>
      <c r="BB271" s="6">
        <v>378.48</v>
      </c>
      <c r="BC271" s="6">
        <v>641.17999999999995</v>
      </c>
      <c r="BD271" s="6">
        <v>747.88</v>
      </c>
      <c r="BE271" s="11">
        <f t="shared" si="17"/>
        <v>2287.65</v>
      </c>
      <c r="BF271" s="11">
        <f t="shared" si="18"/>
        <v>2287.65</v>
      </c>
    </row>
    <row r="272" spans="40:58">
      <c r="AN272" s="5" t="s">
        <v>492</v>
      </c>
      <c r="AO272" s="5" t="s">
        <v>511</v>
      </c>
      <c r="AP272" s="5" t="s">
        <v>113</v>
      </c>
      <c r="AQ272" s="5" t="s">
        <v>512</v>
      </c>
      <c r="AR272" s="5" t="s">
        <v>513</v>
      </c>
      <c r="AS272" s="6">
        <v>16.61</v>
      </c>
      <c r="AT272" s="6">
        <v>17.41</v>
      </c>
      <c r="AU272" s="6">
        <v>14.78</v>
      </c>
      <c r="AV272" s="6">
        <v>12.92</v>
      </c>
      <c r="AW272" s="6">
        <v>8.52</v>
      </c>
      <c r="AX272" s="7">
        <v>8.17</v>
      </c>
      <c r="AY272" s="6">
        <v>6.43</v>
      </c>
      <c r="AZ272" s="7">
        <v>7.58</v>
      </c>
      <c r="BA272" s="6">
        <v>13.7</v>
      </c>
      <c r="BB272" s="6">
        <v>13.51</v>
      </c>
      <c r="BC272" s="6">
        <v>8.39</v>
      </c>
      <c r="BD272" s="6">
        <v>14.33</v>
      </c>
      <c r="BE272" s="11">
        <f t="shared" si="17"/>
        <v>142.35000000000002</v>
      </c>
      <c r="BF272" s="11">
        <f t="shared" si="18"/>
        <v>142.35</v>
      </c>
    </row>
    <row r="273" spans="40:58">
      <c r="AN273" s="5" t="s">
        <v>492</v>
      </c>
      <c r="AO273" s="5" t="s">
        <v>511</v>
      </c>
      <c r="AP273" s="5" t="s">
        <v>113</v>
      </c>
      <c r="AQ273" s="5" t="s">
        <v>512</v>
      </c>
      <c r="AR273" s="5" t="s">
        <v>514</v>
      </c>
      <c r="AS273" s="6">
        <v>1024.03</v>
      </c>
      <c r="AT273" s="6">
        <v>1000.45</v>
      </c>
      <c r="AU273" s="6">
        <v>959.28</v>
      </c>
      <c r="AV273" s="6">
        <v>1006.37</v>
      </c>
      <c r="AW273" s="6">
        <v>1009.93</v>
      </c>
      <c r="AX273" s="7">
        <v>994.81</v>
      </c>
      <c r="AY273" s="6">
        <v>921.74</v>
      </c>
      <c r="AZ273" s="7">
        <v>948.49</v>
      </c>
      <c r="BA273" s="6">
        <v>1002.69</v>
      </c>
      <c r="BB273" s="6">
        <v>954.01</v>
      </c>
      <c r="BC273" s="6">
        <v>903.98</v>
      </c>
      <c r="BD273" s="6">
        <v>835.81</v>
      </c>
      <c r="BE273" s="11">
        <f t="shared" si="17"/>
        <v>11561.59</v>
      </c>
      <c r="BF273" s="11">
        <f t="shared" si="18"/>
        <v>11561.59</v>
      </c>
    </row>
    <row r="274" spans="40:58">
      <c r="AN274" s="5" t="s">
        <v>492</v>
      </c>
      <c r="AO274" s="5" t="s">
        <v>511</v>
      </c>
      <c r="AP274" s="5" t="s">
        <v>113</v>
      </c>
      <c r="AQ274" s="5" t="s">
        <v>515</v>
      </c>
      <c r="AR274" s="5" t="s">
        <v>516</v>
      </c>
      <c r="AS274" s="6">
        <v>51.05</v>
      </c>
      <c r="AT274" s="6">
        <v>45.33</v>
      </c>
      <c r="AU274" s="6">
        <v>50.75</v>
      </c>
      <c r="AV274" s="6">
        <v>46.09</v>
      </c>
      <c r="AW274" s="6">
        <v>49.1</v>
      </c>
      <c r="AX274" s="7">
        <v>53.09</v>
      </c>
      <c r="AY274" s="6">
        <v>56.14</v>
      </c>
      <c r="AZ274" s="7">
        <v>58.86</v>
      </c>
      <c r="BA274" s="6">
        <v>57.21</v>
      </c>
      <c r="BB274" s="6">
        <v>58.2</v>
      </c>
      <c r="BC274" s="6">
        <v>46.44</v>
      </c>
      <c r="BD274" s="6">
        <v>60.32</v>
      </c>
      <c r="BE274" s="11">
        <f t="shared" si="17"/>
        <v>632.58000000000004</v>
      </c>
      <c r="BF274" s="11">
        <f t="shared" si="18"/>
        <v>632.58000000000004</v>
      </c>
    </row>
    <row r="275" spans="40:58">
      <c r="AN275" s="5" t="s">
        <v>492</v>
      </c>
      <c r="AO275" s="5" t="s">
        <v>511</v>
      </c>
      <c r="AP275" s="5" t="s">
        <v>113</v>
      </c>
      <c r="AQ275" s="5" t="s">
        <v>515</v>
      </c>
      <c r="AR275" s="5" t="s">
        <v>517</v>
      </c>
      <c r="AS275" s="6">
        <v>4472.33</v>
      </c>
      <c r="AT275" s="6">
        <v>4289.3100000000004</v>
      </c>
      <c r="AU275" s="6">
        <v>4436.6000000000004</v>
      </c>
      <c r="AV275" s="6">
        <v>4297.37</v>
      </c>
      <c r="AW275" s="6">
        <v>4014.99</v>
      </c>
      <c r="AX275" s="7">
        <v>4163.17</v>
      </c>
      <c r="AY275" s="6">
        <v>3936.47</v>
      </c>
      <c r="AZ275" s="7">
        <v>4005.08</v>
      </c>
      <c r="BA275" s="6">
        <v>4110.2700000000004</v>
      </c>
      <c r="BB275" s="6">
        <v>4002.79</v>
      </c>
      <c r="BC275" s="6">
        <v>3975.4</v>
      </c>
      <c r="BD275" s="6">
        <v>4156.42</v>
      </c>
      <c r="BE275" s="11">
        <f t="shared" si="17"/>
        <v>49860.2</v>
      </c>
      <c r="BF275" s="11">
        <f t="shared" si="18"/>
        <v>49860.2</v>
      </c>
    </row>
    <row r="276" spans="40:58">
      <c r="AN276" s="5" t="s">
        <v>492</v>
      </c>
      <c r="AO276" s="5" t="s">
        <v>511</v>
      </c>
      <c r="AP276" s="5" t="s">
        <v>113</v>
      </c>
      <c r="AQ276" s="5" t="s">
        <v>494</v>
      </c>
      <c r="AR276" s="5" t="s">
        <v>518</v>
      </c>
      <c r="AS276" s="6">
        <v>2696.46</v>
      </c>
      <c r="AT276" s="6">
        <v>2719.4</v>
      </c>
      <c r="AU276" s="6">
        <v>2709.21</v>
      </c>
      <c r="AV276" s="6">
        <v>2633.2</v>
      </c>
      <c r="AW276" s="6">
        <v>2726.08</v>
      </c>
      <c r="AX276" s="7">
        <v>2742.07</v>
      </c>
      <c r="AY276" s="6">
        <v>2571.89</v>
      </c>
      <c r="AZ276" s="7">
        <v>2556.08</v>
      </c>
      <c r="BA276" s="6">
        <v>2654.18</v>
      </c>
      <c r="BB276" s="6">
        <v>2464.9699999999998</v>
      </c>
      <c r="BC276" s="6">
        <v>2257.29</v>
      </c>
      <c r="BD276" s="6">
        <v>2296.7600000000002</v>
      </c>
      <c r="BE276" s="11">
        <f t="shared" si="17"/>
        <v>31027.590000000004</v>
      </c>
      <c r="BF276" s="11">
        <f t="shared" si="18"/>
        <v>31027.59</v>
      </c>
    </row>
    <row r="277" spans="40:58">
      <c r="AN277" s="5" t="s">
        <v>492</v>
      </c>
      <c r="AO277" s="5" t="s">
        <v>511</v>
      </c>
      <c r="AP277" s="5" t="s">
        <v>113</v>
      </c>
      <c r="AQ277" s="5" t="s">
        <v>496</v>
      </c>
      <c r="AR277" s="5" t="s">
        <v>519</v>
      </c>
      <c r="AS277" s="6">
        <v>149.18</v>
      </c>
      <c r="AT277" s="6">
        <v>144.1</v>
      </c>
      <c r="AU277" s="6">
        <v>124.32</v>
      </c>
      <c r="AV277" s="6">
        <v>130.84</v>
      </c>
      <c r="AW277" s="6">
        <v>113.62</v>
      </c>
      <c r="AX277" s="7">
        <v>100.99</v>
      </c>
      <c r="AY277" s="6">
        <v>189.69</v>
      </c>
      <c r="AZ277" s="7">
        <v>203.19</v>
      </c>
      <c r="BA277" s="6">
        <v>205.46</v>
      </c>
      <c r="BB277" s="6">
        <v>200.76</v>
      </c>
      <c r="BC277" s="6">
        <v>184.33</v>
      </c>
      <c r="BD277" s="6">
        <v>192.07</v>
      </c>
      <c r="BE277" s="11">
        <f t="shared" si="17"/>
        <v>1938.55</v>
      </c>
      <c r="BF277" s="11">
        <f t="shared" si="18"/>
        <v>1938.55</v>
      </c>
    </row>
    <row r="278" spans="40:58">
      <c r="AN278" s="5" t="s">
        <v>492</v>
      </c>
      <c r="AO278" s="5" t="s">
        <v>511</v>
      </c>
      <c r="AP278" s="5" t="s">
        <v>113</v>
      </c>
      <c r="AQ278" s="5" t="s">
        <v>496</v>
      </c>
      <c r="AR278" s="5" t="s">
        <v>520</v>
      </c>
      <c r="AS278" s="6">
        <v>1085.01</v>
      </c>
      <c r="AT278" s="6">
        <v>1029.8900000000001</v>
      </c>
      <c r="AU278" s="6">
        <v>989.91</v>
      </c>
      <c r="AV278" s="6">
        <v>922.58</v>
      </c>
      <c r="AW278" s="6">
        <v>1034.45</v>
      </c>
      <c r="AX278" s="7">
        <v>1025.3900000000001</v>
      </c>
      <c r="AY278" s="6">
        <v>1066.43</v>
      </c>
      <c r="AZ278" s="7">
        <v>1036.28</v>
      </c>
      <c r="BA278" s="6">
        <v>1039.95</v>
      </c>
      <c r="BB278" s="6">
        <v>1032.9100000000001</v>
      </c>
      <c r="BC278" s="6">
        <v>1031.18</v>
      </c>
      <c r="BD278" s="6">
        <v>987.18</v>
      </c>
      <c r="BE278" s="11">
        <f t="shared" si="17"/>
        <v>12281.160000000002</v>
      </c>
      <c r="BF278" s="11">
        <f t="shared" si="18"/>
        <v>12281.16</v>
      </c>
    </row>
    <row r="279" spans="40:58">
      <c r="AN279" s="5" t="s">
        <v>492</v>
      </c>
      <c r="AO279" s="5" t="s">
        <v>511</v>
      </c>
      <c r="AP279" s="5" t="s">
        <v>113</v>
      </c>
      <c r="AQ279" s="5" t="s">
        <v>496</v>
      </c>
      <c r="AR279" s="5" t="s">
        <v>521</v>
      </c>
      <c r="AS279" s="6">
        <v>374.02</v>
      </c>
      <c r="AT279" s="6">
        <v>364.49</v>
      </c>
      <c r="AU279" s="6">
        <v>383.84</v>
      </c>
      <c r="AV279" s="6">
        <v>377.73</v>
      </c>
      <c r="AW279" s="6">
        <v>311.99</v>
      </c>
      <c r="AX279" s="7">
        <v>371.72</v>
      </c>
      <c r="AY279" s="6">
        <v>504.62</v>
      </c>
      <c r="AZ279" s="7">
        <v>525.73</v>
      </c>
      <c r="BA279" s="6">
        <v>512.69000000000005</v>
      </c>
      <c r="BB279" s="6">
        <v>545.91999999999996</v>
      </c>
      <c r="BC279" s="6">
        <v>546.27</v>
      </c>
      <c r="BD279" s="6">
        <v>541.19000000000005</v>
      </c>
      <c r="BE279" s="11">
        <f t="shared" si="17"/>
        <v>5360.2100000000009</v>
      </c>
      <c r="BF279" s="11">
        <f t="shared" si="18"/>
        <v>5360.21</v>
      </c>
    </row>
    <row r="280" spans="40:58">
      <c r="AN280" s="5" t="s">
        <v>492</v>
      </c>
      <c r="AO280" s="5" t="s">
        <v>511</v>
      </c>
      <c r="AP280" s="5" t="s">
        <v>113</v>
      </c>
      <c r="AQ280" s="5" t="s">
        <v>496</v>
      </c>
      <c r="AR280" s="5" t="s">
        <v>522</v>
      </c>
      <c r="AS280" s="6">
        <v>93.14</v>
      </c>
      <c r="AT280" s="6">
        <v>107.05</v>
      </c>
      <c r="AU280" s="6">
        <v>125.99</v>
      </c>
      <c r="AV280" s="6">
        <v>120</v>
      </c>
      <c r="AW280" s="6">
        <v>125.04</v>
      </c>
      <c r="AX280" s="7">
        <v>122.25</v>
      </c>
      <c r="AY280" s="6">
        <v>128.86000000000001</v>
      </c>
      <c r="AZ280" s="7">
        <v>128.05000000000001</v>
      </c>
      <c r="BA280" s="6">
        <v>126.21</v>
      </c>
      <c r="BB280" s="6">
        <v>137.94</v>
      </c>
      <c r="BC280" s="6">
        <v>124.11</v>
      </c>
      <c r="BD280" s="6">
        <v>85.26</v>
      </c>
      <c r="BE280" s="11">
        <f t="shared" si="17"/>
        <v>1423.9</v>
      </c>
      <c r="BF280" s="11">
        <f t="shared" si="18"/>
        <v>1423.9</v>
      </c>
    </row>
    <row r="281" spans="40:58">
      <c r="AN281" s="5" t="s">
        <v>492</v>
      </c>
      <c r="AO281" s="5" t="s">
        <v>523</v>
      </c>
      <c r="AP281" s="5" t="s">
        <v>168</v>
      </c>
      <c r="AQ281" s="5" t="s">
        <v>524</v>
      </c>
      <c r="AR281" s="5" t="s">
        <v>525</v>
      </c>
      <c r="AS281" s="6">
        <v>1180.8399999999999</v>
      </c>
      <c r="AT281" s="6">
        <v>1270.3900000000001</v>
      </c>
      <c r="AU281" s="6">
        <v>1375.68</v>
      </c>
      <c r="AV281" s="6">
        <v>1328.66</v>
      </c>
      <c r="AW281" s="6">
        <v>1410.22</v>
      </c>
      <c r="AX281" s="7">
        <v>1419.93</v>
      </c>
      <c r="AY281" s="6">
        <v>1359.27</v>
      </c>
      <c r="AZ281" s="7">
        <v>1381.93</v>
      </c>
      <c r="BA281" s="6">
        <v>1369.12</v>
      </c>
      <c r="BB281" s="6">
        <v>1332.62</v>
      </c>
      <c r="BC281" s="6">
        <v>1309.6400000000001</v>
      </c>
      <c r="BD281" s="6">
        <v>1317.51</v>
      </c>
      <c r="BE281" s="11">
        <f t="shared" si="17"/>
        <v>16055.81</v>
      </c>
      <c r="BF281" s="11">
        <f t="shared" si="18"/>
        <v>16055.81</v>
      </c>
    </row>
    <row r="282" spans="40:58">
      <c r="AN282" s="5" t="s">
        <v>492</v>
      </c>
      <c r="AO282" s="5" t="s">
        <v>494</v>
      </c>
      <c r="AP282" s="5" t="s">
        <v>113</v>
      </c>
      <c r="AQ282" s="5" t="s">
        <v>494</v>
      </c>
      <c r="AR282" s="5" t="s">
        <v>494</v>
      </c>
      <c r="AS282" s="6">
        <v>112.65</v>
      </c>
      <c r="AT282" s="6">
        <v>121.93</v>
      </c>
      <c r="AU282" s="6">
        <v>121.76</v>
      </c>
      <c r="AV282" s="6">
        <v>120.86</v>
      </c>
      <c r="AW282" s="6">
        <v>120.73</v>
      </c>
      <c r="AX282" s="7">
        <v>83.76</v>
      </c>
      <c r="AY282" s="6">
        <v>82.89</v>
      </c>
      <c r="AZ282" s="7">
        <v>138.66999999999999</v>
      </c>
      <c r="BA282" s="6">
        <v>112.76</v>
      </c>
      <c r="BB282" s="6">
        <v>123.9</v>
      </c>
      <c r="BC282" s="6">
        <v>105.54</v>
      </c>
      <c r="BD282" s="6">
        <v>104.95</v>
      </c>
      <c r="BE282" s="11">
        <f t="shared" si="17"/>
        <v>1350.4</v>
      </c>
      <c r="BF282" s="11">
        <f t="shared" si="18"/>
        <v>1350.4</v>
      </c>
    </row>
    <row r="283" spans="40:58">
      <c r="AN283" s="5" t="s">
        <v>492</v>
      </c>
      <c r="AO283" s="5" t="s">
        <v>494</v>
      </c>
      <c r="AP283" s="5" t="s">
        <v>113</v>
      </c>
      <c r="AQ283" s="5" t="s">
        <v>494</v>
      </c>
      <c r="AR283" s="5" t="s">
        <v>518</v>
      </c>
      <c r="AS283" s="6">
        <v>1684.46</v>
      </c>
      <c r="AT283" s="6">
        <v>1712.92</v>
      </c>
      <c r="AU283" s="6">
        <v>1688.12</v>
      </c>
      <c r="AV283" s="6">
        <v>1682.53</v>
      </c>
      <c r="AW283" s="6">
        <v>1706.58</v>
      </c>
      <c r="AX283" s="7">
        <v>1706.36</v>
      </c>
      <c r="AY283" s="6">
        <v>1599.24</v>
      </c>
      <c r="AZ283" s="7">
        <v>1547.79</v>
      </c>
      <c r="BA283" s="6">
        <v>1511.77</v>
      </c>
      <c r="BB283" s="6">
        <v>1575.54</v>
      </c>
      <c r="BC283" s="6">
        <v>1730.16</v>
      </c>
      <c r="BD283" s="6">
        <v>1645.77</v>
      </c>
      <c r="BE283" s="11">
        <f t="shared" si="17"/>
        <v>19791.240000000002</v>
      </c>
      <c r="BF283" s="11">
        <f t="shared" si="18"/>
        <v>19791.240000000002</v>
      </c>
    </row>
    <row r="284" spans="40:58">
      <c r="AN284" s="5" t="s">
        <v>492</v>
      </c>
      <c r="AO284" s="5" t="s">
        <v>494</v>
      </c>
      <c r="AP284" s="5" t="s">
        <v>113</v>
      </c>
      <c r="AQ284" s="5" t="s">
        <v>526</v>
      </c>
      <c r="AR284" s="5" t="s">
        <v>526</v>
      </c>
      <c r="AS284" s="6">
        <v>438.69</v>
      </c>
      <c r="AT284" s="6">
        <v>450.86</v>
      </c>
      <c r="AU284" s="6">
        <v>445.42</v>
      </c>
      <c r="AV284" s="6">
        <v>448.03</v>
      </c>
      <c r="AW284" s="6">
        <v>383.49</v>
      </c>
      <c r="AX284" s="7">
        <v>324.43</v>
      </c>
      <c r="AY284" s="6">
        <v>451.14</v>
      </c>
      <c r="AZ284" s="7">
        <v>518.52</v>
      </c>
      <c r="BA284" s="6">
        <v>540.26</v>
      </c>
      <c r="BB284" s="6">
        <v>600.25</v>
      </c>
      <c r="BC284" s="6">
        <v>527.46</v>
      </c>
      <c r="BD284" s="6">
        <v>406.21</v>
      </c>
      <c r="BE284" s="11">
        <f t="shared" si="17"/>
        <v>5534.7599999999993</v>
      </c>
      <c r="BF284" s="11">
        <f t="shared" si="18"/>
        <v>5534.76</v>
      </c>
    </row>
    <row r="285" spans="40:58">
      <c r="AN285" s="5" t="s">
        <v>492</v>
      </c>
      <c r="AO285" s="5" t="s">
        <v>527</v>
      </c>
      <c r="AP285" s="5" t="s">
        <v>168</v>
      </c>
      <c r="AQ285" s="5" t="s">
        <v>524</v>
      </c>
      <c r="AR285" s="5" t="s">
        <v>528</v>
      </c>
      <c r="AS285" s="6">
        <v>704.38</v>
      </c>
      <c r="AT285" s="6">
        <v>692.59</v>
      </c>
      <c r="AU285" s="6">
        <v>685.51</v>
      </c>
      <c r="AV285" s="6">
        <v>676.86</v>
      </c>
      <c r="AW285" s="6">
        <v>683.97</v>
      </c>
      <c r="AX285" s="7">
        <v>906.73</v>
      </c>
      <c r="AY285" s="6">
        <v>1002.88</v>
      </c>
      <c r="AZ285" s="7">
        <v>972.31</v>
      </c>
      <c r="BA285" s="6">
        <v>987.49</v>
      </c>
      <c r="BB285" s="6">
        <v>961.76</v>
      </c>
      <c r="BC285" s="6">
        <v>999.93</v>
      </c>
      <c r="BD285" s="6">
        <v>925.59</v>
      </c>
      <c r="BE285" s="11">
        <f t="shared" si="17"/>
        <v>10200.000000000002</v>
      </c>
      <c r="BF285" s="11">
        <f t="shared" si="18"/>
        <v>10200</v>
      </c>
    </row>
    <row r="286" spans="40:58">
      <c r="AN286" s="5" t="s">
        <v>492</v>
      </c>
      <c r="AO286" s="5" t="s">
        <v>529</v>
      </c>
      <c r="AP286" s="5" t="s">
        <v>113</v>
      </c>
      <c r="AQ286" s="5" t="s">
        <v>496</v>
      </c>
      <c r="AR286" s="5" t="s">
        <v>502</v>
      </c>
      <c r="AS286" s="6">
        <v>338.36</v>
      </c>
      <c r="AT286" s="6">
        <v>374.59</v>
      </c>
      <c r="AU286" s="6">
        <v>376.33</v>
      </c>
      <c r="AV286" s="6">
        <v>0</v>
      </c>
      <c r="AW286" s="6">
        <v>311.92</v>
      </c>
      <c r="AX286" s="7">
        <v>0</v>
      </c>
      <c r="AY286" s="6">
        <v>363.02</v>
      </c>
      <c r="AZ286" s="7">
        <v>372.04</v>
      </c>
      <c r="BA286" s="6">
        <v>358.98</v>
      </c>
      <c r="BB286" s="6">
        <v>54.44</v>
      </c>
      <c r="BC286" s="6">
        <v>186.17</v>
      </c>
      <c r="BD286" s="6">
        <v>308.8</v>
      </c>
      <c r="BE286" s="11">
        <f t="shared" si="17"/>
        <v>3044.6500000000005</v>
      </c>
      <c r="BF286" s="11">
        <f t="shared" si="18"/>
        <v>3044.65</v>
      </c>
    </row>
    <row r="287" spans="40:58">
      <c r="AN287" s="5" t="s">
        <v>492</v>
      </c>
      <c r="AO287" s="5" t="s">
        <v>530</v>
      </c>
      <c r="AP287" s="5" t="s">
        <v>113</v>
      </c>
      <c r="AQ287" s="5" t="s">
        <v>531</v>
      </c>
      <c r="AR287" s="5" t="s">
        <v>530</v>
      </c>
      <c r="AS287" s="6">
        <v>1892.63</v>
      </c>
      <c r="AT287" s="6">
        <v>1715.82</v>
      </c>
      <c r="AU287" s="6">
        <v>1662.54</v>
      </c>
      <c r="AV287" s="6">
        <v>1636.67</v>
      </c>
      <c r="AW287" s="6">
        <v>1655.95</v>
      </c>
      <c r="AX287" s="7">
        <v>1760.55</v>
      </c>
      <c r="AY287" s="6">
        <v>1778.91</v>
      </c>
      <c r="AZ287" s="7">
        <v>1785.53</v>
      </c>
      <c r="BA287" s="6">
        <v>1776.36</v>
      </c>
      <c r="BB287" s="6">
        <v>1766.59</v>
      </c>
      <c r="BC287" s="6">
        <v>1650.69</v>
      </c>
      <c r="BD287" s="6">
        <v>1745.36</v>
      </c>
      <c r="BE287" s="11">
        <f t="shared" si="17"/>
        <v>20827.599999999999</v>
      </c>
      <c r="BF287" s="11">
        <f t="shared" si="18"/>
        <v>20827.599999999999</v>
      </c>
    </row>
    <row r="288" spans="40:58">
      <c r="AN288" s="5" t="s">
        <v>532</v>
      </c>
      <c r="AO288" s="5" t="s">
        <v>533</v>
      </c>
      <c r="AP288" s="5" t="s">
        <v>229</v>
      </c>
      <c r="AQ288" s="5" t="s">
        <v>534</v>
      </c>
      <c r="AR288" s="5" t="s">
        <v>534</v>
      </c>
      <c r="AS288" s="6">
        <v>157.63</v>
      </c>
      <c r="AT288" s="6">
        <v>151.75</v>
      </c>
      <c r="AU288" s="6">
        <v>152.63999999999999</v>
      </c>
      <c r="AV288" s="6">
        <v>147.38999999999999</v>
      </c>
      <c r="AW288" s="6">
        <v>130.71</v>
      </c>
      <c r="AX288" s="7">
        <v>141.41</v>
      </c>
      <c r="AY288" s="6">
        <v>152.04</v>
      </c>
      <c r="AZ288" s="7">
        <v>150.81</v>
      </c>
      <c r="BA288" s="6">
        <v>145.6</v>
      </c>
      <c r="BB288" s="6">
        <v>142.54</v>
      </c>
      <c r="BC288" s="6">
        <v>137.57</v>
      </c>
      <c r="BD288" s="6">
        <v>132.99</v>
      </c>
      <c r="BE288" s="11">
        <f t="shared" si="17"/>
        <v>1743.0799999999997</v>
      </c>
      <c r="BF288" s="11">
        <f t="shared" si="18"/>
        <v>1743.08</v>
      </c>
    </row>
    <row r="289" spans="40:58">
      <c r="AN289" s="5" t="s">
        <v>532</v>
      </c>
      <c r="AO289" s="5" t="s">
        <v>535</v>
      </c>
      <c r="AP289" s="5" t="s">
        <v>219</v>
      </c>
      <c r="AQ289" s="5" t="s">
        <v>536</v>
      </c>
      <c r="AR289" s="5" t="s">
        <v>537</v>
      </c>
      <c r="AS289" s="6">
        <v>2.08</v>
      </c>
      <c r="AT289" s="6">
        <v>1.29</v>
      </c>
      <c r="AU289" s="6">
        <v>1.21</v>
      </c>
      <c r="AV289" s="6">
        <v>1.07</v>
      </c>
      <c r="AW289" s="6">
        <v>0.84</v>
      </c>
      <c r="AX289" s="7">
        <v>1.1000000000000001</v>
      </c>
      <c r="AY289" s="6">
        <v>1.1599999999999999</v>
      </c>
      <c r="AZ289" s="7">
        <v>0.8</v>
      </c>
      <c r="BA289" s="6">
        <v>1.03</v>
      </c>
      <c r="BB289" s="6">
        <v>1.3900000000000001</v>
      </c>
      <c r="BC289" s="6">
        <v>7.0000000000000007E-2</v>
      </c>
      <c r="BD289" s="6">
        <v>0</v>
      </c>
      <c r="BE289" s="11">
        <f t="shared" si="17"/>
        <v>12.040000000000001</v>
      </c>
      <c r="BF289" s="11">
        <f t="shared" si="18"/>
        <v>12.04</v>
      </c>
    </row>
    <row r="290" spans="40:58">
      <c r="AN290" s="5" t="s">
        <v>532</v>
      </c>
      <c r="AO290" s="5" t="s">
        <v>535</v>
      </c>
      <c r="AP290" s="5" t="s">
        <v>219</v>
      </c>
      <c r="AQ290" s="5" t="s">
        <v>536</v>
      </c>
      <c r="AR290" s="5" t="s">
        <v>538</v>
      </c>
      <c r="AS290" s="6">
        <v>0.3</v>
      </c>
      <c r="AT290" s="6">
        <v>0.27</v>
      </c>
      <c r="AU290" s="6">
        <v>0</v>
      </c>
      <c r="AV290" s="6">
        <v>0</v>
      </c>
      <c r="AW290" s="6">
        <v>0</v>
      </c>
      <c r="AX290" s="7">
        <v>0</v>
      </c>
      <c r="AY290" s="6">
        <v>0</v>
      </c>
      <c r="AZ290" s="7">
        <v>0</v>
      </c>
      <c r="BA290" s="6">
        <v>0</v>
      </c>
      <c r="BB290" s="6">
        <v>0</v>
      </c>
      <c r="BC290" s="6">
        <v>0</v>
      </c>
      <c r="BD290" s="6">
        <v>0</v>
      </c>
      <c r="BE290" s="11">
        <f t="shared" si="17"/>
        <v>0.57000000000000006</v>
      </c>
      <c r="BF290" s="11">
        <f t="shared" si="18"/>
        <v>0.56999999999999995</v>
      </c>
    </row>
    <row r="291" spans="40:58">
      <c r="AN291" s="5" t="s">
        <v>532</v>
      </c>
      <c r="AO291" s="5" t="s">
        <v>535</v>
      </c>
      <c r="AP291" s="5" t="s">
        <v>219</v>
      </c>
      <c r="AQ291" s="5" t="s">
        <v>536</v>
      </c>
      <c r="AR291" s="5" t="s">
        <v>539</v>
      </c>
      <c r="AS291" s="6">
        <v>0.44</v>
      </c>
      <c r="AT291" s="6">
        <v>0.35</v>
      </c>
      <c r="AU291" s="6">
        <v>0.63</v>
      </c>
      <c r="AV291" s="6">
        <v>0</v>
      </c>
      <c r="AW291" s="6">
        <v>0</v>
      </c>
      <c r="AX291" s="7">
        <v>0</v>
      </c>
      <c r="AY291" s="6">
        <v>0</v>
      </c>
      <c r="AZ291" s="7">
        <v>0</v>
      </c>
      <c r="BA291" s="6">
        <v>0</v>
      </c>
      <c r="BB291" s="6">
        <v>0</v>
      </c>
      <c r="BC291" s="6">
        <v>0</v>
      </c>
      <c r="BD291" s="6">
        <v>1.3900000000000001</v>
      </c>
      <c r="BE291" s="11">
        <f t="shared" si="17"/>
        <v>2.81</v>
      </c>
      <c r="BF291" s="11">
        <f t="shared" si="18"/>
        <v>2.81</v>
      </c>
    </row>
    <row r="292" spans="40:58">
      <c r="AN292" s="5" t="s">
        <v>532</v>
      </c>
      <c r="AO292" s="5" t="s">
        <v>535</v>
      </c>
      <c r="AP292" s="5" t="s">
        <v>219</v>
      </c>
      <c r="AQ292" s="5" t="s">
        <v>536</v>
      </c>
      <c r="AR292" s="5" t="s">
        <v>540</v>
      </c>
      <c r="AS292" s="6">
        <v>1.88</v>
      </c>
      <c r="AT292" s="6">
        <v>1.94</v>
      </c>
      <c r="AU292" s="6">
        <v>2.2000000000000002</v>
      </c>
      <c r="AV292" s="6">
        <v>2.98</v>
      </c>
      <c r="AW292" s="6">
        <v>2.9</v>
      </c>
      <c r="AX292" s="7">
        <v>3.27</v>
      </c>
      <c r="AY292" s="6">
        <v>3.08</v>
      </c>
      <c r="AZ292" s="7">
        <v>2.4</v>
      </c>
      <c r="BA292" s="6">
        <v>2.96</v>
      </c>
      <c r="BB292" s="6">
        <v>3.1</v>
      </c>
      <c r="BC292" s="6">
        <v>2.79</v>
      </c>
      <c r="BD292" s="6">
        <v>2.36</v>
      </c>
      <c r="BE292" s="11">
        <f t="shared" si="17"/>
        <v>31.86</v>
      </c>
      <c r="BF292" s="11">
        <f t="shared" si="18"/>
        <v>31.86</v>
      </c>
    </row>
    <row r="293" spans="40:58">
      <c r="AN293" s="5" t="s">
        <v>541</v>
      </c>
      <c r="AO293" s="5" t="s">
        <v>542</v>
      </c>
      <c r="AP293" s="5" t="s">
        <v>113</v>
      </c>
      <c r="AQ293" s="5" t="s">
        <v>543</v>
      </c>
      <c r="AR293" s="5" t="s">
        <v>544</v>
      </c>
      <c r="AS293" s="6">
        <v>12307.73</v>
      </c>
      <c r="AT293" s="6">
        <v>13785.32</v>
      </c>
      <c r="AU293" s="6">
        <v>17174.560000000001</v>
      </c>
      <c r="AV293" s="6">
        <v>17208.36</v>
      </c>
      <c r="AW293" s="6">
        <v>17564.79</v>
      </c>
      <c r="AX293" s="7">
        <v>17905.32</v>
      </c>
      <c r="AY293" s="6">
        <v>17127.560000000001</v>
      </c>
      <c r="AZ293" s="2">
        <v>18818.48</v>
      </c>
      <c r="BA293" s="6">
        <v>17602.41</v>
      </c>
      <c r="BB293" s="6">
        <v>19529.13</v>
      </c>
      <c r="BC293" s="6">
        <v>19547.89</v>
      </c>
      <c r="BD293" s="6">
        <v>19602.29</v>
      </c>
      <c r="BE293" s="11">
        <f t="shared" si="17"/>
        <v>208173.84000000005</v>
      </c>
      <c r="BF293" s="11">
        <f t="shared" si="18"/>
        <v>208173.84</v>
      </c>
    </row>
    <row r="294" spans="40:58">
      <c r="AN294" s="5" t="s">
        <v>541</v>
      </c>
      <c r="AO294" s="8" t="s">
        <v>542</v>
      </c>
      <c r="AP294" s="5" t="s">
        <v>113</v>
      </c>
      <c r="AQ294" s="5" t="s">
        <v>545</v>
      </c>
      <c r="AR294" s="5" t="s">
        <v>546</v>
      </c>
      <c r="AS294" s="6">
        <v>0</v>
      </c>
      <c r="AT294" s="6">
        <v>0</v>
      </c>
      <c r="AU294" s="6">
        <v>171.97</v>
      </c>
      <c r="AV294" s="6">
        <v>287.26</v>
      </c>
      <c r="AW294" s="6">
        <v>66.89</v>
      </c>
      <c r="AX294" s="7">
        <v>72391.5</v>
      </c>
      <c r="AY294" s="6">
        <v>98.13</v>
      </c>
      <c r="AZ294" s="7">
        <v>100.87</v>
      </c>
      <c r="BA294" s="6">
        <v>121.93</v>
      </c>
      <c r="BB294" s="6">
        <v>108.92</v>
      </c>
      <c r="BC294" s="6">
        <v>127.23</v>
      </c>
      <c r="BD294" s="6">
        <v>145.91</v>
      </c>
      <c r="BE294" s="11">
        <f t="shared" si="17"/>
        <v>73620.609999999986</v>
      </c>
      <c r="BF294" s="11">
        <f t="shared" si="18"/>
        <v>73620.61</v>
      </c>
    </row>
    <row r="295" spans="40:58">
      <c r="AN295" s="5" t="s">
        <v>541</v>
      </c>
      <c r="AO295" s="5" t="s">
        <v>542</v>
      </c>
      <c r="AP295" s="5" t="s">
        <v>113</v>
      </c>
      <c r="AQ295" s="5" t="s">
        <v>545</v>
      </c>
      <c r="AR295" s="5" t="s">
        <v>547</v>
      </c>
      <c r="AS295" s="6">
        <v>40632.550000000003</v>
      </c>
      <c r="AT295" s="6">
        <v>41073.160000000003</v>
      </c>
      <c r="AU295" s="6">
        <v>41473.199999999997</v>
      </c>
      <c r="AV295" s="6">
        <v>42667.9</v>
      </c>
      <c r="AW295" s="6">
        <v>42973.919999999998</v>
      </c>
      <c r="AX295" s="7">
        <v>40705.629999999997</v>
      </c>
      <c r="AY295" s="6">
        <v>40308.07</v>
      </c>
      <c r="AZ295" s="7">
        <v>37749.79</v>
      </c>
      <c r="BA295" s="6">
        <v>39929.21</v>
      </c>
      <c r="BB295" s="6">
        <v>40775.4</v>
      </c>
      <c r="BC295" s="6">
        <v>40114.239999999998</v>
      </c>
      <c r="BD295" s="6">
        <v>42520.57</v>
      </c>
      <c r="BE295" s="11">
        <f t="shared" si="17"/>
        <v>490923.64</v>
      </c>
      <c r="BF295" s="11">
        <f t="shared" si="18"/>
        <v>490923.64</v>
      </c>
    </row>
    <row r="296" spans="40:58">
      <c r="AN296" s="5" t="s">
        <v>541</v>
      </c>
      <c r="AO296" s="5" t="s">
        <v>542</v>
      </c>
      <c r="AP296" s="5" t="s">
        <v>113</v>
      </c>
      <c r="AQ296" s="5" t="s">
        <v>545</v>
      </c>
      <c r="AR296" s="5" t="s">
        <v>548</v>
      </c>
      <c r="AS296" s="6">
        <v>50104.38</v>
      </c>
      <c r="AT296" s="6">
        <v>49321.04</v>
      </c>
      <c r="AU296" s="6">
        <v>48212.74</v>
      </c>
      <c r="AV296" s="6">
        <v>45500.65</v>
      </c>
      <c r="AW296" s="6">
        <v>47285.98</v>
      </c>
      <c r="AX296" s="7">
        <v>48182.41</v>
      </c>
      <c r="AY296" s="6">
        <v>46094.75</v>
      </c>
      <c r="AZ296" s="6">
        <v>48446.879999999997</v>
      </c>
      <c r="BA296" s="6">
        <v>45112.56</v>
      </c>
      <c r="BB296" s="6">
        <v>49355.97</v>
      </c>
      <c r="BC296" s="6">
        <v>50123.3</v>
      </c>
      <c r="BD296" s="6">
        <v>49740.07</v>
      </c>
      <c r="BE296" s="11">
        <f t="shared" si="17"/>
        <v>577480.73</v>
      </c>
      <c r="BF296" s="11">
        <f t="shared" si="18"/>
        <v>577480.73</v>
      </c>
    </row>
    <row r="297" spans="40:58">
      <c r="AN297" s="5" t="s">
        <v>541</v>
      </c>
      <c r="AO297" s="5" t="s">
        <v>542</v>
      </c>
      <c r="AP297" s="5" t="s">
        <v>113</v>
      </c>
      <c r="AQ297" s="5" t="s">
        <v>545</v>
      </c>
      <c r="AR297" s="5" t="s">
        <v>549</v>
      </c>
      <c r="AS297" s="6">
        <v>377.48</v>
      </c>
      <c r="AT297" s="6">
        <v>329.14</v>
      </c>
      <c r="AU297" s="6">
        <v>119.53</v>
      </c>
      <c r="AV297" s="6">
        <v>0</v>
      </c>
      <c r="AW297" s="6">
        <v>0</v>
      </c>
      <c r="AX297" s="7">
        <v>0</v>
      </c>
      <c r="AY297" s="6">
        <v>0</v>
      </c>
      <c r="AZ297" s="7">
        <v>0</v>
      </c>
      <c r="BA297" s="6">
        <v>300.64999999999998</v>
      </c>
      <c r="BB297" s="6">
        <v>386.23</v>
      </c>
      <c r="BC297" s="6">
        <v>389.67</v>
      </c>
      <c r="BD297" s="6">
        <v>371.82</v>
      </c>
      <c r="BE297" s="11">
        <f t="shared" si="17"/>
        <v>2274.52</v>
      </c>
      <c r="BF297" s="11">
        <f t="shared" si="18"/>
        <v>2274.52</v>
      </c>
    </row>
    <row r="298" spans="40:58">
      <c r="AN298" s="5" t="s">
        <v>541</v>
      </c>
      <c r="AO298" s="5" t="s">
        <v>550</v>
      </c>
      <c r="AP298" s="5" t="s">
        <v>219</v>
      </c>
      <c r="AQ298" s="5" t="s">
        <v>422</v>
      </c>
      <c r="AR298" s="5" t="s">
        <v>551</v>
      </c>
      <c r="AS298" s="6">
        <v>238.22</v>
      </c>
      <c r="AT298" s="6">
        <v>235.42</v>
      </c>
      <c r="AU298" s="6">
        <v>221.18</v>
      </c>
      <c r="AV298" s="6">
        <v>215.79</v>
      </c>
      <c r="AW298" s="6">
        <v>214.93</v>
      </c>
      <c r="AX298" s="7">
        <v>216.66</v>
      </c>
      <c r="AY298" s="6">
        <v>217.26</v>
      </c>
      <c r="AZ298" s="7">
        <v>200.82</v>
      </c>
      <c r="BA298" s="6">
        <v>205.07</v>
      </c>
      <c r="BB298" s="6">
        <v>212.36</v>
      </c>
      <c r="BC298" s="6">
        <v>212.41</v>
      </c>
      <c r="BD298" s="6">
        <v>207.65</v>
      </c>
      <c r="BE298" s="11">
        <f t="shared" si="17"/>
        <v>2597.77</v>
      </c>
      <c r="BF298" s="11">
        <f t="shared" si="18"/>
        <v>2597.77</v>
      </c>
    </row>
    <row r="299" spans="40:58">
      <c r="AN299" s="5" t="s">
        <v>541</v>
      </c>
      <c r="AO299" s="5" t="s">
        <v>550</v>
      </c>
      <c r="AP299" s="5" t="s">
        <v>219</v>
      </c>
      <c r="AQ299" s="5" t="s">
        <v>422</v>
      </c>
      <c r="AR299" s="5" t="s">
        <v>552</v>
      </c>
      <c r="AS299" s="6">
        <v>235.29</v>
      </c>
      <c r="AT299" s="6">
        <v>212.01</v>
      </c>
      <c r="AU299" s="6">
        <v>217.76</v>
      </c>
      <c r="AV299" s="6">
        <v>211.7</v>
      </c>
      <c r="AW299" s="6">
        <v>221.71</v>
      </c>
      <c r="AX299" s="7">
        <v>222.91</v>
      </c>
      <c r="AY299" s="6">
        <v>226.7</v>
      </c>
      <c r="AZ299" s="7">
        <v>223.12</v>
      </c>
      <c r="BA299" s="6">
        <v>219.49</v>
      </c>
      <c r="BB299" s="6">
        <v>216.27</v>
      </c>
      <c r="BC299" s="6">
        <v>208.9</v>
      </c>
      <c r="BD299" s="6">
        <v>207.7</v>
      </c>
      <c r="BE299" s="11">
        <f t="shared" si="17"/>
        <v>2623.5600000000004</v>
      </c>
      <c r="BF299" s="11">
        <f t="shared" si="18"/>
        <v>2623.56</v>
      </c>
    </row>
    <row r="300" spans="40:58">
      <c r="AN300" s="5" t="s">
        <v>541</v>
      </c>
      <c r="AO300" s="5" t="s">
        <v>550</v>
      </c>
      <c r="AP300" s="5" t="s">
        <v>219</v>
      </c>
      <c r="AQ300" s="5" t="s">
        <v>422</v>
      </c>
      <c r="AR300" s="5" t="s">
        <v>553</v>
      </c>
      <c r="AS300" s="6">
        <v>74.680000000000007</v>
      </c>
      <c r="AT300" s="6">
        <v>72.31</v>
      </c>
      <c r="AU300" s="6">
        <v>71.09</v>
      </c>
      <c r="AV300" s="6">
        <v>70.88</v>
      </c>
      <c r="AW300" s="6">
        <v>70.27</v>
      </c>
      <c r="AX300" s="7">
        <v>68.959999999999994</v>
      </c>
      <c r="AY300" s="6">
        <v>68.45</v>
      </c>
      <c r="AZ300" s="7">
        <v>65.040000000000006</v>
      </c>
      <c r="BA300" s="6">
        <v>66.28</v>
      </c>
      <c r="BB300" s="6">
        <v>62.79</v>
      </c>
      <c r="BC300" s="6">
        <v>61.16</v>
      </c>
      <c r="BD300" s="6">
        <v>61.04</v>
      </c>
      <c r="BE300" s="11">
        <f t="shared" si="17"/>
        <v>812.94999999999982</v>
      </c>
      <c r="BF300" s="11">
        <f t="shared" si="18"/>
        <v>812.95</v>
      </c>
    </row>
    <row r="301" spans="40:58">
      <c r="AN301" s="5" t="s">
        <v>541</v>
      </c>
      <c r="AO301" s="5" t="s">
        <v>554</v>
      </c>
      <c r="AP301" s="5" t="s">
        <v>555</v>
      </c>
      <c r="AQ301" s="5" t="s">
        <v>556</v>
      </c>
      <c r="AR301" s="5" t="s">
        <v>557</v>
      </c>
      <c r="AS301" s="6">
        <v>4429.7700000000004</v>
      </c>
      <c r="AT301" s="6">
        <v>1026.1099999999999</v>
      </c>
      <c r="AU301" s="6">
        <v>1626.95</v>
      </c>
      <c r="AV301" s="6">
        <v>4049.08</v>
      </c>
      <c r="AW301" s="6">
        <v>4703.54</v>
      </c>
      <c r="AX301" s="7">
        <v>4633.34</v>
      </c>
      <c r="AY301" s="6">
        <v>4592.5</v>
      </c>
      <c r="AZ301" s="7">
        <v>4666.91</v>
      </c>
      <c r="BA301" s="6">
        <v>4746.9799999999996</v>
      </c>
      <c r="BB301" s="6">
        <v>4676.3100000000004</v>
      </c>
      <c r="BC301" s="6">
        <v>4944.68</v>
      </c>
      <c r="BD301" s="6">
        <v>4988.0200000000004</v>
      </c>
      <c r="BE301" s="11">
        <f t="shared" si="17"/>
        <v>49084.19</v>
      </c>
      <c r="BF301" s="11">
        <f t="shared" si="18"/>
        <v>49084.19</v>
      </c>
    </row>
    <row r="302" spans="40:58">
      <c r="AN302" s="5" t="s">
        <v>541</v>
      </c>
      <c r="AO302" s="5" t="s">
        <v>554</v>
      </c>
      <c r="AP302" s="5" t="s">
        <v>555</v>
      </c>
      <c r="AQ302" s="5" t="s">
        <v>556</v>
      </c>
      <c r="AR302" s="5" t="s">
        <v>558</v>
      </c>
      <c r="AS302" s="6">
        <v>3129.03</v>
      </c>
      <c r="AT302" s="6">
        <v>3134.82</v>
      </c>
      <c r="AU302" s="6">
        <v>3128.56</v>
      </c>
      <c r="AV302" s="6">
        <v>2753.47</v>
      </c>
      <c r="AW302" s="6">
        <v>3128.52</v>
      </c>
      <c r="AX302" s="7">
        <v>3003.32</v>
      </c>
      <c r="AY302" s="6">
        <v>3124.47</v>
      </c>
      <c r="AZ302" s="7">
        <v>3101.63</v>
      </c>
      <c r="BA302" s="6">
        <v>3112.61</v>
      </c>
      <c r="BB302" s="6">
        <v>3080.18</v>
      </c>
      <c r="BC302" s="6">
        <v>3123.69</v>
      </c>
      <c r="BD302" s="6">
        <v>3127.92</v>
      </c>
      <c r="BE302" s="11">
        <f t="shared" si="17"/>
        <v>36948.22</v>
      </c>
      <c r="BF302" s="11">
        <f t="shared" si="18"/>
        <v>36948.22</v>
      </c>
    </row>
    <row r="303" spans="40:58">
      <c r="AN303" s="5" t="s">
        <v>541</v>
      </c>
      <c r="AO303" s="5" t="s">
        <v>554</v>
      </c>
      <c r="AP303" s="5" t="s">
        <v>555</v>
      </c>
      <c r="AQ303" s="5" t="s">
        <v>556</v>
      </c>
      <c r="AR303" s="5" t="s">
        <v>559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7">
        <v>4.6899999999999995</v>
      </c>
      <c r="AY303" s="6">
        <v>37.06</v>
      </c>
      <c r="AZ303" s="7">
        <v>0</v>
      </c>
      <c r="BA303" s="6">
        <v>0</v>
      </c>
      <c r="BB303" s="6">
        <v>0</v>
      </c>
      <c r="BC303" s="6">
        <v>0</v>
      </c>
      <c r="BD303" s="6">
        <v>0</v>
      </c>
      <c r="BE303" s="11">
        <f t="shared" si="17"/>
        <v>41.75</v>
      </c>
      <c r="BF303" s="11">
        <f t="shared" si="18"/>
        <v>41.75</v>
      </c>
    </row>
    <row r="304" spans="40:58">
      <c r="AN304" s="5" t="s">
        <v>541</v>
      </c>
      <c r="AO304" s="5" t="s">
        <v>554</v>
      </c>
      <c r="AP304" s="5" t="s">
        <v>219</v>
      </c>
      <c r="AQ304" s="5" t="s">
        <v>422</v>
      </c>
      <c r="AR304" s="5" t="s">
        <v>560</v>
      </c>
      <c r="AS304" s="6">
        <v>219.54</v>
      </c>
      <c r="AT304" s="6">
        <v>216.76</v>
      </c>
      <c r="AU304" s="6">
        <v>214.45</v>
      </c>
      <c r="AV304" s="6">
        <v>205.87</v>
      </c>
      <c r="AW304" s="6">
        <v>200.92</v>
      </c>
      <c r="AX304" s="7">
        <v>198.27</v>
      </c>
      <c r="AY304" s="6">
        <v>195.77</v>
      </c>
      <c r="AZ304" s="7">
        <v>194.8</v>
      </c>
      <c r="BA304" s="6">
        <v>192.25</v>
      </c>
      <c r="BB304" s="6">
        <v>196.59</v>
      </c>
      <c r="BC304" s="6">
        <v>185.95</v>
      </c>
      <c r="BD304" s="6">
        <v>180.32</v>
      </c>
      <c r="BE304" s="11">
        <f t="shared" si="17"/>
        <v>2401.4899999999998</v>
      </c>
      <c r="BF304" s="11">
        <f t="shared" si="18"/>
        <v>2401.4899999999998</v>
      </c>
    </row>
    <row r="305" spans="40:58">
      <c r="AN305" s="5" t="s">
        <v>541</v>
      </c>
      <c r="AO305" s="5" t="s">
        <v>554</v>
      </c>
      <c r="AP305" s="5" t="s">
        <v>219</v>
      </c>
      <c r="AQ305" s="5" t="s">
        <v>422</v>
      </c>
      <c r="AR305" s="5" t="s">
        <v>561</v>
      </c>
      <c r="AS305" s="6">
        <v>291.66000000000003</v>
      </c>
      <c r="AT305" s="6">
        <v>299.89</v>
      </c>
      <c r="AU305" s="6">
        <v>297.14999999999998</v>
      </c>
      <c r="AV305" s="6">
        <v>303.57</v>
      </c>
      <c r="AW305" s="6">
        <v>310.11</v>
      </c>
      <c r="AX305" s="7">
        <v>298.11</v>
      </c>
      <c r="AY305" s="6">
        <v>243.48</v>
      </c>
      <c r="AZ305" s="7">
        <v>128.30000000000001</v>
      </c>
      <c r="BA305" s="6">
        <v>266.97000000000003</v>
      </c>
      <c r="BB305" s="6">
        <v>82.54</v>
      </c>
      <c r="BC305" s="6">
        <v>86.91</v>
      </c>
      <c r="BD305" s="6">
        <v>91.4</v>
      </c>
      <c r="BE305" s="11">
        <f t="shared" si="17"/>
        <v>2700.0900000000006</v>
      </c>
      <c r="BF305" s="11">
        <f t="shared" si="18"/>
        <v>2700.09</v>
      </c>
    </row>
    <row r="306" spans="40:58">
      <c r="AN306" s="5" t="s">
        <v>541</v>
      </c>
      <c r="AO306" s="5" t="s">
        <v>554</v>
      </c>
      <c r="AP306" s="5" t="s">
        <v>219</v>
      </c>
      <c r="AQ306" s="5" t="s">
        <v>422</v>
      </c>
      <c r="AR306" s="5" t="s">
        <v>562</v>
      </c>
      <c r="AS306" s="6">
        <v>302.02999999999997</v>
      </c>
      <c r="AT306" s="6">
        <v>300.01</v>
      </c>
      <c r="AU306" s="6">
        <v>295.27999999999997</v>
      </c>
      <c r="AV306" s="6">
        <v>271.83</v>
      </c>
      <c r="AW306" s="6">
        <v>0</v>
      </c>
      <c r="AX306" s="7">
        <v>193.72</v>
      </c>
      <c r="AY306" s="6">
        <v>234.68</v>
      </c>
      <c r="AZ306" s="7">
        <v>242.99</v>
      </c>
      <c r="BA306" s="6">
        <v>239.1</v>
      </c>
      <c r="BB306" s="6">
        <v>243.29</v>
      </c>
      <c r="BC306" s="6">
        <v>247.33</v>
      </c>
      <c r="BD306" s="6">
        <v>239.23</v>
      </c>
      <c r="BE306" s="11">
        <f t="shared" si="17"/>
        <v>2809.49</v>
      </c>
      <c r="BF306" s="11">
        <f t="shared" si="18"/>
        <v>2809.49</v>
      </c>
    </row>
    <row r="307" spans="40:58">
      <c r="AN307" s="5" t="s">
        <v>541</v>
      </c>
      <c r="AO307" s="5" t="s">
        <v>554</v>
      </c>
      <c r="AP307" s="5" t="s">
        <v>219</v>
      </c>
      <c r="AQ307" s="5" t="s">
        <v>563</v>
      </c>
      <c r="AR307" s="5" t="s">
        <v>564</v>
      </c>
      <c r="AS307" s="6">
        <v>2848.36</v>
      </c>
      <c r="AT307" s="6">
        <v>2823.78</v>
      </c>
      <c r="AU307" s="6">
        <v>2575.88</v>
      </c>
      <c r="AV307" s="6">
        <v>2556.61</v>
      </c>
      <c r="AW307" s="6">
        <v>2403.1999999999998</v>
      </c>
      <c r="AX307" s="7">
        <v>2340.2399999999998</v>
      </c>
      <c r="AY307" s="6">
        <v>2800.63</v>
      </c>
      <c r="AZ307" s="7">
        <v>2618.16</v>
      </c>
      <c r="BA307" s="6">
        <v>2612.34</v>
      </c>
      <c r="BB307" s="6">
        <v>2627.18</v>
      </c>
      <c r="BC307" s="6">
        <v>2523.85</v>
      </c>
      <c r="BD307" s="6">
        <v>0</v>
      </c>
      <c r="BE307" s="11">
        <f t="shared" si="17"/>
        <v>28730.23</v>
      </c>
      <c r="BF307" s="11">
        <f t="shared" si="18"/>
        <v>28730.23</v>
      </c>
    </row>
    <row r="308" spans="40:58">
      <c r="AN308" s="5" t="s">
        <v>541</v>
      </c>
      <c r="AO308" s="5" t="s">
        <v>554</v>
      </c>
      <c r="AP308" s="5" t="s">
        <v>219</v>
      </c>
      <c r="AQ308" s="5" t="s">
        <v>563</v>
      </c>
      <c r="AR308" s="5" t="s">
        <v>565</v>
      </c>
      <c r="AS308" s="6">
        <v>5954.36</v>
      </c>
      <c r="AT308" s="6">
        <v>6146.03</v>
      </c>
      <c r="AU308" s="6">
        <v>5935.7</v>
      </c>
      <c r="AV308" s="6">
        <v>5195.63</v>
      </c>
      <c r="AW308" s="6">
        <v>5039.28</v>
      </c>
      <c r="AX308" s="7">
        <v>5080.8599999999997</v>
      </c>
      <c r="AY308" s="6">
        <v>4807.41</v>
      </c>
      <c r="AZ308" s="7">
        <v>5430.21</v>
      </c>
      <c r="BA308" s="6">
        <v>5437.53</v>
      </c>
      <c r="BB308" s="6">
        <v>5115.26</v>
      </c>
      <c r="BC308" s="6">
        <v>4764.21</v>
      </c>
      <c r="BD308" s="6">
        <v>0</v>
      </c>
      <c r="BE308" s="11">
        <f t="shared" si="17"/>
        <v>58906.48</v>
      </c>
      <c r="BF308" s="11">
        <f t="shared" si="18"/>
        <v>58906.48</v>
      </c>
    </row>
    <row r="309" spans="40:58">
      <c r="AN309" s="5" t="s">
        <v>541</v>
      </c>
      <c r="AO309" s="5" t="s">
        <v>554</v>
      </c>
      <c r="AP309" s="5" t="s">
        <v>219</v>
      </c>
      <c r="AQ309" s="5" t="s">
        <v>563</v>
      </c>
      <c r="AR309" s="5" t="s">
        <v>566</v>
      </c>
      <c r="AS309" s="6">
        <v>5389.09</v>
      </c>
      <c r="AT309" s="6">
        <v>3780.38</v>
      </c>
      <c r="AU309" s="6">
        <v>3374.37</v>
      </c>
      <c r="AV309" s="6">
        <v>3118.71</v>
      </c>
      <c r="AW309" s="6">
        <v>2565.48</v>
      </c>
      <c r="AX309" s="7">
        <v>2140.36</v>
      </c>
      <c r="AY309" s="6">
        <v>1668.79</v>
      </c>
      <c r="AZ309" s="7">
        <v>1470.28</v>
      </c>
      <c r="BA309" s="6">
        <v>1446.25</v>
      </c>
      <c r="BB309" s="6">
        <v>1562.99</v>
      </c>
      <c r="BC309" s="6">
        <v>1636.18</v>
      </c>
      <c r="BD309" s="6">
        <v>1644.76</v>
      </c>
      <c r="BE309" s="11">
        <f t="shared" si="17"/>
        <v>29797.64</v>
      </c>
      <c r="BF309" s="11">
        <f t="shared" si="18"/>
        <v>29797.64</v>
      </c>
    </row>
    <row r="310" spans="40:58">
      <c r="AN310" s="5" t="s">
        <v>541</v>
      </c>
      <c r="AO310" s="5" t="s">
        <v>554</v>
      </c>
      <c r="AP310" s="5" t="s">
        <v>219</v>
      </c>
      <c r="AQ310" s="5" t="s">
        <v>563</v>
      </c>
      <c r="AR310" s="5" t="s">
        <v>567</v>
      </c>
      <c r="AS310" s="6">
        <v>957.09</v>
      </c>
      <c r="AT310" s="6">
        <v>988.06</v>
      </c>
      <c r="AU310" s="6">
        <v>915.2</v>
      </c>
      <c r="AV310" s="6">
        <v>857.77</v>
      </c>
      <c r="AW310" s="6">
        <v>730</v>
      </c>
      <c r="AX310" s="7">
        <v>732.84</v>
      </c>
      <c r="AY310" s="6">
        <v>745.64</v>
      </c>
      <c r="AZ310" s="7">
        <v>719.53</v>
      </c>
      <c r="BA310" s="6">
        <v>676.98</v>
      </c>
      <c r="BB310" s="6">
        <v>627.94000000000005</v>
      </c>
      <c r="BC310" s="6">
        <v>563.35</v>
      </c>
      <c r="BD310" s="6">
        <v>8586.8799999999992</v>
      </c>
      <c r="BE310" s="11">
        <f t="shared" si="17"/>
        <v>17101.28</v>
      </c>
      <c r="BF310" s="11">
        <f t="shared" si="18"/>
        <v>17101.28</v>
      </c>
    </row>
    <row r="311" spans="40:58">
      <c r="AN311" s="5" t="s">
        <v>541</v>
      </c>
      <c r="AO311" s="5" t="s">
        <v>554</v>
      </c>
      <c r="AP311" s="5" t="s">
        <v>219</v>
      </c>
      <c r="AQ311" s="5" t="s">
        <v>563</v>
      </c>
      <c r="AR311" s="5" t="s">
        <v>568</v>
      </c>
      <c r="AS311" s="6">
        <v>1936.56</v>
      </c>
      <c r="AT311" s="6">
        <v>1825.02</v>
      </c>
      <c r="AU311" s="6">
        <v>2265.13</v>
      </c>
      <c r="AV311" s="6">
        <v>2429.1999999999998</v>
      </c>
      <c r="AW311" s="6">
        <v>3038.16</v>
      </c>
      <c r="AX311" s="7">
        <v>2949.13</v>
      </c>
      <c r="AY311" s="6">
        <v>2885.33</v>
      </c>
      <c r="AZ311" s="7">
        <v>2685.52</v>
      </c>
      <c r="BA311" s="6">
        <v>2583.96</v>
      </c>
      <c r="BB311" s="6">
        <v>2459.66</v>
      </c>
      <c r="BC311" s="6">
        <v>2298.4</v>
      </c>
      <c r="BD311" s="6">
        <v>2338.5100000000002</v>
      </c>
      <c r="BE311" s="11">
        <f t="shared" si="17"/>
        <v>29694.58</v>
      </c>
      <c r="BF311" s="11">
        <f t="shared" si="18"/>
        <v>29694.58</v>
      </c>
    </row>
    <row r="312" spans="40:58">
      <c r="AN312" s="5" t="s">
        <v>541</v>
      </c>
      <c r="AO312" s="5" t="s">
        <v>554</v>
      </c>
      <c r="AP312" s="5" t="s">
        <v>219</v>
      </c>
      <c r="AQ312" s="5" t="s">
        <v>563</v>
      </c>
      <c r="AR312" s="5" t="s">
        <v>569</v>
      </c>
      <c r="AS312" s="6">
        <v>469.59</v>
      </c>
      <c r="AT312" s="6">
        <v>471.49</v>
      </c>
      <c r="AU312" s="6">
        <v>433.98</v>
      </c>
      <c r="AV312" s="6">
        <v>444.13</v>
      </c>
      <c r="AW312" s="6">
        <v>499.92</v>
      </c>
      <c r="AX312" s="7">
        <v>442.45</v>
      </c>
      <c r="AY312" s="6">
        <v>417.27</v>
      </c>
      <c r="AZ312" s="7">
        <v>302.20999999999998</v>
      </c>
      <c r="BA312" s="6">
        <v>143.25</v>
      </c>
      <c r="BB312" s="6">
        <v>144.44</v>
      </c>
      <c r="BC312" s="6">
        <v>137.26</v>
      </c>
      <c r="BD312" s="6">
        <v>128.88</v>
      </c>
      <c r="BE312" s="11">
        <f t="shared" si="17"/>
        <v>4034.87</v>
      </c>
      <c r="BF312" s="11">
        <f t="shared" si="18"/>
        <v>4034.87</v>
      </c>
    </row>
    <row r="313" spans="40:58">
      <c r="AN313" s="5" t="s">
        <v>541</v>
      </c>
      <c r="AO313" s="5" t="s">
        <v>554</v>
      </c>
      <c r="AP313" s="2" t="s">
        <v>555</v>
      </c>
      <c r="AQ313" s="8" t="s">
        <v>556</v>
      </c>
      <c r="AR313" s="5" t="s">
        <v>570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7">
        <v>0</v>
      </c>
      <c r="AY313" s="6">
        <v>0</v>
      </c>
      <c r="AZ313" s="7">
        <v>0</v>
      </c>
      <c r="BA313" s="6">
        <v>0</v>
      </c>
      <c r="BB313" s="6">
        <v>0</v>
      </c>
      <c r="BC313" s="6">
        <v>0</v>
      </c>
      <c r="BD313" s="6">
        <v>6.97</v>
      </c>
      <c r="BE313" s="11">
        <f t="shared" si="17"/>
        <v>6.97</v>
      </c>
      <c r="BF313" s="11">
        <f t="shared" si="18"/>
        <v>6.97</v>
      </c>
    </row>
    <row r="314" spans="40:58">
      <c r="AN314" s="5" t="s">
        <v>541</v>
      </c>
      <c r="AO314" s="5" t="s">
        <v>571</v>
      </c>
      <c r="AP314" s="5" t="s">
        <v>113</v>
      </c>
      <c r="AQ314" s="5" t="s">
        <v>545</v>
      </c>
      <c r="AR314" s="5" t="s">
        <v>546</v>
      </c>
      <c r="AS314" s="6">
        <v>71821.960000000006</v>
      </c>
      <c r="AT314" s="6">
        <v>72822.92</v>
      </c>
      <c r="AU314" s="6">
        <v>71704.19</v>
      </c>
      <c r="AV314" s="6">
        <v>69910.53</v>
      </c>
      <c r="AW314" s="6">
        <v>70686.64</v>
      </c>
      <c r="AX314" s="7">
        <v>77.33</v>
      </c>
      <c r="AY314" s="6">
        <v>71006.720000000001</v>
      </c>
      <c r="AZ314" s="7">
        <v>68957.289999999994</v>
      </c>
      <c r="BA314" s="6">
        <v>69377.55</v>
      </c>
      <c r="BB314" s="6">
        <v>69499.86</v>
      </c>
      <c r="BC314" s="6">
        <v>68337.960000000006</v>
      </c>
      <c r="BD314" s="6">
        <v>68992.83</v>
      </c>
      <c r="BE314" s="11">
        <f t="shared" si="17"/>
        <v>773195.77999999991</v>
      </c>
      <c r="BF314" s="11">
        <f t="shared" si="18"/>
        <v>773195.78</v>
      </c>
    </row>
    <row r="315" spans="40:58">
      <c r="AN315" s="5" t="s">
        <v>541</v>
      </c>
      <c r="AO315" s="5" t="s">
        <v>571</v>
      </c>
      <c r="AP315" s="5" t="s">
        <v>113</v>
      </c>
      <c r="AQ315" s="5" t="s">
        <v>545</v>
      </c>
      <c r="AR315" s="5" t="s">
        <v>572</v>
      </c>
      <c r="AS315" s="6">
        <v>328.19</v>
      </c>
      <c r="AT315" s="6">
        <v>307.79000000000002</v>
      </c>
      <c r="AU315" s="6">
        <v>252.24</v>
      </c>
      <c r="AV315" s="6">
        <v>212.87</v>
      </c>
      <c r="AW315" s="6">
        <v>220.94</v>
      </c>
      <c r="AX315" s="7">
        <v>239.27</v>
      </c>
      <c r="AY315" s="6">
        <v>244.04</v>
      </c>
      <c r="AZ315" s="7">
        <v>199.17</v>
      </c>
      <c r="BA315" s="6">
        <v>176.32</v>
      </c>
      <c r="BB315" s="6">
        <v>188.53</v>
      </c>
      <c r="BC315" s="6">
        <v>185.99</v>
      </c>
      <c r="BD315" s="6">
        <v>162.05000000000001</v>
      </c>
      <c r="BE315" s="11">
        <f t="shared" si="17"/>
        <v>2717.4000000000005</v>
      </c>
      <c r="BF315" s="11">
        <f t="shared" si="18"/>
        <v>2717.4</v>
      </c>
    </row>
    <row r="316" spans="40:58">
      <c r="AN316" s="5" t="s">
        <v>541</v>
      </c>
      <c r="AO316" s="5" t="s">
        <v>571</v>
      </c>
      <c r="AP316" s="5" t="s">
        <v>113</v>
      </c>
      <c r="AQ316" s="5" t="s">
        <v>545</v>
      </c>
      <c r="AR316" s="5" t="s">
        <v>547</v>
      </c>
      <c r="AS316" s="6">
        <v>2472.04</v>
      </c>
      <c r="AT316" s="6">
        <v>2043.65</v>
      </c>
      <c r="AU316" s="6">
        <v>2331.5500000000002</v>
      </c>
      <c r="AV316" s="6">
        <v>2238.0100000000002</v>
      </c>
      <c r="AW316" s="6">
        <v>2071.66</v>
      </c>
      <c r="AX316" s="7">
        <v>2109.87</v>
      </c>
      <c r="AY316" s="6">
        <v>2146.2199999999998</v>
      </c>
      <c r="AZ316" s="7">
        <v>2664.68</v>
      </c>
      <c r="BA316" s="6">
        <v>2698.17</v>
      </c>
      <c r="BB316" s="6">
        <v>2566.7600000000002</v>
      </c>
      <c r="BC316" s="6">
        <v>2549.08</v>
      </c>
      <c r="BD316" s="6">
        <v>2478.7199999999998</v>
      </c>
      <c r="BE316" s="11">
        <f t="shared" si="17"/>
        <v>28370.410000000003</v>
      </c>
      <c r="BF316" s="11">
        <f t="shared" si="18"/>
        <v>28370.41</v>
      </c>
    </row>
    <row r="317" spans="40:58">
      <c r="AN317" s="5" t="s">
        <v>541</v>
      </c>
      <c r="AO317" s="5" t="s">
        <v>573</v>
      </c>
      <c r="AP317" s="5" t="s">
        <v>113</v>
      </c>
      <c r="AQ317" s="5" t="s">
        <v>543</v>
      </c>
      <c r="AR317" s="5" t="s">
        <v>544</v>
      </c>
      <c r="AS317" s="6">
        <v>2551.79</v>
      </c>
      <c r="AT317" s="6">
        <v>2527.46</v>
      </c>
      <c r="AU317" s="6">
        <v>2498.16</v>
      </c>
      <c r="AV317" s="6">
        <v>2510.4</v>
      </c>
      <c r="AW317" s="6">
        <v>2509.14</v>
      </c>
      <c r="AX317" s="7">
        <v>2409.58</v>
      </c>
      <c r="AY317" s="6">
        <v>2362.8000000000002</v>
      </c>
      <c r="AZ317" s="7">
        <v>2321.44</v>
      </c>
      <c r="BA317" s="6">
        <v>2336.65</v>
      </c>
      <c r="BB317" s="6">
        <v>2214.87</v>
      </c>
      <c r="BC317" s="6">
        <v>2025.26</v>
      </c>
      <c r="BD317" s="6">
        <v>2385.9</v>
      </c>
      <c r="BE317" s="11">
        <f t="shared" si="17"/>
        <v>28653.449999999997</v>
      </c>
      <c r="BF317" s="11">
        <f t="shared" si="18"/>
        <v>28653.45</v>
      </c>
    </row>
    <row r="318" spans="40:58">
      <c r="AN318" s="5" t="s">
        <v>541</v>
      </c>
      <c r="AO318" s="5" t="s">
        <v>573</v>
      </c>
      <c r="AP318" s="5" t="s">
        <v>113</v>
      </c>
      <c r="AQ318" s="5" t="s">
        <v>545</v>
      </c>
      <c r="AR318" s="5" t="s">
        <v>548</v>
      </c>
      <c r="AS318" s="6">
        <v>918.93</v>
      </c>
      <c r="AT318" s="6">
        <v>878.77</v>
      </c>
      <c r="AU318" s="6">
        <v>895.55</v>
      </c>
      <c r="AV318" s="6">
        <v>935.57</v>
      </c>
      <c r="AW318" s="6">
        <v>857.56</v>
      </c>
      <c r="AX318" s="7">
        <v>833</v>
      </c>
      <c r="AY318" s="6">
        <v>754.47</v>
      </c>
      <c r="AZ318" s="6">
        <v>836.02</v>
      </c>
      <c r="BA318" s="6">
        <v>802.08</v>
      </c>
      <c r="BB318" s="6">
        <v>802.36</v>
      </c>
      <c r="BC318" s="6">
        <v>715.25</v>
      </c>
      <c r="BD318" s="6">
        <v>950.85</v>
      </c>
      <c r="BE318" s="11">
        <f t="shared" si="17"/>
        <v>10180.410000000002</v>
      </c>
      <c r="BF318" s="11">
        <f t="shared" si="18"/>
        <v>10180.41</v>
      </c>
    </row>
    <row r="319" spans="40:58">
      <c r="AN319" s="5" t="s">
        <v>541</v>
      </c>
      <c r="AO319" s="5" t="s">
        <v>573</v>
      </c>
      <c r="AP319" s="5" t="s">
        <v>113</v>
      </c>
      <c r="AQ319" s="5" t="s">
        <v>545</v>
      </c>
      <c r="AR319" s="5" t="s">
        <v>549</v>
      </c>
      <c r="AS319" s="6">
        <v>19670.45</v>
      </c>
      <c r="AT319" s="6">
        <v>19788.169999999998</v>
      </c>
      <c r="AU319" s="6">
        <v>19058.490000000002</v>
      </c>
      <c r="AV319" s="6">
        <v>19326.02</v>
      </c>
      <c r="AW319" s="6">
        <v>20825.669999999998</v>
      </c>
      <c r="AX319" s="7">
        <v>19626.439999999999</v>
      </c>
      <c r="AY319" s="6">
        <v>18064.5</v>
      </c>
      <c r="AZ319" s="6">
        <v>21107.41</v>
      </c>
      <c r="BA319" s="6">
        <v>19968.09</v>
      </c>
      <c r="BB319" s="6">
        <v>20543.060000000001</v>
      </c>
      <c r="BC319" s="6">
        <v>20863.330000000002</v>
      </c>
      <c r="BD319" s="6">
        <v>20311.96</v>
      </c>
      <c r="BE319" s="11">
        <f t="shared" si="17"/>
        <v>239153.59</v>
      </c>
      <c r="BF319" s="11">
        <f t="shared" si="18"/>
        <v>239153.59</v>
      </c>
    </row>
    <row r="320" spans="40:58">
      <c r="AN320" s="5" t="s">
        <v>541</v>
      </c>
      <c r="AO320" s="5" t="s">
        <v>574</v>
      </c>
      <c r="AP320" s="5" t="s">
        <v>219</v>
      </c>
      <c r="AQ320" s="5" t="s">
        <v>563</v>
      </c>
      <c r="AR320" s="5" t="s">
        <v>575</v>
      </c>
      <c r="AS320" s="6">
        <v>2611.11</v>
      </c>
      <c r="AT320" s="6">
        <v>2446.0500000000002</v>
      </c>
      <c r="AU320" s="6">
        <v>2247.42</v>
      </c>
      <c r="AV320" s="6">
        <v>2125.96</v>
      </c>
      <c r="AW320" s="6">
        <v>2038.13</v>
      </c>
      <c r="AX320" s="7">
        <v>1941.53</v>
      </c>
      <c r="AY320" s="6">
        <v>1909.35</v>
      </c>
      <c r="AZ320" s="7">
        <v>1731.63</v>
      </c>
      <c r="BA320" s="6">
        <v>1589.45</v>
      </c>
      <c r="BB320" s="6">
        <v>1393.66</v>
      </c>
      <c r="BC320" s="6">
        <v>1300.46</v>
      </c>
      <c r="BD320" s="6">
        <v>0</v>
      </c>
      <c r="BE320" s="11">
        <f t="shared" si="17"/>
        <v>21334.750000000004</v>
      </c>
      <c r="BF320" s="11">
        <f t="shared" si="18"/>
        <v>21334.75</v>
      </c>
    </row>
    <row r="321" spans="40:58">
      <c r="AN321" s="5" t="s">
        <v>541</v>
      </c>
      <c r="AO321" s="5" t="s">
        <v>576</v>
      </c>
      <c r="AP321" s="5" t="s">
        <v>195</v>
      </c>
      <c r="AQ321" s="5" t="s">
        <v>577</v>
      </c>
      <c r="AR321" s="5" t="s">
        <v>578</v>
      </c>
      <c r="AS321" s="6">
        <v>2426.7800000000002</v>
      </c>
      <c r="AT321" s="6">
        <v>2607.9499999999998</v>
      </c>
      <c r="AU321" s="6">
        <v>2569.2800000000002</v>
      </c>
      <c r="AV321" s="6">
        <v>2648.76</v>
      </c>
      <c r="AW321" s="6">
        <v>2746.91</v>
      </c>
      <c r="AX321" s="7">
        <v>2637.64</v>
      </c>
      <c r="AY321" s="6">
        <v>2644.07</v>
      </c>
      <c r="AZ321" s="7">
        <v>2496.6</v>
      </c>
      <c r="BA321" s="6">
        <v>2561.56</v>
      </c>
      <c r="BB321" s="6">
        <v>2534.2600000000002</v>
      </c>
      <c r="BC321" s="6">
        <v>2441.2600000000002</v>
      </c>
      <c r="BD321" s="6">
        <v>2362.69</v>
      </c>
      <c r="BE321" s="11">
        <f t="shared" si="17"/>
        <v>30677.759999999998</v>
      </c>
      <c r="BF321" s="11">
        <f t="shared" si="18"/>
        <v>30677.759999999998</v>
      </c>
    </row>
    <row r="322" spans="40:58">
      <c r="AN322" s="5" t="s">
        <v>541</v>
      </c>
      <c r="AO322" s="5" t="s">
        <v>576</v>
      </c>
      <c r="AP322" s="5" t="s">
        <v>195</v>
      </c>
      <c r="AQ322" s="5" t="s">
        <v>577</v>
      </c>
      <c r="AR322" s="5" t="s">
        <v>579</v>
      </c>
      <c r="AS322" s="6">
        <v>2092.5100000000002</v>
      </c>
      <c r="AT322" s="6">
        <v>2048.2199999999998</v>
      </c>
      <c r="AU322" s="6">
        <v>2003.48</v>
      </c>
      <c r="AV322" s="6">
        <v>1933</v>
      </c>
      <c r="AW322" s="6">
        <v>1932.68</v>
      </c>
      <c r="AX322" s="7">
        <v>1778.88</v>
      </c>
      <c r="AY322" s="6">
        <v>1865.77</v>
      </c>
      <c r="AZ322" s="7">
        <v>1891.64</v>
      </c>
      <c r="BA322" s="6">
        <v>1827.34</v>
      </c>
      <c r="BB322" s="6">
        <v>1680.75</v>
      </c>
      <c r="BC322" s="6">
        <v>1742.26</v>
      </c>
      <c r="BD322" s="6">
        <v>1845.59</v>
      </c>
      <c r="BE322" s="11">
        <f t="shared" si="17"/>
        <v>22642.12</v>
      </c>
      <c r="BF322" s="11">
        <f t="shared" si="18"/>
        <v>22642.12</v>
      </c>
    </row>
    <row r="323" spans="40:58">
      <c r="AN323" s="5" t="s">
        <v>541</v>
      </c>
      <c r="AO323" s="5" t="s">
        <v>576</v>
      </c>
      <c r="AP323" s="5" t="s">
        <v>195</v>
      </c>
      <c r="AQ323" s="5" t="s">
        <v>577</v>
      </c>
      <c r="AR323" s="5" t="s">
        <v>580</v>
      </c>
      <c r="AS323" s="6">
        <v>1009.47</v>
      </c>
      <c r="AT323" s="6">
        <v>979.96</v>
      </c>
      <c r="AU323" s="6">
        <v>949.33</v>
      </c>
      <c r="AV323" s="6">
        <v>958.92</v>
      </c>
      <c r="AW323" s="6">
        <v>891.48</v>
      </c>
      <c r="AX323" s="7">
        <v>1019.03</v>
      </c>
      <c r="AY323" s="6">
        <v>993.46</v>
      </c>
      <c r="AZ323" s="7">
        <v>1013.06</v>
      </c>
      <c r="BA323" s="6">
        <v>989.83</v>
      </c>
      <c r="BB323" s="6">
        <v>1025.33</v>
      </c>
      <c r="BC323" s="6">
        <v>922.62</v>
      </c>
      <c r="BD323" s="6">
        <v>982.85</v>
      </c>
      <c r="BE323" s="11">
        <f t="shared" ref="BE323:BE386" si="19">SUM(AS323:BD323)</f>
        <v>11735.34</v>
      </c>
      <c r="BF323" s="11">
        <f t="shared" ref="BF323:BF386" si="20">ROUND(BE323,2)</f>
        <v>11735.34</v>
      </c>
    </row>
    <row r="324" spans="40:58">
      <c r="AN324" s="5" t="s">
        <v>541</v>
      </c>
      <c r="AO324" s="5" t="s">
        <v>576</v>
      </c>
      <c r="AP324" s="5" t="s">
        <v>195</v>
      </c>
      <c r="AQ324" s="5" t="s">
        <v>577</v>
      </c>
      <c r="AR324" s="5" t="s">
        <v>581</v>
      </c>
      <c r="AS324" s="6">
        <v>1951.46</v>
      </c>
      <c r="AT324" s="6">
        <v>2417.42</v>
      </c>
      <c r="AU324" s="6">
        <v>2388.77</v>
      </c>
      <c r="AV324" s="6">
        <v>2016.08</v>
      </c>
      <c r="AW324" s="6">
        <v>2023.82</v>
      </c>
      <c r="AX324" s="7">
        <v>1847.4</v>
      </c>
      <c r="AY324" s="6">
        <v>1681.34</v>
      </c>
      <c r="AZ324" s="7">
        <v>1659.11</v>
      </c>
      <c r="BA324" s="6">
        <v>1745.84</v>
      </c>
      <c r="BB324" s="6">
        <v>1673.89</v>
      </c>
      <c r="BC324" s="6">
        <v>1774.17</v>
      </c>
      <c r="BD324" s="6">
        <v>1745.76</v>
      </c>
      <c r="BE324" s="11">
        <f t="shared" si="19"/>
        <v>22925.059999999994</v>
      </c>
      <c r="BF324" s="11">
        <f t="shared" si="20"/>
        <v>22925.06</v>
      </c>
    </row>
    <row r="325" spans="40:58">
      <c r="AN325" s="5" t="s">
        <v>541</v>
      </c>
      <c r="AO325" s="5" t="s">
        <v>576</v>
      </c>
      <c r="AP325" s="5" t="s">
        <v>195</v>
      </c>
      <c r="AQ325" s="5" t="s">
        <v>577</v>
      </c>
      <c r="AR325" s="5" t="s">
        <v>582</v>
      </c>
      <c r="AS325" s="6">
        <v>674.72</v>
      </c>
      <c r="AT325" s="6">
        <v>662.8</v>
      </c>
      <c r="AU325" s="6">
        <v>649.20000000000005</v>
      </c>
      <c r="AV325" s="6">
        <v>633.91</v>
      </c>
      <c r="AW325" s="6">
        <v>587.94000000000005</v>
      </c>
      <c r="AX325" s="7">
        <v>631.64</v>
      </c>
      <c r="AY325" s="6">
        <v>623.37</v>
      </c>
      <c r="AZ325" s="7">
        <v>502.39</v>
      </c>
      <c r="BA325" s="6">
        <v>573.75</v>
      </c>
      <c r="BB325" s="6">
        <v>581.57000000000005</v>
      </c>
      <c r="BC325" s="6">
        <v>541.05999999999995</v>
      </c>
      <c r="BD325" s="6">
        <v>533.15</v>
      </c>
      <c r="BE325" s="11">
        <f t="shared" si="19"/>
        <v>7195.5</v>
      </c>
      <c r="BF325" s="11">
        <f t="shared" si="20"/>
        <v>7195.5</v>
      </c>
    </row>
    <row r="326" spans="40:58">
      <c r="AN326" s="5" t="s">
        <v>541</v>
      </c>
      <c r="AO326" s="5" t="s">
        <v>576</v>
      </c>
      <c r="AP326" s="5" t="s">
        <v>195</v>
      </c>
      <c r="AQ326" s="5" t="s">
        <v>577</v>
      </c>
      <c r="AR326" s="5" t="s">
        <v>583</v>
      </c>
      <c r="AS326" s="6">
        <v>1101.53</v>
      </c>
      <c r="AT326" s="6">
        <v>1679.07</v>
      </c>
      <c r="AU326" s="6">
        <v>1187.52</v>
      </c>
      <c r="AV326" s="6">
        <v>1302.48</v>
      </c>
      <c r="AW326" s="6">
        <v>1232.24</v>
      </c>
      <c r="AX326" s="7">
        <v>1222.33</v>
      </c>
      <c r="AY326" s="6">
        <v>1142.3399999999999</v>
      </c>
      <c r="AZ326" s="7">
        <v>1253.21</v>
      </c>
      <c r="BA326" s="6">
        <v>1160.44</v>
      </c>
      <c r="BB326" s="6">
        <v>1101.2</v>
      </c>
      <c r="BC326" s="6">
        <v>962.58</v>
      </c>
      <c r="BD326" s="6">
        <v>1030.46</v>
      </c>
      <c r="BE326" s="11">
        <f t="shared" si="19"/>
        <v>14375.400000000001</v>
      </c>
      <c r="BF326" s="11">
        <f t="shared" si="20"/>
        <v>14375.4</v>
      </c>
    </row>
    <row r="327" spans="40:58">
      <c r="AN327" s="5" t="s">
        <v>541</v>
      </c>
      <c r="AO327" s="5" t="s">
        <v>576</v>
      </c>
      <c r="AP327" s="5" t="s">
        <v>195</v>
      </c>
      <c r="AQ327" s="5" t="s">
        <v>577</v>
      </c>
      <c r="AR327" s="5" t="s">
        <v>584</v>
      </c>
      <c r="AS327" s="6">
        <v>1293.3800000000001</v>
      </c>
      <c r="AT327" s="6">
        <v>1390.79</v>
      </c>
      <c r="AU327" s="6">
        <v>1293.24</v>
      </c>
      <c r="AV327" s="6">
        <v>1262.49</v>
      </c>
      <c r="AW327" s="6">
        <v>1143.25</v>
      </c>
      <c r="AX327" s="7">
        <v>971.02</v>
      </c>
      <c r="AY327" s="6">
        <v>888.55</v>
      </c>
      <c r="AZ327" s="7">
        <v>862.2</v>
      </c>
      <c r="BA327" s="6">
        <v>970.84</v>
      </c>
      <c r="BB327" s="6">
        <v>892.89</v>
      </c>
      <c r="BC327" s="6">
        <v>882.68</v>
      </c>
      <c r="BD327" s="6">
        <v>841.2</v>
      </c>
      <c r="BE327" s="11">
        <f t="shared" si="19"/>
        <v>12692.53</v>
      </c>
      <c r="BF327" s="11">
        <f t="shared" si="20"/>
        <v>12692.53</v>
      </c>
    </row>
    <row r="328" spans="40:58">
      <c r="AN328" s="5" t="s">
        <v>541</v>
      </c>
      <c r="AO328" s="5" t="s">
        <v>576</v>
      </c>
      <c r="AP328" s="5" t="s">
        <v>195</v>
      </c>
      <c r="AQ328" s="5" t="s">
        <v>577</v>
      </c>
      <c r="AR328" s="5" t="s">
        <v>585</v>
      </c>
      <c r="AS328" s="6">
        <v>119.41</v>
      </c>
      <c r="AT328" s="6">
        <v>113.47</v>
      </c>
      <c r="AU328" s="6">
        <v>108.02</v>
      </c>
      <c r="AV328" s="6">
        <v>104.43</v>
      </c>
      <c r="AW328" s="6">
        <v>102.58</v>
      </c>
      <c r="AX328" s="7">
        <v>103.21</v>
      </c>
      <c r="AY328" s="6">
        <v>103.78</v>
      </c>
      <c r="AZ328" s="7">
        <v>101.81</v>
      </c>
      <c r="BA328" s="6">
        <v>105.26</v>
      </c>
      <c r="BB328" s="6">
        <v>104.99</v>
      </c>
      <c r="BC328" s="6">
        <v>113.38</v>
      </c>
      <c r="BD328" s="6">
        <v>118.97</v>
      </c>
      <c r="BE328" s="11">
        <f t="shared" si="19"/>
        <v>1299.3100000000002</v>
      </c>
      <c r="BF328" s="11">
        <f t="shared" si="20"/>
        <v>1299.31</v>
      </c>
    </row>
    <row r="329" spans="40:58">
      <c r="AN329" s="5" t="s">
        <v>541</v>
      </c>
      <c r="AO329" s="5" t="s">
        <v>576</v>
      </c>
      <c r="AP329" s="5" t="s">
        <v>195</v>
      </c>
      <c r="AQ329" s="5" t="s">
        <v>577</v>
      </c>
      <c r="AR329" s="5" t="s">
        <v>586</v>
      </c>
      <c r="AS329" s="6">
        <v>158.24</v>
      </c>
      <c r="AT329" s="6">
        <v>159.41999999999999</v>
      </c>
      <c r="AU329" s="6">
        <v>160.74</v>
      </c>
      <c r="AV329" s="6">
        <v>159.11000000000001</v>
      </c>
      <c r="AW329" s="6">
        <v>162.41999999999999</v>
      </c>
      <c r="AX329" s="7">
        <v>165.92</v>
      </c>
      <c r="AY329" s="6">
        <v>162.31</v>
      </c>
      <c r="AZ329" s="7">
        <v>177.03</v>
      </c>
      <c r="BA329" s="6">
        <v>154.59</v>
      </c>
      <c r="BB329" s="6">
        <v>214.34</v>
      </c>
      <c r="BC329" s="6">
        <v>241.33</v>
      </c>
      <c r="BD329" s="6">
        <v>254.89</v>
      </c>
      <c r="BE329" s="11">
        <f t="shared" si="19"/>
        <v>2170.3399999999997</v>
      </c>
      <c r="BF329" s="11">
        <f t="shared" si="20"/>
        <v>2170.34</v>
      </c>
    </row>
    <row r="330" spans="40:58">
      <c r="AN330" s="5" t="s">
        <v>541</v>
      </c>
      <c r="AO330" s="5" t="s">
        <v>576</v>
      </c>
      <c r="AP330" s="5" t="s">
        <v>195</v>
      </c>
      <c r="AQ330" s="5" t="s">
        <v>577</v>
      </c>
      <c r="AR330" s="5" t="s">
        <v>587</v>
      </c>
      <c r="AS330" s="6">
        <v>301.27</v>
      </c>
      <c r="AT330" s="6">
        <v>299.91000000000003</v>
      </c>
      <c r="AU330" s="6">
        <v>303.12</v>
      </c>
      <c r="AV330" s="6">
        <v>299.99</v>
      </c>
      <c r="AW330" s="6">
        <v>297.52</v>
      </c>
      <c r="AX330" s="7">
        <v>307.32</v>
      </c>
      <c r="AY330" s="6">
        <v>320.13</v>
      </c>
      <c r="AZ330" s="7">
        <v>312.97000000000003</v>
      </c>
      <c r="BA330" s="6">
        <v>318.13</v>
      </c>
      <c r="BB330" s="6">
        <v>328.53</v>
      </c>
      <c r="BC330" s="6">
        <v>324.17</v>
      </c>
      <c r="BD330" s="6">
        <v>309.39</v>
      </c>
      <c r="BE330" s="11">
        <f t="shared" si="19"/>
        <v>3722.4499999999994</v>
      </c>
      <c r="BF330" s="11">
        <f t="shared" si="20"/>
        <v>3722.45</v>
      </c>
    </row>
    <row r="331" spans="40:58">
      <c r="AN331" s="5" t="s">
        <v>541</v>
      </c>
      <c r="AO331" s="5" t="s">
        <v>576</v>
      </c>
      <c r="AP331" s="5" t="s">
        <v>195</v>
      </c>
      <c r="AQ331" s="5" t="s">
        <v>577</v>
      </c>
      <c r="AR331" s="5" t="s">
        <v>588</v>
      </c>
      <c r="AS331" s="6">
        <v>148.68</v>
      </c>
      <c r="AT331" s="6">
        <v>134.32</v>
      </c>
      <c r="AU331" s="6">
        <v>135.19999999999999</v>
      </c>
      <c r="AV331" s="6">
        <v>135.27000000000001</v>
      </c>
      <c r="AW331" s="6">
        <v>132.18</v>
      </c>
      <c r="AX331" s="7">
        <v>117.74</v>
      </c>
      <c r="AY331" s="6">
        <v>96.52</v>
      </c>
      <c r="AZ331" s="7">
        <v>92.18</v>
      </c>
      <c r="BA331" s="6">
        <v>92.36</v>
      </c>
      <c r="BB331" s="6">
        <v>107.43</v>
      </c>
      <c r="BC331" s="6">
        <v>93.82</v>
      </c>
      <c r="BD331" s="6">
        <v>83.08</v>
      </c>
      <c r="BE331" s="11">
        <f t="shared" si="19"/>
        <v>1368.78</v>
      </c>
      <c r="BF331" s="11">
        <f t="shared" si="20"/>
        <v>1368.78</v>
      </c>
    </row>
    <row r="332" spans="40:58">
      <c r="AN332" s="5" t="s">
        <v>541</v>
      </c>
      <c r="AO332" s="5" t="s">
        <v>576</v>
      </c>
      <c r="AP332" s="5" t="s">
        <v>195</v>
      </c>
      <c r="AQ332" s="5" t="s">
        <v>577</v>
      </c>
      <c r="AR332" s="5" t="s">
        <v>589</v>
      </c>
      <c r="AS332" s="6">
        <v>191.3</v>
      </c>
      <c r="AT332" s="6">
        <v>179.77</v>
      </c>
      <c r="AU332" s="6">
        <v>162.30000000000001</v>
      </c>
      <c r="AV332" s="6">
        <v>155.25</v>
      </c>
      <c r="AW332" s="6">
        <v>128.49</v>
      </c>
      <c r="AX332" s="7">
        <v>117.11</v>
      </c>
      <c r="AY332" s="6">
        <v>135.59</v>
      </c>
      <c r="AZ332" s="7">
        <v>129.56</v>
      </c>
      <c r="BA332" s="6">
        <v>126.47</v>
      </c>
      <c r="BB332" s="6">
        <v>119.5</v>
      </c>
      <c r="BC332" s="6">
        <v>113.41</v>
      </c>
      <c r="BD332" s="6">
        <v>110.62</v>
      </c>
      <c r="BE332" s="11">
        <f t="shared" si="19"/>
        <v>1669.3700000000003</v>
      </c>
      <c r="BF332" s="11">
        <f t="shared" si="20"/>
        <v>1669.37</v>
      </c>
    </row>
    <row r="333" spans="40:58">
      <c r="AN333" s="5" t="s">
        <v>541</v>
      </c>
      <c r="AO333" s="5" t="s">
        <v>576</v>
      </c>
      <c r="AP333" s="5" t="s">
        <v>113</v>
      </c>
      <c r="AQ333" s="5" t="s">
        <v>590</v>
      </c>
      <c r="AR333" s="5" t="s">
        <v>591</v>
      </c>
      <c r="AS333" s="6">
        <v>3513.59</v>
      </c>
      <c r="AT333" s="6">
        <v>3481.84</v>
      </c>
      <c r="AU333" s="6">
        <v>3575.59</v>
      </c>
      <c r="AV333" s="6">
        <v>3504.8</v>
      </c>
      <c r="AW333" s="6">
        <v>3682.06</v>
      </c>
      <c r="AX333" s="7">
        <v>3937.65</v>
      </c>
      <c r="AY333" s="6">
        <v>4477.0600000000004</v>
      </c>
      <c r="AZ333" s="7">
        <v>5140.42</v>
      </c>
      <c r="BA333" s="6">
        <v>5309.22</v>
      </c>
      <c r="BB333" s="6">
        <v>5410.97</v>
      </c>
      <c r="BC333" s="6">
        <v>5682.97</v>
      </c>
      <c r="BD333" s="6">
        <v>5723.99</v>
      </c>
      <c r="BE333" s="11">
        <f t="shared" si="19"/>
        <v>53440.160000000003</v>
      </c>
      <c r="BF333" s="11">
        <f t="shared" si="20"/>
        <v>53440.160000000003</v>
      </c>
    </row>
    <row r="334" spans="40:58">
      <c r="AN334" s="5" t="s">
        <v>541</v>
      </c>
      <c r="AO334" s="5" t="s">
        <v>576</v>
      </c>
      <c r="AP334" s="5" t="s">
        <v>113</v>
      </c>
      <c r="AQ334" s="5" t="s">
        <v>592</v>
      </c>
      <c r="AR334" s="5" t="s">
        <v>592</v>
      </c>
      <c r="AS334" s="6">
        <v>122499.45</v>
      </c>
      <c r="AT334" s="6">
        <v>121803.04</v>
      </c>
      <c r="AU334" s="6">
        <v>117360.31</v>
      </c>
      <c r="AV334" s="6">
        <v>121200.72</v>
      </c>
      <c r="AW334" s="6">
        <v>120572.42</v>
      </c>
      <c r="AX334" s="7">
        <v>119761.46</v>
      </c>
      <c r="AY334" s="6">
        <v>118783.92</v>
      </c>
      <c r="AZ334" s="7">
        <v>119631.98</v>
      </c>
      <c r="BA334" s="6">
        <v>118199.27</v>
      </c>
      <c r="BB334" s="6">
        <v>117518.68</v>
      </c>
      <c r="BC334" s="6">
        <v>116863.3</v>
      </c>
      <c r="BD334" s="6">
        <v>117712</v>
      </c>
      <c r="BE334" s="11">
        <f t="shared" si="19"/>
        <v>1431906.55</v>
      </c>
      <c r="BF334" s="11">
        <f t="shared" si="20"/>
        <v>1431906.55</v>
      </c>
    </row>
    <row r="335" spans="40:58">
      <c r="AN335" s="5" t="s">
        <v>541</v>
      </c>
      <c r="AO335" s="5" t="s">
        <v>576</v>
      </c>
      <c r="AP335" s="5" t="s">
        <v>219</v>
      </c>
      <c r="AQ335" s="5" t="s">
        <v>593</v>
      </c>
      <c r="AR335" s="5" t="s">
        <v>594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7">
        <v>0</v>
      </c>
      <c r="AY335" s="6">
        <v>0</v>
      </c>
      <c r="AZ335" s="7">
        <v>99.98</v>
      </c>
      <c r="BA335" s="6">
        <v>128.96</v>
      </c>
      <c r="BB335" s="6">
        <v>82.36</v>
      </c>
      <c r="BC335" s="6">
        <v>0</v>
      </c>
      <c r="BD335" s="6">
        <v>0</v>
      </c>
      <c r="BE335" s="11">
        <f t="shared" si="19"/>
        <v>311.3</v>
      </c>
      <c r="BF335" s="11">
        <f t="shared" si="20"/>
        <v>311.3</v>
      </c>
    </row>
    <row r="336" spans="40:58">
      <c r="AN336" s="5" t="s">
        <v>541</v>
      </c>
      <c r="AO336" s="5" t="s">
        <v>576</v>
      </c>
      <c r="AP336" s="5" t="s">
        <v>219</v>
      </c>
      <c r="AQ336" s="5" t="s">
        <v>595</v>
      </c>
      <c r="AR336" s="5" t="s">
        <v>596</v>
      </c>
      <c r="AS336" s="6">
        <v>979.91</v>
      </c>
      <c r="AT336" s="6">
        <v>970.67</v>
      </c>
      <c r="AU336" s="6">
        <v>956.59</v>
      </c>
      <c r="AV336" s="6">
        <v>952.44</v>
      </c>
      <c r="AW336" s="6">
        <v>1014.68</v>
      </c>
      <c r="AX336" s="7">
        <v>1086.81</v>
      </c>
      <c r="AY336" s="6">
        <v>1911.36</v>
      </c>
      <c r="AZ336" s="7">
        <v>2228.83</v>
      </c>
      <c r="BA336" s="6">
        <v>2204.8200000000002</v>
      </c>
      <c r="BB336" s="6">
        <v>1717.28</v>
      </c>
      <c r="BC336" s="6">
        <v>2401.04</v>
      </c>
      <c r="BD336" s="6">
        <v>2980.31</v>
      </c>
      <c r="BE336" s="11">
        <f t="shared" si="19"/>
        <v>19404.740000000002</v>
      </c>
      <c r="BF336" s="11">
        <f t="shared" si="20"/>
        <v>19404.740000000002</v>
      </c>
    </row>
    <row r="337" spans="40:58">
      <c r="AN337" s="5" t="s">
        <v>541</v>
      </c>
      <c r="AO337" s="5" t="s">
        <v>576</v>
      </c>
      <c r="AP337" s="5" t="s">
        <v>219</v>
      </c>
      <c r="AQ337" s="5" t="s">
        <v>597</v>
      </c>
      <c r="AR337" s="5" t="s">
        <v>598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17.190000000000001</v>
      </c>
      <c r="BD337" s="6">
        <v>0</v>
      </c>
      <c r="BE337" s="11">
        <f t="shared" si="19"/>
        <v>17.190000000000001</v>
      </c>
      <c r="BF337" s="11">
        <f t="shared" si="20"/>
        <v>17.190000000000001</v>
      </c>
    </row>
    <row r="338" spans="40:58">
      <c r="AN338" s="5" t="s">
        <v>541</v>
      </c>
      <c r="AO338" s="5" t="s">
        <v>576</v>
      </c>
      <c r="AP338" s="5" t="s">
        <v>219</v>
      </c>
      <c r="AQ338" s="5" t="s">
        <v>599</v>
      </c>
      <c r="AR338" s="5" t="s">
        <v>600</v>
      </c>
      <c r="AS338" s="6">
        <v>20.96</v>
      </c>
      <c r="AT338" s="6">
        <v>0</v>
      </c>
      <c r="AU338" s="6">
        <v>0</v>
      </c>
      <c r="AV338" s="6">
        <v>0</v>
      </c>
      <c r="AW338" s="6">
        <v>0</v>
      </c>
      <c r="AX338" s="7">
        <v>0</v>
      </c>
      <c r="AY338" s="6">
        <v>0</v>
      </c>
      <c r="AZ338" s="7">
        <v>0</v>
      </c>
      <c r="BA338" s="6">
        <v>0</v>
      </c>
      <c r="BB338" s="6">
        <v>0</v>
      </c>
      <c r="BC338" s="6">
        <v>0</v>
      </c>
      <c r="BD338" s="6">
        <v>0</v>
      </c>
      <c r="BE338" s="11">
        <f t="shared" si="19"/>
        <v>20.96</v>
      </c>
      <c r="BF338" s="11">
        <f t="shared" si="20"/>
        <v>20.96</v>
      </c>
    </row>
    <row r="339" spans="40:58">
      <c r="AN339" s="5" t="s">
        <v>541</v>
      </c>
      <c r="AO339" s="5" t="s">
        <v>576</v>
      </c>
      <c r="AP339" s="5" t="s">
        <v>219</v>
      </c>
      <c r="AQ339" s="5" t="s">
        <v>599</v>
      </c>
      <c r="AR339" s="5" t="s">
        <v>599</v>
      </c>
      <c r="AS339" s="6">
        <v>1012.55</v>
      </c>
      <c r="AT339" s="6">
        <v>984.12</v>
      </c>
      <c r="AU339" s="6">
        <v>969.05</v>
      </c>
      <c r="AV339" s="6">
        <v>1008.46</v>
      </c>
      <c r="AW339" s="6">
        <v>996.02</v>
      </c>
      <c r="AX339" s="7">
        <v>1043.57</v>
      </c>
      <c r="AY339" s="6">
        <v>945.59</v>
      </c>
      <c r="AZ339" s="7">
        <v>928.76</v>
      </c>
      <c r="BA339" s="6">
        <v>1004.9</v>
      </c>
      <c r="BB339" s="6">
        <v>914.83</v>
      </c>
      <c r="BC339" s="6">
        <v>956.3</v>
      </c>
      <c r="BD339" s="6">
        <v>1063.1300000000001</v>
      </c>
      <c r="BE339" s="11">
        <f t="shared" si="19"/>
        <v>11827.279999999999</v>
      </c>
      <c r="BF339" s="11">
        <f t="shared" si="20"/>
        <v>11827.28</v>
      </c>
    </row>
    <row r="340" spans="40:58">
      <c r="AN340" s="5" t="s">
        <v>541</v>
      </c>
      <c r="AO340" s="5" t="s">
        <v>576</v>
      </c>
      <c r="AP340" s="5" t="s">
        <v>219</v>
      </c>
      <c r="AQ340" s="5" t="s">
        <v>599</v>
      </c>
      <c r="AR340" s="5" t="s">
        <v>601</v>
      </c>
      <c r="AS340" s="6">
        <v>5.09</v>
      </c>
      <c r="AT340" s="6">
        <v>21.21</v>
      </c>
      <c r="AU340" s="6">
        <v>0</v>
      </c>
      <c r="AV340" s="6">
        <v>0</v>
      </c>
      <c r="AW340" s="6">
        <v>0</v>
      </c>
      <c r="AX340" s="7">
        <v>0</v>
      </c>
      <c r="AY340" s="6">
        <v>0</v>
      </c>
      <c r="AZ340" s="7">
        <v>0</v>
      </c>
      <c r="BA340" s="6">
        <v>0</v>
      </c>
      <c r="BB340" s="6">
        <v>0</v>
      </c>
      <c r="BC340" s="6">
        <v>0</v>
      </c>
      <c r="BD340" s="6">
        <v>0</v>
      </c>
      <c r="BE340" s="11">
        <f t="shared" si="19"/>
        <v>26.3</v>
      </c>
      <c r="BF340" s="11">
        <f t="shared" si="20"/>
        <v>26.3</v>
      </c>
    </row>
    <row r="341" spans="40:58">
      <c r="AN341" s="5" t="s">
        <v>541</v>
      </c>
      <c r="AO341" s="5" t="s">
        <v>576</v>
      </c>
      <c r="AP341" s="5" t="s">
        <v>219</v>
      </c>
      <c r="AQ341" s="5" t="s">
        <v>602</v>
      </c>
      <c r="AR341" s="5" t="s">
        <v>603</v>
      </c>
      <c r="AS341" s="6">
        <v>2867.88</v>
      </c>
      <c r="AT341" s="6">
        <v>2737.21</v>
      </c>
      <c r="AU341" s="6">
        <v>2658.33</v>
      </c>
      <c r="AV341" s="6">
        <v>2796.62</v>
      </c>
      <c r="AW341" s="6">
        <v>2804.17</v>
      </c>
      <c r="AX341" s="7">
        <v>2782.1</v>
      </c>
      <c r="AY341" s="6">
        <v>2751.73</v>
      </c>
      <c r="AZ341" s="7">
        <v>2532.7600000000002</v>
      </c>
      <c r="BA341" s="6">
        <v>2696.12</v>
      </c>
      <c r="BB341" s="6">
        <v>2617.54</v>
      </c>
      <c r="BC341" s="6">
        <v>2568.92</v>
      </c>
      <c r="BD341" s="6">
        <v>537.03</v>
      </c>
      <c r="BE341" s="11">
        <f t="shared" si="19"/>
        <v>30350.410000000003</v>
      </c>
      <c r="BF341" s="11">
        <f t="shared" si="20"/>
        <v>30350.41</v>
      </c>
    </row>
    <row r="342" spans="40:58">
      <c r="AN342" s="5" t="s">
        <v>541</v>
      </c>
      <c r="AO342" s="5" t="s">
        <v>576</v>
      </c>
      <c r="AP342" s="5" t="s">
        <v>219</v>
      </c>
      <c r="AQ342" s="5" t="s">
        <v>602</v>
      </c>
      <c r="AR342" s="5" t="s">
        <v>604</v>
      </c>
      <c r="AS342" s="6">
        <v>43.55</v>
      </c>
      <c r="AT342" s="6">
        <v>30.92</v>
      </c>
      <c r="AU342" s="6">
        <v>0</v>
      </c>
      <c r="AV342" s="6">
        <v>0</v>
      </c>
      <c r="AW342" s="6">
        <v>0</v>
      </c>
      <c r="AX342" s="7">
        <v>0</v>
      </c>
      <c r="AY342" s="6">
        <v>0</v>
      </c>
      <c r="AZ342" s="7">
        <v>0</v>
      </c>
      <c r="BA342" s="6">
        <v>0</v>
      </c>
      <c r="BB342" s="6">
        <v>0</v>
      </c>
      <c r="BC342" s="6">
        <v>0</v>
      </c>
      <c r="BD342" s="6">
        <v>0</v>
      </c>
      <c r="BE342" s="11">
        <f t="shared" si="19"/>
        <v>74.47</v>
      </c>
      <c r="BF342" s="11">
        <f t="shared" si="20"/>
        <v>74.47</v>
      </c>
    </row>
    <row r="343" spans="40:58">
      <c r="AN343" s="5" t="s">
        <v>541</v>
      </c>
      <c r="AO343" s="5" t="s">
        <v>576</v>
      </c>
      <c r="AP343" s="5" t="s">
        <v>219</v>
      </c>
      <c r="AQ343" s="5" t="s">
        <v>602</v>
      </c>
      <c r="AR343" s="5" t="s">
        <v>602</v>
      </c>
      <c r="AS343" s="6">
        <v>45919.09</v>
      </c>
      <c r="AT343" s="6">
        <v>45394.48</v>
      </c>
      <c r="AU343" s="6">
        <v>44763.58</v>
      </c>
      <c r="AV343" s="6">
        <v>46508.76</v>
      </c>
      <c r="AW343" s="6">
        <v>48917.03</v>
      </c>
      <c r="AX343" s="7">
        <v>49355.29</v>
      </c>
      <c r="AY343" s="6">
        <v>48388.99</v>
      </c>
      <c r="AZ343" s="7">
        <v>49150.07</v>
      </c>
      <c r="BA343" s="6">
        <v>49977.25</v>
      </c>
      <c r="BB343" s="6">
        <v>49460.56</v>
      </c>
      <c r="BC343" s="6">
        <v>46418.59</v>
      </c>
      <c r="BD343" s="6">
        <v>45628.63</v>
      </c>
      <c r="BE343" s="11">
        <f t="shared" si="19"/>
        <v>569882.32000000007</v>
      </c>
      <c r="BF343" s="11">
        <f t="shared" si="20"/>
        <v>569882.31999999995</v>
      </c>
    </row>
    <row r="344" spans="40:58">
      <c r="AN344" s="5" t="s">
        <v>541</v>
      </c>
      <c r="AO344" s="5" t="s">
        <v>576</v>
      </c>
      <c r="AP344" s="5" t="s">
        <v>168</v>
      </c>
      <c r="AQ344" s="5" t="s">
        <v>605</v>
      </c>
      <c r="AR344" s="5" t="s">
        <v>605</v>
      </c>
      <c r="AS344" s="6">
        <v>791.65</v>
      </c>
      <c r="AT344" s="6">
        <v>922.51</v>
      </c>
      <c r="AU344" s="6">
        <v>1071.97</v>
      </c>
      <c r="AV344" s="6">
        <v>982</v>
      </c>
      <c r="AW344" s="6">
        <v>910.54</v>
      </c>
      <c r="AX344" s="7">
        <v>931.97</v>
      </c>
      <c r="AY344" s="6">
        <v>845.49</v>
      </c>
      <c r="AZ344" s="7">
        <v>814.62</v>
      </c>
      <c r="BA344" s="6">
        <v>794.91</v>
      </c>
      <c r="BB344" s="6">
        <v>766.56</v>
      </c>
      <c r="BC344" s="6">
        <v>765.15</v>
      </c>
      <c r="BD344" s="6">
        <v>813.75</v>
      </c>
      <c r="BE344" s="11">
        <f t="shared" si="19"/>
        <v>10411.119999999999</v>
      </c>
      <c r="BF344" s="11">
        <f t="shared" si="20"/>
        <v>10411.120000000001</v>
      </c>
    </row>
    <row r="345" spans="40:58">
      <c r="AN345" s="5" t="s">
        <v>541</v>
      </c>
      <c r="AO345" s="5" t="s">
        <v>576</v>
      </c>
      <c r="AP345" s="5" t="s">
        <v>168</v>
      </c>
      <c r="AQ345" s="5" t="s">
        <v>605</v>
      </c>
      <c r="AR345" s="5" t="s">
        <v>606</v>
      </c>
      <c r="AS345" s="6">
        <v>9372.56</v>
      </c>
      <c r="AT345" s="6">
        <v>9042.4</v>
      </c>
      <c r="AU345" s="6">
        <v>9038.6</v>
      </c>
      <c r="AV345" s="6">
        <v>9292.17</v>
      </c>
      <c r="AW345" s="6">
        <v>9179.44</v>
      </c>
      <c r="AX345" s="7">
        <v>9199.08</v>
      </c>
      <c r="AY345" s="6">
        <v>9211.23</v>
      </c>
      <c r="AZ345" s="7">
        <v>9360.19</v>
      </c>
      <c r="BA345" s="6">
        <v>9599.61</v>
      </c>
      <c r="BB345" s="6">
        <v>9838.01</v>
      </c>
      <c r="BC345" s="6">
        <v>9839.58</v>
      </c>
      <c r="BD345" s="6">
        <v>9876.57</v>
      </c>
      <c r="BE345" s="11">
        <f t="shared" si="19"/>
        <v>112849.44</v>
      </c>
      <c r="BF345" s="11">
        <f t="shared" si="20"/>
        <v>112849.44</v>
      </c>
    </row>
    <row r="346" spans="40:58">
      <c r="AN346" s="5" t="s">
        <v>541</v>
      </c>
      <c r="AO346" s="5" t="s">
        <v>576</v>
      </c>
      <c r="AP346" s="5" t="s">
        <v>168</v>
      </c>
      <c r="AQ346" s="5" t="s">
        <v>605</v>
      </c>
      <c r="AR346" s="5" t="s">
        <v>607</v>
      </c>
      <c r="AS346" s="6">
        <v>1400.75</v>
      </c>
      <c r="AT346" s="6">
        <v>1489.9</v>
      </c>
      <c r="AU346" s="6">
        <v>1613.92</v>
      </c>
      <c r="AV346" s="6">
        <v>1558.37</v>
      </c>
      <c r="AW346" s="6">
        <v>1544.76</v>
      </c>
      <c r="AX346" s="7">
        <v>1556.55</v>
      </c>
      <c r="AY346" s="6">
        <v>1484.89</v>
      </c>
      <c r="AZ346" s="7">
        <v>1592.16</v>
      </c>
      <c r="BA346" s="6">
        <v>1605.07</v>
      </c>
      <c r="BB346" s="6">
        <v>1507.84</v>
      </c>
      <c r="BC346" s="6">
        <v>1493.14</v>
      </c>
      <c r="BD346" s="6">
        <v>1517.66</v>
      </c>
      <c r="BE346" s="11">
        <f t="shared" si="19"/>
        <v>18365.009999999998</v>
      </c>
      <c r="BF346" s="11">
        <f t="shared" si="20"/>
        <v>18365.009999999998</v>
      </c>
    </row>
    <row r="347" spans="40:58">
      <c r="AN347" s="5" t="s">
        <v>541</v>
      </c>
      <c r="AO347" s="5" t="s">
        <v>576</v>
      </c>
      <c r="AP347" s="5" t="s">
        <v>242</v>
      </c>
      <c r="AQ347" s="5" t="s">
        <v>608</v>
      </c>
      <c r="AR347" s="5" t="s">
        <v>608</v>
      </c>
      <c r="AS347" s="6">
        <v>684.73</v>
      </c>
      <c r="AT347" s="6">
        <v>681.25</v>
      </c>
      <c r="AU347" s="6">
        <v>652.46</v>
      </c>
      <c r="AV347" s="6">
        <v>629.69000000000005</v>
      </c>
      <c r="AW347" s="6">
        <v>625.65</v>
      </c>
      <c r="AX347" s="7">
        <v>610.67999999999995</v>
      </c>
      <c r="AY347" s="6">
        <v>608.41999999999996</v>
      </c>
      <c r="AZ347" s="7">
        <v>602.61</v>
      </c>
      <c r="BA347" s="6">
        <v>602.13</v>
      </c>
      <c r="BB347" s="6">
        <v>590.83000000000004</v>
      </c>
      <c r="BC347" s="6">
        <v>577.09</v>
      </c>
      <c r="BD347" s="6">
        <v>577.86</v>
      </c>
      <c r="BE347" s="11">
        <f t="shared" si="19"/>
        <v>7443.4</v>
      </c>
      <c r="BF347" s="11">
        <f t="shared" si="20"/>
        <v>7443.4</v>
      </c>
    </row>
    <row r="348" spans="40:58">
      <c r="AN348" s="5" t="s">
        <v>541</v>
      </c>
      <c r="AO348" s="5" t="s">
        <v>576</v>
      </c>
      <c r="AP348" s="5" t="s">
        <v>609</v>
      </c>
      <c r="AQ348" s="5" t="s">
        <v>610</v>
      </c>
      <c r="AR348" s="5" t="s">
        <v>611</v>
      </c>
      <c r="AS348" s="6">
        <v>0</v>
      </c>
      <c r="AT348" s="6">
        <v>0</v>
      </c>
      <c r="AU348" s="6">
        <v>628.85</v>
      </c>
      <c r="AV348" s="6">
        <v>558.49</v>
      </c>
      <c r="AW348" s="6">
        <v>409.92</v>
      </c>
      <c r="AX348" s="7">
        <v>392.33</v>
      </c>
      <c r="AY348" s="6">
        <v>374.49</v>
      </c>
      <c r="AZ348" s="7">
        <v>330.8</v>
      </c>
      <c r="BA348" s="6">
        <v>241.09</v>
      </c>
      <c r="BB348" s="6">
        <v>269.20999999999998</v>
      </c>
      <c r="BC348" s="6">
        <v>249.6</v>
      </c>
      <c r="BD348" s="6">
        <v>228.15</v>
      </c>
      <c r="BE348" s="11">
        <f t="shared" si="19"/>
        <v>3682.9300000000003</v>
      </c>
      <c r="BF348" s="11">
        <f t="shared" si="20"/>
        <v>3682.93</v>
      </c>
    </row>
    <row r="349" spans="40:58">
      <c r="AN349" s="5" t="s">
        <v>541</v>
      </c>
      <c r="AO349" s="5" t="s">
        <v>576</v>
      </c>
      <c r="AP349" s="5" t="s">
        <v>609</v>
      </c>
      <c r="AQ349" s="5" t="s">
        <v>610</v>
      </c>
      <c r="AR349" s="5" t="s">
        <v>612</v>
      </c>
      <c r="AS349" s="6">
        <v>1887.74</v>
      </c>
      <c r="AT349" s="6">
        <v>2040.55</v>
      </c>
      <c r="AU349" s="6">
        <v>1924.53</v>
      </c>
      <c r="AV349" s="6">
        <v>2355.3000000000002</v>
      </c>
      <c r="AW349" s="6">
        <v>2391.98</v>
      </c>
      <c r="AX349" s="7">
        <v>2357.8000000000002</v>
      </c>
      <c r="AY349" s="6">
        <v>2093.35</v>
      </c>
      <c r="AZ349" s="7">
        <v>1994.92</v>
      </c>
      <c r="BA349" s="6">
        <v>2207.41</v>
      </c>
      <c r="BB349" s="6">
        <v>2133.54</v>
      </c>
      <c r="BC349" s="6">
        <v>2281.9699999999998</v>
      </c>
      <c r="BD349" s="6">
        <v>2898.39</v>
      </c>
      <c r="BE349" s="11">
        <f t="shared" si="19"/>
        <v>26567.48</v>
      </c>
      <c r="BF349" s="11">
        <f t="shared" si="20"/>
        <v>26567.48</v>
      </c>
    </row>
    <row r="350" spans="40:58">
      <c r="AN350" s="5" t="s">
        <v>541</v>
      </c>
      <c r="AO350" s="5" t="s">
        <v>576</v>
      </c>
      <c r="AP350" s="5" t="s">
        <v>609</v>
      </c>
      <c r="AQ350" s="5" t="s">
        <v>610</v>
      </c>
      <c r="AR350" s="5" t="s">
        <v>613</v>
      </c>
      <c r="AS350" s="6">
        <v>0</v>
      </c>
      <c r="AT350" s="6">
        <v>0</v>
      </c>
      <c r="AU350" s="6">
        <v>56.08</v>
      </c>
      <c r="AV350" s="6">
        <v>0</v>
      </c>
      <c r="AW350" s="6">
        <v>0</v>
      </c>
      <c r="AX350" s="7">
        <v>202.02</v>
      </c>
      <c r="AY350" s="6">
        <v>495.36</v>
      </c>
      <c r="AZ350" s="7">
        <v>500.95</v>
      </c>
      <c r="BA350" s="6">
        <v>475.63</v>
      </c>
      <c r="BB350" s="6">
        <v>439.52</v>
      </c>
      <c r="BC350" s="6">
        <v>429.22</v>
      </c>
      <c r="BD350" s="6">
        <v>440</v>
      </c>
      <c r="BE350" s="11">
        <f t="shared" si="19"/>
        <v>3038.7799999999997</v>
      </c>
      <c r="BF350" s="11">
        <f t="shared" si="20"/>
        <v>3038.78</v>
      </c>
    </row>
    <row r="351" spans="40:58">
      <c r="AN351" s="5" t="s">
        <v>541</v>
      </c>
      <c r="AO351" s="5" t="s">
        <v>576</v>
      </c>
      <c r="AP351" s="5" t="s">
        <v>609</v>
      </c>
      <c r="AQ351" s="5" t="s">
        <v>614</v>
      </c>
      <c r="AR351" s="5" t="s">
        <v>615</v>
      </c>
      <c r="AS351" s="6">
        <v>289.77</v>
      </c>
      <c r="AT351" s="6">
        <v>284.52</v>
      </c>
      <c r="AU351" s="6">
        <v>283.43</v>
      </c>
      <c r="AV351" s="6">
        <v>251.46</v>
      </c>
      <c r="AW351" s="6">
        <v>278.82</v>
      </c>
      <c r="AX351" s="7">
        <v>274.08999999999997</v>
      </c>
      <c r="AY351" s="6">
        <v>271.37</v>
      </c>
      <c r="AZ351" s="7">
        <v>267.79000000000002</v>
      </c>
      <c r="BA351" s="6">
        <v>239.17</v>
      </c>
      <c r="BB351" s="6">
        <v>257.20999999999998</v>
      </c>
      <c r="BC351" s="6">
        <v>250.12</v>
      </c>
      <c r="BD351" s="6">
        <v>250.06</v>
      </c>
      <c r="BE351" s="11">
        <f t="shared" si="19"/>
        <v>3197.81</v>
      </c>
      <c r="BF351" s="11">
        <f t="shared" si="20"/>
        <v>3197.81</v>
      </c>
    </row>
    <row r="352" spans="40:58">
      <c r="AN352" s="5" t="s">
        <v>541</v>
      </c>
      <c r="AO352" s="5" t="s">
        <v>576</v>
      </c>
      <c r="AP352" s="5" t="s">
        <v>219</v>
      </c>
      <c r="AQ352" s="5" t="s">
        <v>595</v>
      </c>
      <c r="AR352" s="5" t="s">
        <v>616</v>
      </c>
      <c r="AS352" s="6">
        <v>0</v>
      </c>
      <c r="AT352" s="6">
        <v>0</v>
      </c>
      <c r="AU352" s="6">
        <v>0</v>
      </c>
      <c r="AV352" s="6">
        <v>0</v>
      </c>
      <c r="AW352" s="6">
        <v>2.7E-2</v>
      </c>
      <c r="AX352" s="7">
        <v>14.89</v>
      </c>
      <c r="AY352" s="6">
        <v>0</v>
      </c>
      <c r="AZ352" s="7">
        <v>0</v>
      </c>
      <c r="BA352" s="6">
        <v>0</v>
      </c>
      <c r="BB352" s="6">
        <v>0</v>
      </c>
      <c r="BC352" s="6">
        <v>0</v>
      </c>
      <c r="BD352" s="6">
        <v>0</v>
      </c>
      <c r="BE352" s="11">
        <f t="shared" si="19"/>
        <v>14.917</v>
      </c>
      <c r="BF352" s="11">
        <f t="shared" si="20"/>
        <v>14.92</v>
      </c>
    </row>
    <row r="353" spans="40:58">
      <c r="AN353" s="5" t="s">
        <v>541</v>
      </c>
      <c r="AO353" s="5" t="s">
        <v>617</v>
      </c>
      <c r="AP353" s="5" t="s">
        <v>618</v>
      </c>
      <c r="AQ353" s="5" t="s">
        <v>619</v>
      </c>
      <c r="AR353" s="5" t="s">
        <v>620</v>
      </c>
      <c r="AS353" s="6">
        <v>72.599999999999994</v>
      </c>
      <c r="AT353" s="6">
        <v>0</v>
      </c>
      <c r="AU353" s="6">
        <v>0</v>
      </c>
      <c r="AV353" s="6">
        <v>103.74</v>
      </c>
      <c r="AW353" s="6">
        <v>126.95</v>
      </c>
      <c r="AX353" s="7">
        <v>92.05</v>
      </c>
      <c r="AY353" s="6">
        <v>5.23</v>
      </c>
      <c r="AZ353" s="7">
        <v>0</v>
      </c>
      <c r="BA353" s="6">
        <v>0</v>
      </c>
      <c r="BB353" s="6">
        <v>0</v>
      </c>
      <c r="BC353" s="6">
        <v>0</v>
      </c>
      <c r="BD353" s="6">
        <v>0</v>
      </c>
      <c r="BE353" s="11">
        <f t="shared" si="19"/>
        <v>400.57</v>
      </c>
      <c r="BF353" s="11">
        <f t="shared" si="20"/>
        <v>400.57</v>
      </c>
    </row>
    <row r="354" spans="40:58">
      <c r="AN354" s="5" t="s">
        <v>541</v>
      </c>
      <c r="AO354" s="5" t="s">
        <v>617</v>
      </c>
      <c r="AP354" s="5" t="s">
        <v>618</v>
      </c>
      <c r="AQ354" s="5" t="s">
        <v>619</v>
      </c>
      <c r="AR354" s="5" t="s">
        <v>621</v>
      </c>
      <c r="AS354" s="6">
        <v>1305.5999999999999</v>
      </c>
      <c r="AT354" s="6">
        <v>1249.69</v>
      </c>
      <c r="AU354" s="6">
        <v>1239.75</v>
      </c>
      <c r="AV354" s="6">
        <v>1214.58</v>
      </c>
      <c r="AW354" s="6">
        <v>1177.72</v>
      </c>
      <c r="AX354" s="7">
        <v>1134.92</v>
      </c>
      <c r="AY354" s="6">
        <v>1089.6400000000001</v>
      </c>
      <c r="AZ354" s="7">
        <v>1021.97</v>
      </c>
      <c r="BA354" s="6">
        <v>1025.21</v>
      </c>
      <c r="BB354" s="6">
        <v>989.31</v>
      </c>
      <c r="BC354" s="6">
        <v>939.63</v>
      </c>
      <c r="BD354" s="6">
        <v>893.31</v>
      </c>
      <c r="BE354" s="11">
        <f t="shared" si="19"/>
        <v>13281.329999999996</v>
      </c>
      <c r="BF354" s="11">
        <f t="shared" si="20"/>
        <v>13281.33</v>
      </c>
    </row>
    <row r="355" spans="40:58">
      <c r="AN355" s="5" t="s">
        <v>541</v>
      </c>
      <c r="AO355" s="5" t="s">
        <v>617</v>
      </c>
      <c r="AP355" s="5" t="s">
        <v>622</v>
      </c>
      <c r="AQ355" s="5" t="s">
        <v>623</v>
      </c>
      <c r="AR355" s="5" t="s">
        <v>624</v>
      </c>
      <c r="AS355" s="6">
        <v>564.49</v>
      </c>
      <c r="AT355" s="6">
        <v>580.77</v>
      </c>
      <c r="AU355" s="6">
        <v>602.80999999999995</v>
      </c>
      <c r="AV355" s="6">
        <v>707.02</v>
      </c>
      <c r="AW355" s="6">
        <v>714.24</v>
      </c>
      <c r="AX355" s="7">
        <v>715.36</v>
      </c>
      <c r="AY355" s="6">
        <v>708.09</v>
      </c>
      <c r="AZ355" s="7">
        <v>700.68</v>
      </c>
      <c r="BA355" s="6">
        <v>690.47</v>
      </c>
      <c r="BB355" s="6">
        <v>704.05</v>
      </c>
      <c r="BC355" s="6">
        <v>687.84</v>
      </c>
      <c r="BD355" s="6">
        <v>662.88</v>
      </c>
      <c r="BE355" s="11">
        <f t="shared" si="19"/>
        <v>8038.7000000000007</v>
      </c>
      <c r="BF355" s="11">
        <f t="shared" si="20"/>
        <v>8038.7</v>
      </c>
    </row>
    <row r="356" spans="40:58">
      <c r="AN356" s="5" t="s">
        <v>541</v>
      </c>
      <c r="AO356" s="5" t="s">
        <v>617</v>
      </c>
      <c r="AP356" s="5" t="s">
        <v>622</v>
      </c>
      <c r="AQ356" s="5" t="s">
        <v>623</v>
      </c>
      <c r="AR356" s="5" t="s">
        <v>623</v>
      </c>
      <c r="AS356" s="6">
        <v>306.49</v>
      </c>
      <c r="AT356" s="6">
        <v>304.92</v>
      </c>
      <c r="AU356" s="6">
        <v>302.16000000000003</v>
      </c>
      <c r="AV356" s="6">
        <v>288.62</v>
      </c>
      <c r="AW356" s="6">
        <v>306.35000000000002</v>
      </c>
      <c r="AX356" s="7">
        <v>323.70999999999998</v>
      </c>
      <c r="AY356" s="6">
        <v>328.86</v>
      </c>
      <c r="AZ356" s="7">
        <v>344.91</v>
      </c>
      <c r="BA356" s="6">
        <v>320.77</v>
      </c>
      <c r="BB356" s="6">
        <v>293.94</v>
      </c>
      <c r="BC356" s="6">
        <v>293.81</v>
      </c>
      <c r="BD356" s="6">
        <v>289.42</v>
      </c>
      <c r="BE356" s="11">
        <f t="shared" si="19"/>
        <v>3703.96</v>
      </c>
      <c r="BF356" s="11">
        <f t="shared" si="20"/>
        <v>3703.96</v>
      </c>
    </row>
    <row r="357" spans="40:58">
      <c r="AN357" s="5" t="s">
        <v>541</v>
      </c>
      <c r="AO357" s="5" t="s">
        <v>472</v>
      </c>
      <c r="AP357" s="5" t="s">
        <v>113</v>
      </c>
      <c r="AQ357" s="5" t="s">
        <v>590</v>
      </c>
      <c r="AR357" s="5" t="s">
        <v>625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6.58</v>
      </c>
      <c r="BC357" s="6">
        <v>0</v>
      </c>
      <c r="BD357" s="6">
        <v>5.28</v>
      </c>
      <c r="BE357" s="11">
        <f t="shared" si="19"/>
        <v>11.86</v>
      </c>
      <c r="BF357" s="11">
        <f t="shared" si="20"/>
        <v>11.86</v>
      </c>
    </row>
    <row r="358" spans="40:58">
      <c r="AN358" s="5" t="s">
        <v>541</v>
      </c>
      <c r="AO358" s="5" t="s">
        <v>626</v>
      </c>
      <c r="AP358" s="5" t="s">
        <v>113</v>
      </c>
      <c r="AQ358" s="5" t="s">
        <v>627</v>
      </c>
      <c r="AR358" s="5" t="s">
        <v>627</v>
      </c>
      <c r="AS358" s="6">
        <v>4094.43</v>
      </c>
      <c r="AT358" s="6">
        <v>4113.13</v>
      </c>
      <c r="AU358" s="6">
        <v>4118.57</v>
      </c>
      <c r="AV358" s="6">
        <v>3967.49</v>
      </c>
      <c r="AW358" s="6">
        <v>3517.48</v>
      </c>
      <c r="AX358" s="7">
        <v>3802.75</v>
      </c>
      <c r="AY358" s="6">
        <v>3929.62</v>
      </c>
      <c r="AZ358" s="7">
        <v>3642.29</v>
      </c>
      <c r="BA358" s="6">
        <v>3633.93</v>
      </c>
      <c r="BB358" s="6">
        <v>3284.3</v>
      </c>
      <c r="BC358" s="6">
        <v>3148.09</v>
      </c>
      <c r="BD358" s="6">
        <v>3085.59</v>
      </c>
      <c r="BE358" s="11">
        <f t="shared" si="19"/>
        <v>44337.67</v>
      </c>
      <c r="BF358" s="11">
        <f t="shared" si="20"/>
        <v>44337.67</v>
      </c>
    </row>
    <row r="359" spans="40:58">
      <c r="AN359" s="5" t="s">
        <v>541</v>
      </c>
      <c r="AO359" s="5" t="s">
        <v>626</v>
      </c>
      <c r="AP359" s="5" t="s">
        <v>113</v>
      </c>
      <c r="AQ359" s="5" t="s">
        <v>627</v>
      </c>
      <c r="AR359" s="5" t="s">
        <v>628</v>
      </c>
      <c r="AS359" s="6">
        <v>313.29000000000002</v>
      </c>
      <c r="AT359" s="6">
        <v>217.41</v>
      </c>
      <c r="AU359" s="6">
        <v>189.16</v>
      </c>
      <c r="AV359" s="6">
        <v>244.34</v>
      </c>
      <c r="AW359" s="6">
        <v>180.59</v>
      </c>
      <c r="AX359" s="7">
        <v>190.38</v>
      </c>
      <c r="AY359" s="6">
        <v>228.6</v>
      </c>
      <c r="AZ359" s="7">
        <v>263.49</v>
      </c>
      <c r="BA359" s="6">
        <v>295.81</v>
      </c>
      <c r="BB359" s="6">
        <v>289.44</v>
      </c>
      <c r="BC359" s="6">
        <v>302.98</v>
      </c>
      <c r="BD359" s="6">
        <v>272.36</v>
      </c>
      <c r="BE359" s="11">
        <f t="shared" si="19"/>
        <v>2987.8500000000004</v>
      </c>
      <c r="BF359" s="11">
        <f t="shared" si="20"/>
        <v>2987.85</v>
      </c>
    </row>
    <row r="360" spans="40:58">
      <c r="AN360" s="5" t="s">
        <v>541</v>
      </c>
      <c r="AO360" s="5" t="s">
        <v>626</v>
      </c>
      <c r="AP360" s="5" t="s">
        <v>113</v>
      </c>
      <c r="AQ360" s="5" t="s">
        <v>627</v>
      </c>
      <c r="AR360" s="5" t="s">
        <v>629</v>
      </c>
      <c r="AS360" s="6">
        <v>674.88</v>
      </c>
      <c r="AT360" s="6">
        <v>628.66</v>
      </c>
      <c r="AU360" s="6">
        <v>408.5</v>
      </c>
      <c r="AV360" s="6">
        <v>527.76</v>
      </c>
      <c r="AW360" s="6">
        <v>523.4</v>
      </c>
      <c r="AX360" s="7">
        <v>511.16</v>
      </c>
      <c r="AY360" s="6">
        <v>262.39999999999998</v>
      </c>
      <c r="AZ360" s="7">
        <v>312.36</v>
      </c>
      <c r="BA360" s="6">
        <v>306.88</v>
      </c>
      <c r="BB360" s="6">
        <v>282.58999999999997</v>
      </c>
      <c r="BC360" s="6">
        <v>397.31</v>
      </c>
      <c r="BD360" s="6">
        <v>254.77</v>
      </c>
      <c r="BE360" s="11">
        <f t="shared" si="19"/>
        <v>5090.670000000001</v>
      </c>
      <c r="BF360" s="11">
        <f t="shared" si="20"/>
        <v>5090.67</v>
      </c>
    </row>
    <row r="361" spans="40:58">
      <c r="AN361" s="5" t="s">
        <v>541</v>
      </c>
      <c r="AO361" s="5" t="s">
        <v>626</v>
      </c>
      <c r="AP361" s="5" t="s">
        <v>113</v>
      </c>
      <c r="AQ361" s="5" t="s">
        <v>627</v>
      </c>
      <c r="AR361" s="5" t="s">
        <v>630</v>
      </c>
      <c r="AS361" s="6">
        <v>824.01</v>
      </c>
      <c r="AT361" s="6">
        <v>1218.67</v>
      </c>
      <c r="AU361" s="6">
        <v>1219.5899999999999</v>
      </c>
      <c r="AV361" s="6">
        <v>1247.06</v>
      </c>
      <c r="AW361" s="6">
        <v>1208.6199999999999</v>
      </c>
      <c r="AX361" s="7">
        <v>1229.83</v>
      </c>
      <c r="AY361" s="6">
        <v>1300.33</v>
      </c>
      <c r="AZ361" s="7">
        <v>1207.42</v>
      </c>
      <c r="BA361" s="6">
        <v>1151.21</v>
      </c>
      <c r="BB361" s="6">
        <v>1263.56</v>
      </c>
      <c r="BC361" s="6">
        <v>1289.32</v>
      </c>
      <c r="BD361" s="6">
        <v>1361.99</v>
      </c>
      <c r="BE361" s="11">
        <f t="shared" si="19"/>
        <v>14521.61</v>
      </c>
      <c r="BF361" s="11">
        <f t="shared" si="20"/>
        <v>14521.61</v>
      </c>
    </row>
    <row r="362" spans="40:58">
      <c r="AN362" s="5" t="s">
        <v>541</v>
      </c>
      <c r="AO362" s="5" t="s">
        <v>626</v>
      </c>
      <c r="AP362" s="5" t="s">
        <v>113</v>
      </c>
      <c r="AQ362" s="5" t="s">
        <v>627</v>
      </c>
      <c r="AR362" s="5" t="s">
        <v>563</v>
      </c>
      <c r="AS362" s="6">
        <v>2297.12</v>
      </c>
      <c r="AT362" s="6">
        <v>2311.56</v>
      </c>
      <c r="AU362" s="6">
        <v>2303.0100000000002</v>
      </c>
      <c r="AV362" s="6">
        <v>1837.34</v>
      </c>
      <c r="AW362" s="6">
        <v>2186.39</v>
      </c>
      <c r="AX362" s="7">
        <v>2059.1799999999998</v>
      </c>
      <c r="AY362" s="6">
        <v>2406.15</v>
      </c>
      <c r="AZ362" s="7">
        <v>2189.7600000000002</v>
      </c>
      <c r="BA362" s="6">
        <v>1991.49</v>
      </c>
      <c r="BB362" s="6">
        <v>2264.23</v>
      </c>
      <c r="BC362" s="6">
        <v>2160</v>
      </c>
      <c r="BD362" s="6">
        <v>2100.12</v>
      </c>
      <c r="BE362" s="11">
        <f t="shared" si="19"/>
        <v>26106.350000000002</v>
      </c>
      <c r="BF362" s="11">
        <f t="shared" si="20"/>
        <v>26106.35</v>
      </c>
    </row>
    <row r="363" spans="40:58">
      <c r="AN363" s="5" t="s">
        <v>541</v>
      </c>
      <c r="AO363" s="5" t="s">
        <v>626</v>
      </c>
      <c r="AP363" s="5" t="s">
        <v>113</v>
      </c>
      <c r="AQ363" s="5" t="s">
        <v>627</v>
      </c>
      <c r="AR363" s="5" t="s">
        <v>631</v>
      </c>
      <c r="AS363" s="6">
        <v>12.48</v>
      </c>
      <c r="AT363" s="6">
        <v>2.9</v>
      </c>
      <c r="AU363" s="6">
        <v>21.71</v>
      </c>
      <c r="AV363" s="6">
        <v>34.17</v>
      </c>
      <c r="AW363" s="6">
        <v>34.28</v>
      </c>
      <c r="AX363" s="7">
        <v>11.31</v>
      </c>
      <c r="AY363" s="6">
        <v>0</v>
      </c>
      <c r="AZ363" s="7">
        <v>0</v>
      </c>
      <c r="BA363" s="6">
        <v>0</v>
      </c>
      <c r="BB363" s="6">
        <v>0</v>
      </c>
      <c r="BC363" s="6">
        <v>0</v>
      </c>
      <c r="BD363" s="6">
        <v>0</v>
      </c>
      <c r="BE363" s="11">
        <f t="shared" si="19"/>
        <v>116.85000000000001</v>
      </c>
      <c r="BF363" s="11">
        <f t="shared" si="20"/>
        <v>116.85</v>
      </c>
    </row>
    <row r="364" spans="40:58">
      <c r="AN364" s="5" t="s">
        <v>541</v>
      </c>
      <c r="AO364" s="5" t="s">
        <v>626</v>
      </c>
      <c r="AP364" s="5" t="s">
        <v>113</v>
      </c>
      <c r="AQ364" s="5" t="s">
        <v>627</v>
      </c>
      <c r="AR364" s="5" t="s">
        <v>632</v>
      </c>
      <c r="AS364" s="6">
        <v>188.15</v>
      </c>
      <c r="AT364" s="6">
        <v>193.51</v>
      </c>
      <c r="AU364" s="6">
        <v>163.98</v>
      </c>
      <c r="AV364" s="6">
        <v>139.56</v>
      </c>
      <c r="AW364" s="6">
        <v>145.58000000000001</v>
      </c>
      <c r="AX364" s="7">
        <v>139.51</v>
      </c>
      <c r="AY364" s="6">
        <v>174.03</v>
      </c>
      <c r="AZ364" s="7">
        <v>193.01</v>
      </c>
      <c r="BA364" s="6">
        <v>222.51</v>
      </c>
      <c r="BB364" s="6">
        <v>194.86</v>
      </c>
      <c r="BC364" s="6">
        <v>187.87</v>
      </c>
      <c r="BD364" s="6">
        <v>188.58</v>
      </c>
      <c r="BE364" s="11">
        <f t="shared" si="19"/>
        <v>2131.15</v>
      </c>
      <c r="BF364" s="11">
        <f t="shared" si="20"/>
        <v>2131.15</v>
      </c>
    </row>
    <row r="365" spans="40:58">
      <c r="AN365" s="5" t="s">
        <v>541</v>
      </c>
      <c r="AO365" s="5" t="s">
        <v>626</v>
      </c>
      <c r="AP365" s="5" t="s">
        <v>113</v>
      </c>
      <c r="AQ365" s="5" t="s">
        <v>627</v>
      </c>
      <c r="AR365" s="5" t="s">
        <v>633</v>
      </c>
      <c r="AS365" s="6">
        <v>1.9</v>
      </c>
      <c r="AT365" s="6">
        <v>8.2899999999999991</v>
      </c>
      <c r="AU365" s="6">
        <v>39.51</v>
      </c>
      <c r="AV365" s="6">
        <v>15.19</v>
      </c>
      <c r="AW365" s="6">
        <v>4.54</v>
      </c>
      <c r="AX365" s="7">
        <v>22.14</v>
      </c>
      <c r="AY365" s="6">
        <v>7.31</v>
      </c>
      <c r="AZ365" s="7">
        <v>12.39</v>
      </c>
      <c r="BA365" s="6">
        <v>4.22</v>
      </c>
      <c r="BB365" s="6">
        <v>3.43</v>
      </c>
      <c r="BC365" s="6">
        <v>3.43</v>
      </c>
      <c r="BD365" s="6">
        <v>2.4900000000000002</v>
      </c>
      <c r="BE365" s="11">
        <f t="shared" si="19"/>
        <v>124.84000000000002</v>
      </c>
      <c r="BF365" s="11">
        <f t="shared" si="20"/>
        <v>124.84</v>
      </c>
    </row>
    <row r="366" spans="40:58">
      <c r="AN366" s="5" t="s">
        <v>541</v>
      </c>
      <c r="AO366" s="5" t="s">
        <v>626</v>
      </c>
      <c r="AP366" s="5" t="s">
        <v>113</v>
      </c>
      <c r="AQ366" s="5" t="s">
        <v>627</v>
      </c>
      <c r="AR366" s="5" t="s">
        <v>634</v>
      </c>
      <c r="AS366" s="6">
        <v>77.680000000000007</v>
      </c>
      <c r="AT366" s="6">
        <v>218.38</v>
      </c>
      <c r="AU366" s="6">
        <v>211.01</v>
      </c>
      <c r="AV366" s="6">
        <v>120</v>
      </c>
      <c r="AW366" s="6">
        <v>115</v>
      </c>
      <c r="AX366" s="7">
        <v>163.34</v>
      </c>
      <c r="AY366" s="6">
        <v>152.16</v>
      </c>
      <c r="AZ366" s="7">
        <v>121.28</v>
      </c>
      <c r="BA366" s="6">
        <v>114.3</v>
      </c>
      <c r="BB366" s="6">
        <v>74.37</v>
      </c>
      <c r="BC366" s="6">
        <v>57.98</v>
      </c>
      <c r="BD366" s="6">
        <v>66.58</v>
      </c>
      <c r="BE366" s="11">
        <f t="shared" si="19"/>
        <v>1492.08</v>
      </c>
      <c r="BF366" s="11">
        <f t="shared" si="20"/>
        <v>1492.08</v>
      </c>
    </row>
    <row r="367" spans="40:58">
      <c r="AN367" s="5" t="s">
        <v>541</v>
      </c>
      <c r="AO367" s="5" t="s">
        <v>626</v>
      </c>
      <c r="AP367" s="5" t="s">
        <v>113</v>
      </c>
      <c r="AQ367" s="5" t="s">
        <v>627</v>
      </c>
      <c r="AR367" s="5" t="s">
        <v>635</v>
      </c>
      <c r="AS367" s="6">
        <v>1840.33</v>
      </c>
      <c r="AT367" s="6">
        <v>1995.24</v>
      </c>
      <c r="AU367" s="6">
        <v>1981.06</v>
      </c>
      <c r="AV367" s="6">
        <v>1909.5</v>
      </c>
      <c r="AW367" s="6">
        <v>1706.61</v>
      </c>
      <c r="AX367" s="7">
        <v>1849.26</v>
      </c>
      <c r="AY367" s="6">
        <v>2102.4499999999998</v>
      </c>
      <c r="AZ367" s="7">
        <v>2541.59</v>
      </c>
      <c r="BA367" s="6">
        <v>3065.46</v>
      </c>
      <c r="BB367" s="6">
        <v>4255.12</v>
      </c>
      <c r="BC367" s="6">
        <v>4761.7</v>
      </c>
      <c r="BD367" s="6">
        <v>5173.8100000000004</v>
      </c>
      <c r="BE367" s="11">
        <f t="shared" si="19"/>
        <v>33182.129999999997</v>
      </c>
      <c r="BF367" s="11">
        <f t="shared" si="20"/>
        <v>33182.129999999997</v>
      </c>
    </row>
    <row r="368" spans="40:58">
      <c r="AN368" s="5" t="s">
        <v>541</v>
      </c>
      <c r="AO368" s="5" t="s">
        <v>626</v>
      </c>
      <c r="AP368" s="5" t="s">
        <v>113</v>
      </c>
      <c r="AQ368" s="5" t="s">
        <v>627</v>
      </c>
      <c r="AR368" s="5" t="s">
        <v>636</v>
      </c>
      <c r="AS368" s="6">
        <v>1714.94</v>
      </c>
      <c r="AT368" s="6">
        <v>1723.69</v>
      </c>
      <c r="AU368" s="6">
        <v>1738.77</v>
      </c>
      <c r="AV368" s="6">
        <v>1325.92</v>
      </c>
      <c r="AW368" s="6">
        <v>1564.43</v>
      </c>
      <c r="AX368" s="7">
        <v>1380.44</v>
      </c>
      <c r="AY368" s="6">
        <v>1518.5</v>
      </c>
      <c r="AZ368" s="7">
        <v>1537.56</v>
      </c>
      <c r="BA368" s="6">
        <v>1611.85</v>
      </c>
      <c r="BB368" s="6">
        <v>1248.0999999999999</v>
      </c>
      <c r="BC368" s="6">
        <v>1130.3900000000001</v>
      </c>
      <c r="BD368" s="6">
        <v>811.55</v>
      </c>
      <c r="BE368" s="11">
        <f t="shared" si="19"/>
        <v>17306.14</v>
      </c>
      <c r="BF368" s="11">
        <f t="shared" si="20"/>
        <v>17306.14</v>
      </c>
    </row>
    <row r="369" spans="40:58">
      <c r="AN369" s="5" t="s">
        <v>541</v>
      </c>
      <c r="AO369" s="5" t="s">
        <v>626</v>
      </c>
      <c r="AP369" s="5" t="s">
        <v>113</v>
      </c>
      <c r="AQ369" s="5" t="s">
        <v>627</v>
      </c>
      <c r="AR369" s="5" t="s">
        <v>637</v>
      </c>
      <c r="AS369" s="6">
        <v>199.99</v>
      </c>
      <c r="AT369" s="6">
        <v>218.21</v>
      </c>
      <c r="AU369" s="6">
        <v>288.18</v>
      </c>
      <c r="AV369" s="6">
        <v>308.08999999999997</v>
      </c>
      <c r="AW369" s="6">
        <v>277.8</v>
      </c>
      <c r="AX369" s="7">
        <v>188.63</v>
      </c>
      <c r="AY369" s="6">
        <v>316.85000000000002</v>
      </c>
      <c r="AZ369" s="7">
        <v>218.28</v>
      </c>
      <c r="BA369" s="6">
        <v>398.88</v>
      </c>
      <c r="BB369" s="6">
        <v>387.55</v>
      </c>
      <c r="BC369" s="6">
        <v>410</v>
      </c>
      <c r="BD369" s="6">
        <v>441.66</v>
      </c>
      <c r="BE369" s="11">
        <f t="shared" si="19"/>
        <v>3654.12</v>
      </c>
      <c r="BF369" s="11">
        <f t="shared" si="20"/>
        <v>3654.12</v>
      </c>
    </row>
    <row r="370" spans="40:58">
      <c r="AN370" s="5" t="s">
        <v>638</v>
      </c>
      <c r="AO370" s="5" t="s">
        <v>639</v>
      </c>
      <c r="AP370" s="5" t="s">
        <v>113</v>
      </c>
      <c r="AQ370" s="5" t="s">
        <v>640</v>
      </c>
      <c r="AR370" s="5" t="s">
        <v>641</v>
      </c>
      <c r="AS370" s="6">
        <v>263.29000000000002</v>
      </c>
      <c r="AT370" s="6">
        <v>260.02999999999997</v>
      </c>
      <c r="AU370" s="6">
        <v>256.08</v>
      </c>
      <c r="AV370" s="6">
        <v>258.76</v>
      </c>
      <c r="AW370" s="6">
        <v>16.7</v>
      </c>
      <c r="AX370" s="7">
        <v>188.55</v>
      </c>
      <c r="AY370" s="6">
        <v>259.14</v>
      </c>
      <c r="AZ370" s="7">
        <v>260.31</v>
      </c>
      <c r="BA370" s="6">
        <v>263.5</v>
      </c>
      <c r="BB370" s="6">
        <v>257.81</v>
      </c>
      <c r="BC370" s="6">
        <v>260.16000000000003</v>
      </c>
      <c r="BD370" s="6">
        <v>260.08999999999997</v>
      </c>
      <c r="BE370" s="11">
        <f t="shared" si="19"/>
        <v>2804.4199999999996</v>
      </c>
      <c r="BF370" s="11">
        <f t="shared" si="20"/>
        <v>2804.42</v>
      </c>
    </row>
    <row r="371" spans="40:58">
      <c r="AN371" s="5" t="s">
        <v>642</v>
      </c>
      <c r="AO371" s="5" t="s">
        <v>643</v>
      </c>
      <c r="AP371" s="5" t="s">
        <v>622</v>
      </c>
      <c r="AQ371" s="5" t="s">
        <v>644</v>
      </c>
      <c r="AR371" s="5" t="s">
        <v>644</v>
      </c>
      <c r="AS371" s="6">
        <v>417.89</v>
      </c>
      <c r="AT371" s="6">
        <v>480.07</v>
      </c>
      <c r="AU371" s="6">
        <v>490.81</v>
      </c>
      <c r="AV371" s="6">
        <v>491.87</v>
      </c>
      <c r="AW371" s="6">
        <v>447.13</v>
      </c>
      <c r="AX371" s="7">
        <v>464.26</v>
      </c>
      <c r="AY371" s="6">
        <v>467.73</v>
      </c>
      <c r="AZ371" s="7">
        <v>467.27</v>
      </c>
      <c r="BA371" s="6">
        <v>411.52</v>
      </c>
      <c r="BB371" s="6">
        <v>431.2</v>
      </c>
      <c r="BC371" s="6">
        <v>482.66</v>
      </c>
      <c r="BD371" s="6">
        <v>542.22</v>
      </c>
      <c r="BE371" s="11">
        <f t="shared" si="19"/>
        <v>5594.6299999999992</v>
      </c>
      <c r="BF371" s="11">
        <f t="shared" si="20"/>
        <v>5594.63</v>
      </c>
    </row>
    <row r="372" spans="40:58">
      <c r="AN372" s="5" t="s">
        <v>642</v>
      </c>
      <c r="AO372" s="5" t="s">
        <v>645</v>
      </c>
      <c r="AP372" s="5" t="s">
        <v>113</v>
      </c>
      <c r="AQ372" s="5" t="s">
        <v>646</v>
      </c>
      <c r="AR372" s="5" t="s">
        <v>647</v>
      </c>
      <c r="AS372" s="6">
        <v>53.29</v>
      </c>
      <c r="AT372" s="6">
        <v>53.99</v>
      </c>
      <c r="AU372" s="6">
        <v>53.95</v>
      </c>
      <c r="AV372" s="6">
        <v>53.01</v>
      </c>
      <c r="AW372" s="6">
        <v>50</v>
      </c>
      <c r="AX372" s="7">
        <v>54.01</v>
      </c>
      <c r="AY372" s="6">
        <v>50.4</v>
      </c>
      <c r="AZ372" s="7">
        <v>49.96</v>
      </c>
      <c r="BA372" s="6">
        <v>49.3</v>
      </c>
      <c r="BB372" s="6">
        <v>50.04</v>
      </c>
      <c r="BC372" s="6">
        <v>0.8</v>
      </c>
      <c r="BD372" s="6">
        <v>0</v>
      </c>
      <c r="BE372" s="11">
        <f t="shared" si="19"/>
        <v>518.74999999999989</v>
      </c>
      <c r="BF372" s="11">
        <f t="shared" si="20"/>
        <v>518.75</v>
      </c>
    </row>
    <row r="373" spans="40:58">
      <c r="AN373" s="5" t="s">
        <v>642</v>
      </c>
      <c r="AO373" s="5" t="s">
        <v>648</v>
      </c>
      <c r="AP373" s="5" t="s">
        <v>649</v>
      </c>
      <c r="AQ373" s="5" t="s">
        <v>650</v>
      </c>
      <c r="AR373" s="5" t="s">
        <v>651</v>
      </c>
      <c r="AS373" s="6">
        <v>0.19</v>
      </c>
      <c r="AT373" s="6">
        <v>0.44</v>
      </c>
      <c r="AU373" s="6">
        <v>0.8</v>
      </c>
      <c r="AV373" s="6">
        <v>0.35</v>
      </c>
      <c r="AW373" s="6">
        <v>0.14000000000000001</v>
      </c>
      <c r="AX373" s="7">
        <v>0.24</v>
      </c>
      <c r="AY373" s="6">
        <v>0.24</v>
      </c>
      <c r="AZ373" s="7">
        <v>0.1</v>
      </c>
      <c r="BA373" s="6">
        <v>0.1</v>
      </c>
      <c r="BB373" s="6">
        <v>0.1</v>
      </c>
      <c r="BC373" s="6">
        <v>0.28000000000000003</v>
      </c>
      <c r="BD373" s="6">
        <v>0.06</v>
      </c>
      <c r="BE373" s="11">
        <f t="shared" si="19"/>
        <v>3.0400000000000005</v>
      </c>
      <c r="BF373" s="11">
        <f t="shared" si="20"/>
        <v>3.04</v>
      </c>
    </row>
    <row r="374" spans="40:58">
      <c r="AN374" s="5" t="s">
        <v>642</v>
      </c>
      <c r="AO374" s="5" t="s">
        <v>652</v>
      </c>
      <c r="AP374" s="5" t="s">
        <v>113</v>
      </c>
      <c r="AQ374" s="5" t="s">
        <v>652</v>
      </c>
      <c r="AR374" s="5" t="s">
        <v>648</v>
      </c>
      <c r="AS374" s="6">
        <v>141.18</v>
      </c>
      <c r="AT374" s="6">
        <v>143.27000000000001</v>
      </c>
      <c r="AU374" s="6">
        <v>141.87</v>
      </c>
      <c r="AV374" s="6">
        <v>143.35</v>
      </c>
      <c r="AW374" s="6">
        <v>137.44999999999999</v>
      </c>
      <c r="AX374" s="7">
        <v>138.35</v>
      </c>
      <c r="AY374" s="6">
        <v>143.84</v>
      </c>
      <c r="AZ374" s="7">
        <v>119</v>
      </c>
      <c r="BA374" s="6">
        <v>90.22</v>
      </c>
      <c r="BB374" s="6">
        <v>89.5</v>
      </c>
      <c r="BC374" s="6">
        <v>103.68</v>
      </c>
      <c r="BD374" s="6">
        <v>89.08</v>
      </c>
      <c r="BE374" s="11">
        <f t="shared" si="19"/>
        <v>1480.7900000000002</v>
      </c>
      <c r="BF374" s="11">
        <f t="shared" si="20"/>
        <v>1480.79</v>
      </c>
    </row>
    <row r="375" spans="40:58">
      <c r="AN375" s="5" t="s">
        <v>642</v>
      </c>
      <c r="AO375" s="5" t="s">
        <v>652</v>
      </c>
      <c r="AP375" s="5" t="s">
        <v>113</v>
      </c>
      <c r="AQ375" s="5" t="s">
        <v>652</v>
      </c>
      <c r="AR375" s="5" t="s">
        <v>653</v>
      </c>
      <c r="AS375" s="6">
        <v>1849.66</v>
      </c>
      <c r="AT375" s="6">
        <v>1848.16</v>
      </c>
      <c r="AU375" s="6">
        <v>1967.6</v>
      </c>
      <c r="AV375" s="6">
        <v>2087.4499999999998</v>
      </c>
      <c r="AW375" s="6">
        <v>2003.54</v>
      </c>
      <c r="AX375" s="7">
        <v>1982.16</v>
      </c>
      <c r="AY375" s="6">
        <v>1467.5</v>
      </c>
      <c r="AZ375" s="7">
        <v>26.72</v>
      </c>
      <c r="BA375" s="6">
        <v>23.63</v>
      </c>
      <c r="BB375" s="6">
        <v>118.78</v>
      </c>
      <c r="BC375" s="6">
        <v>1124.82</v>
      </c>
      <c r="BD375" s="6">
        <v>1577.13</v>
      </c>
      <c r="BE375" s="11">
        <f t="shared" si="19"/>
        <v>16077.149999999998</v>
      </c>
      <c r="BF375" s="11">
        <f t="shared" si="20"/>
        <v>16077.15</v>
      </c>
    </row>
    <row r="376" spans="40:58">
      <c r="AN376" s="5" t="s">
        <v>654</v>
      </c>
      <c r="AO376" s="5" t="s">
        <v>655</v>
      </c>
      <c r="AP376" s="5" t="s">
        <v>442</v>
      </c>
      <c r="AQ376" s="5" t="s">
        <v>656</v>
      </c>
      <c r="AR376" s="5" t="s">
        <v>657</v>
      </c>
      <c r="AS376" s="6">
        <v>3673.7</v>
      </c>
      <c r="AT376" s="6">
        <v>3720.64</v>
      </c>
      <c r="AU376" s="6">
        <v>3590.09</v>
      </c>
      <c r="AV376" s="6">
        <v>3516.02</v>
      </c>
      <c r="AW376" s="6">
        <v>3848.96</v>
      </c>
      <c r="AX376" s="7">
        <v>4136.7299999999996</v>
      </c>
      <c r="AY376" s="6">
        <v>3982.24</v>
      </c>
      <c r="AZ376" s="7">
        <v>3489.11</v>
      </c>
      <c r="BA376" s="6">
        <v>3304.66</v>
      </c>
      <c r="BB376" s="6">
        <v>3049.5</v>
      </c>
      <c r="BC376" s="6">
        <v>3011.71</v>
      </c>
      <c r="BD376" s="6">
        <v>3014.51</v>
      </c>
      <c r="BE376" s="11">
        <f t="shared" si="19"/>
        <v>42337.869999999995</v>
      </c>
      <c r="BF376" s="11">
        <f t="shared" si="20"/>
        <v>42337.87</v>
      </c>
    </row>
    <row r="377" spans="40:58">
      <c r="AN377" s="5" t="s">
        <v>654</v>
      </c>
      <c r="AO377" s="5" t="s">
        <v>655</v>
      </c>
      <c r="AP377" s="5" t="s">
        <v>442</v>
      </c>
      <c r="AQ377" s="5" t="s">
        <v>444</v>
      </c>
      <c r="AR377" s="5" t="s">
        <v>658</v>
      </c>
      <c r="AS377" s="6">
        <v>230.67</v>
      </c>
      <c r="AT377" s="6">
        <v>211.79</v>
      </c>
      <c r="AU377" s="6">
        <v>209.07</v>
      </c>
      <c r="AV377" s="6">
        <v>204.2</v>
      </c>
      <c r="AW377" s="6">
        <v>209.79</v>
      </c>
      <c r="AX377" s="7">
        <v>215.43</v>
      </c>
      <c r="AY377" s="6">
        <v>219.02</v>
      </c>
      <c r="AZ377" s="7">
        <v>205.58</v>
      </c>
      <c r="BA377" s="6">
        <v>202.73</v>
      </c>
      <c r="BB377" s="6">
        <v>209.42</v>
      </c>
      <c r="BC377" s="6">
        <v>211.97</v>
      </c>
      <c r="BD377" s="6">
        <v>213.76</v>
      </c>
      <c r="BE377" s="11">
        <f t="shared" si="19"/>
        <v>2543.4299999999994</v>
      </c>
      <c r="BF377" s="11">
        <f t="shared" si="20"/>
        <v>2543.4299999999998</v>
      </c>
    </row>
    <row r="378" spans="40:58">
      <c r="AN378" s="5" t="s">
        <v>654</v>
      </c>
      <c r="AO378" s="5" t="s">
        <v>659</v>
      </c>
      <c r="AP378" s="5" t="s">
        <v>113</v>
      </c>
      <c r="AQ378" s="5" t="s">
        <v>640</v>
      </c>
      <c r="AR378" s="5" t="s">
        <v>660</v>
      </c>
      <c r="AS378" s="6">
        <v>0</v>
      </c>
      <c r="AT378" s="6">
        <v>18.510000000000002</v>
      </c>
      <c r="AU378" s="6">
        <v>198.07</v>
      </c>
      <c r="AV378" s="6">
        <v>206.44</v>
      </c>
      <c r="AW378" s="6">
        <v>147.25</v>
      </c>
      <c r="AX378" s="7">
        <v>95.66</v>
      </c>
      <c r="AY378" s="6">
        <v>56.95</v>
      </c>
      <c r="AZ378" s="7">
        <v>0</v>
      </c>
      <c r="BA378" s="6">
        <v>0</v>
      </c>
      <c r="BB378" s="6">
        <v>4.21</v>
      </c>
      <c r="BC378" s="6">
        <v>0.46</v>
      </c>
      <c r="BD378" s="6">
        <v>0.38</v>
      </c>
      <c r="BE378" s="11">
        <f t="shared" si="19"/>
        <v>727.93000000000006</v>
      </c>
      <c r="BF378" s="11">
        <f t="shared" si="20"/>
        <v>727.93</v>
      </c>
    </row>
    <row r="379" spans="40:58">
      <c r="AN379" s="5" t="s">
        <v>654</v>
      </c>
      <c r="AO379" s="5" t="s">
        <v>659</v>
      </c>
      <c r="AP379" s="5" t="s">
        <v>113</v>
      </c>
      <c r="AQ379" s="5" t="s">
        <v>640</v>
      </c>
      <c r="AR379" s="5" t="s">
        <v>661</v>
      </c>
      <c r="AS379" s="6">
        <v>1344.53</v>
      </c>
      <c r="AT379" s="6">
        <v>1319.17</v>
      </c>
      <c r="AU379" s="6">
        <v>1313.48</v>
      </c>
      <c r="AV379" s="6">
        <v>1299.9000000000001</v>
      </c>
      <c r="AW379" s="6">
        <v>1193.8599999999999</v>
      </c>
      <c r="AX379" s="7">
        <v>1227.27</v>
      </c>
      <c r="AY379" s="6">
        <v>1242.26</v>
      </c>
      <c r="AZ379" s="7">
        <v>1216.8399999999999</v>
      </c>
      <c r="BA379" s="6">
        <v>1196.29</v>
      </c>
      <c r="BB379" s="6">
        <v>1169.58</v>
      </c>
      <c r="BC379" s="6">
        <v>1157.7</v>
      </c>
      <c r="BD379" s="6">
        <v>1156.8900000000001</v>
      </c>
      <c r="BE379" s="11">
        <f t="shared" si="19"/>
        <v>14837.769999999999</v>
      </c>
      <c r="BF379" s="11">
        <f t="shared" si="20"/>
        <v>14837.77</v>
      </c>
    </row>
    <row r="380" spans="40:58">
      <c r="AN380" s="5" t="s">
        <v>654</v>
      </c>
      <c r="AO380" s="5" t="s">
        <v>659</v>
      </c>
      <c r="AP380" s="5" t="s">
        <v>113</v>
      </c>
      <c r="AQ380" s="5" t="s">
        <v>640</v>
      </c>
      <c r="AR380" s="5" t="s">
        <v>662</v>
      </c>
      <c r="AS380" s="6">
        <v>198.37</v>
      </c>
      <c r="AT380" s="6">
        <v>152.4</v>
      </c>
      <c r="AU380" s="6">
        <v>157.63999999999999</v>
      </c>
      <c r="AV380" s="6">
        <v>30.4</v>
      </c>
      <c r="AW380" s="6">
        <v>156.6</v>
      </c>
      <c r="AX380" s="7">
        <v>200.09</v>
      </c>
      <c r="AY380" s="6">
        <v>143.93</v>
      </c>
      <c r="AZ380" s="7">
        <v>134.97</v>
      </c>
      <c r="BA380" s="6">
        <v>146.83000000000001</v>
      </c>
      <c r="BB380" s="6">
        <v>135.5</v>
      </c>
      <c r="BC380" s="6">
        <v>57.08</v>
      </c>
      <c r="BD380" s="6">
        <v>39.54</v>
      </c>
      <c r="BE380" s="11">
        <f t="shared" si="19"/>
        <v>1553.35</v>
      </c>
      <c r="BF380" s="11">
        <f t="shared" si="20"/>
        <v>1553.35</v>
      </c>
    </row>
    <row r="381" spans="40:58">
      <c r="AN381" s="5" t="s">
        <v>654</v>
      </c>
      <c r="AO381" s="5" t="s">
        <v>659</v>
      </c>
      <c r="AP381" s="5" t="s">
        <v>113</v>
      </c>
      <c r="AQ381" s="5" t="s">
        <v>659</v>
      </c>
      <c r="AR381" s="5" t="s">
        <v>659</v>
      </c>
      <c r="AS381" s="6">
        <v>1961.72</v>
      </c>
      <c r="AT381" s="6">
        <v>2174.4899999999998</v>
      </c>
      <c r="AU381" s="6">
        <v>2243.25</v>
      </c>
      <c r="AV381" s="6">
        <v>2256.34</v>
      </c>
      <c r="AW381" s="6">
        <v>2229.9299999999998</v>
      </c>
      <c r="AX381" s="7">
        <v>2133.0700000000002</v>
      </c>
      <c r="AY381" s="6">
        <v>1777.31</v>
      </c>
      <c r="AZ381" s="7">
        <v>1577.48</v>
      </c>
      <c r="BA381" s="6">
        <v>1447.77</v>
      </c>
      <c r="BB381" s="6">
        <v>1884.51</v>
      </c>
      <c r="BC381" s="6">
        <v>1991.44</v>
      </c>
      <c r="BD381" s="6">
        <v>1887.39</v>
      </c>
      <c r="BE381" s="11">
        <f t="shared" si="19"/>
        <v>23564.699999999993</v>
      </c>
      <c r="BF381" s="11">
        <f t="shared" si="20"/>
        <v>23564.7</v>
      </c>
    </row>
    <row r="382" spans="40:58">
      <c r="AN382" s="5" t="s">
        <v>654</v>
      </c>
      <c r="AO382" s="5" t="s">
        <v>659</v>
      </c>
      <c r="AP382" s="5" t="s">
        <v>113</v>
      </c>
      <c r="AQ382" s="5" t="s">
        <v>640</v>
      </c>
      <c r="AR382" s="5" t="s">
        <v>663</v>
      </c>
      <c r="AS382" s="6">
        <v>88.45</v>
      </c>
      <c r="AT382" s="6">
        <v>109.41</v>
      </c>
      <c r="AU382" s="6">
        <v>80.63</v>
      </c>
      <c r="AV382" s="6">
        <v>121.63</v>
      </c>
      <c r="AW382" s="6">
        <v>107.03</v>
      </c>
      <c r="AX382" s="7">
        <v>131.41999999999999</v>
      </c>
      <c r="AY382" s="6">
        <v>111.96</v>
      </c>
      <c r="AZ382" s="7">
        <v>144.27000000000001</v>
      </c>
      <c r="BA382" s="6">
        <v>132.06</v>
      </c>
      <c r="BB382" s="6">
        <v>126.81</v>
      </c>
      <c r="BC382" s="6">
        <v>164.2</v>
      </c>
      <c r="BD382" s="6">
        <v>170.6</v>
      </c>
      <c r="BE382" s="11">
        <f t="shared" si="19"/>
        <v>1488.4699999999998</v>
      </c>
      <c r="BF382" s="11">
        <f t="shared" si="20"/>
        <v>1488.47</v>
      </c>
    </row>
    <row r="383" spans="40:58">
      <c r="AN383" s="5" t="s">
        <v>654</v>
      </c>
      <c r="AO383" s="5" t="s">
        <v>659</v>
      </c>
      <c r="AP383" s="5" t="s">
        <v>113</v>
      </c>
      <c r="AQ383" s="5" t="s">
        <v>640</v>
      </c>
      <c r="AR383" s="5" t="s">
        <v>664</v>
      </c>
      <c r="AS383" s="6">
        <v>88.16</v>
      </c>
      <c r="AT383" s="6">
        <v>80.12</v>
      </c>
      <c r="AU383" s="6">
        <v>86.23</v>
      </c>
      <c r="AV383" s="6">
        <v>82.06</v>
      </c>
      <c r="AW383" s="6">
        <v>77.650000000000006</v>
      </c>
      <c r="AX383" s="7">
        <v>87.05</v>
      </c>
      <c r="AY383" s="6">
        <v>60.16</v>
      </c>
      <c r="AZ383" s="7">
        <v>87.27</v>
      </c>
      <c r="BA383" s="6">
        <v>82.73</v>
      </c>
      <c r="BB383" s="6">
        <v>69.44</v>
      </c>
      <c r="BC383" s="6">
        <v>65.03</v>
      </c>
      <c r="BD383" s="6">
        <v>35.26</v>
      </c>
      <c r="BE383" s="11">
        <f t="shared" si="19"/>
        <v>901.16000000000008</v>
      </c>
      <c r="BF383" s="11">
        <f t="shared" si="20"/>
        <v>901.16</v>
      </c>
    </row>
    <row r="384" spans="40:58">
      <c r="AN384" s="5" t="s">
        <v>654</v>
      </c>
      <c r="AO384" s="5" t="s">
        <v>659</v>
      </c>
      <c r="AP384" s="5" t="s">
        <v>442</v>
      </c>
      <c r="AQ384" s="5" t="s">
        <v>665</v>
      </c>
      <c r="AR384" s="5" t="s">
        <v>666</v>
      </c>
      <c r="AS384" s="6">
        <v>209.9</v>
      </c>
      <c r="AT384" s="6">
        <v>193.47</v>
      </c>
      <c r="AU384" s="6">
        <v>188.13</v>
      </c>
      <c r="AV384" s="6">
        <v>192.7</v>
      </c>
      <c r="AW384" s="6">
        <v>180.41</v>
      </c>
      <c r="AX384" s="7">
        <v>158.43</v>
      </c>
      <c r="AY384" s="6">
        <v>176.29</v>
      </c>
      <c r="AZ384" s="7">
        <v>164.99</v>
      </c>
      <c r="BA384" s="6">
        <v>165.13</v>
      </c>
      <c r="BB384" s="6">
        <v>157.11000000000001</v>
      </c>
      <c r="BC384" s="6">
        <v>161.82</v>
      </c>
      <c r="BD384" s="6">
        <v>154.44999999999999</v>
      </c>
      <c r="BE384" s="11">
        <f t="shared" si="19"/>
        <v>2102.83</v>
      </c>
      <c r="BF384" s="11">
        <f t="shared" si="20"/>
        <v>2102.83</v>
      </c>
    </row>
    <row r="385" spans="40:58">
      <c r="AN385" s="5" t="s">
        <v>654</v>
      </c>
      <c r="AO385" s="5" t="s">
        <v>667</v>
      </c>
      <c r="AP385" s="5" t="s">
        <v>668</v>
      </c>
      <c r="AQ385" s="5" t="s">
        <v>669</v>
      </c>
      <c r="AR385" s="5" t="s">
        <v>669</v>
      </c>
      <c r="AS385" s="6">
        <v>2987.43</v>
      </c>
      <c r="AT385" s="6">
        <v>2946.6</v>
      </c>
      <c r="AU385" s="6">
        <v>3144.84</v>
      </c>
      <c r="AV385" s="6">
        <v>4019.7</v>
      </c>
      <c r="AW385" s="6">
        <v>4131.7299999999996</v>
      </c>
      <c r="AX385" s="7">
        <v>4362.8599999999997</v>
      </c>
      <c r="AY385" s="6">
        <v>4057.49</v>
      </c>
      <c r="AZ385" s="7">
        <v>3826.49</v>
      </c>
      <c r="BA385" s="6">
        <v>4503.47</v>
      </c>
      <c r="BB385" s="6">
        <v>4168.3100000000004</v>
      </c>
      <c r="BC385" s="6">
        <v>3922.68</v>
      </c>
      <c r="BD385" s="6">
        <v>3577.21</v>
      </c>
      <c r="BE385" s="11">
        <f t="shared" si="19"/>
        <v>45648.81</v>
      </c>
      <c r="BF385" s="11">
        <f t="shared" si="20"/>
        <v>45648.81</v>
      </c>
    </row>
    <row r="386" spans="40:58">
      <c r="AN386" s="5" t="s">
        <v>654</v>
      </c>
      <c r="AO386" s="5" t="s">
        <v>667</v>
      </c>
      <c r="AP386" s="5" t="s">
        <v>442</v>
      </c>
      <c r="AQ386" s="5" t="s">
        <v>670</v>
      </c>
      <c r="AR386" s="5" t="s">
        <v>671</v>
      </c>
      <c r="AS386" s="6">
        <v>728.77</v>
      </c>
      <c r="AT386" s="6">
        <v>711.77</v>
      </c>
      <c r="AU386" s="6">
        <v>455.29</v>
      </c>
      <c r="AV386" s="6">
        <v>314.26</v>
      </c>
      <c r="AW386" s="6">
        <v>217.98</v>
      </c>
      <c r="AX386" s="7">
        <v>307.99</v>
      </c>
      <c r="AY386" s="6">
        <v>708.81</v>
      </c>
      <c r="AZ386" s="7">
        <v>528.62</v>
      </c>
      <c r="BA386" s="6">
        <v>634.45000000000005</v>
      </c>
      <c r="BB386" s="6">
        <v>741.2</v>
      </c>
      <c r="BC386" s="6">
        <v>673.35</v>
      </c>
      <c r="BD386" s="6">
        <v>683.5</v>
      </c>
      <c r="BE386" s="11">
        <f t="shared" si="19"/>
        <v>6705.9900000000007</v>
      </c>
      <c r="BF386" s="11">
        <f t="shared" si="20"/>
        <v>6705.99</v>
      </c>
    </row>
    <row r="387" spans="40:58">
      <c r="AN387" s="5" t="s">
        <v>654</v>
      </c>
      <c r="AO387" s="5" t="s">
        <v>672</v>
      </c>
      <c r="AP387" s="5" t="s">
        <v>442</v>
      </c>
      <c r="AQ387" s="5" t="s">
        <v>670</v>
      </c>
      <c r="AR387" s="5" t="s">
        <v>673</v>
      </c>
      <c r="AS387" s="6">
        <v>0</v>
      </c>
      <c r="AT387" s="6">
        <v>0</v>
      </c>
      <c r="AU387" s="6">
        <v>0</v>
      </c>
      <c r="AV387" s="6">
        <v>0</v>
      </c>
      <c r="AW387" s="6">
        <v>8.8699999999999992</v>
      </c>
      <c r="AX387" s="7">
        <v>50.16</v>
      </c>
      <c r="AY387" s="6">
        <v>61.79</v>
      </c>
      <c r="AZ387" s="7">
        <v>55.95</v>
      </c>
      <c r="BA387" s="6">
        <v>45.86</v>
      </c>
      <c r="BB387" s="6">
        <v>37.69</v>
      </c>
      <c r="BC387" s="6">
        <v>34.479999999999997</v>
      </c>
      <c r="BD387" s="6">
        <v>25.87</v>
      </c>
      <c r="BE387" s="11">
        <f t="shared" ref="BE387:BE450" si="21">SUM(AS387:BD387)</f>
        <v>320.67</v>
      </c>
      <c r="BF387" s="11">
        <f t="shared" ref="BF387:BF450" si="22">ROUND(BE387,2)</f>
        <v>320.67</v>
      </c>
    </row>
    <row r="388" spans="40:58">
      <c r="AN388" s="5" t="s">
        <v>654</v>
      </c>
      <c r="AO388" s="5" t="s">
        <v>667</v>
      </c>
      <c r="AP388" s="5" t="s">
        <v>296</v>
      </c>
      <c r="AQ388" s="5" t="s">
        <v>674</v>
      </c>
      <c r="AR388" s="5" t="s">
        <v>675</v>
      </c>
      <c r="AS388" s="6">
        <v>5476.82</v>
      </c>
      <c r="AT388" s="6">
        <v>5154.41</v>
      </c>
      <c r="AU388" s="6">
        <v>5132.8599999999997</v>
      </c>
      <c r="AV388" s="6">
        <v>5109.95</v>
      </c>
      <c r="AW388" s="6">
        <v>5333.78</v>
      </c>
      <c r="AX388" s="7">
        <v>3393.97</v>
      </c>
      <c r="AY388" s="6">
        <v>5470.34</v>
      </c>
      <c r="AZ388" s="7">
        <v>4715.37</v>
      </c>
      <c r="BA388" s="6">
        <v>4914.4799999999996</v>
      </c>
      <c r="BB388" s="6">
        <v>5551.43</v>
      </c>
      <c r="BC388" s="6">
        <v>5627.99</v>
      </c>
      <c r="BD388" s="6">
        <v>6036.7</v>
      </c>
      <c r="BE388" s="11">
        <f t="shared" si="21"/>
        <v>61918.100000000006</v>
      </c>
      <c r="BF388" s="11">
        <f t="shared" si="22"/>
        <v>61918.1</v>
      </c>
    </row>
    <row r="389" spans="40:58">
      <c r="AN389" s="5" t="s">
        <v>654</v>
      </c>
      <c r="AO389" s="5" t="s">
        <v>667</v>
      </c>
      <c r="AP389" s="5" t="s">
        <v>296</v>
      </c>
      <c r="AQ389" s="5" t="s">
        <v>674</v>
      </c>
      <c r="AR389" s="5" t="s">
        <v>676</v>
      </c>
      <c r="AS389" s="6">
        <v>351.97</v>
      </c>
      <c r="AT389" s="6">
        <v>526.57000000000005</v>
      </c>
      <c r="AU389" s="6">
        <v>797.91</v>
      </c>
      <c r="AV389" s="6">
        <v>826.05</v>
      </c>
      <c r="AW389" s="6">
        <v>820.08</v>
      </c>
      <c r="AX389" s="7">
        <v>524.1</v>
      </c>
      <c r="AY389" s="6">
        <v>846.87</v>
      </c>
      <c r="AZ389" s="7">
        <v>927.66</v>
      </c>
      <c r="BA389" s="6">
        <v>1037.42</v>
      </c>
      <c r="BB389" s="6">
        <v>1017.68</v>
      </c>
      <c r="BC389" s="6">
        <v>972.64</v>
      </c>
      <c r="BD389" s="6">
        <v>997.08</v>
      </c>
      <c r="BE389" s="11">
        <f t="shared" si="21"/>
        <v>9646.0300000000007</v>
      </c>
      <c r="BF389" s="11">
        <f t="shared" si="22"/>
        <v>9646.0300000000007</v>
      </c>
    </row>
    <row r="390" spans="40:58">
      <c r="AN390" s="5" t="s">
        <v>654</v>
      </c>
      <c r="AO390" s="5" t="s">
        <v>667</v>
      </c>
      <c r="AP390" s="5" t="s">
        <v>296</v>
      </c>
      <c r="AQ390" s="5" t="s">
        <v>674</v>
      </c>
      <c r="AR390" s="5" t="s">
        <v>677</v>
      </c>
      <c r="AS390" s="6">
        <v>476.64</v>
      </c>
      <c r="AT390" s="6">
        <v>521.66</v>
      </c>
      <c r="AU390" s="6">
        <v>508.36</v>
      </c>
      <c r="AV390" s="6">
        <v>489.44</v>
      </c>
      <c r="AW390" s="6">
        <v>449.87</v>
      </c>
      <c r="AX390" s="7">
        <v>332.33</v>
      </c>
      <c r="AY390" s="6">
        <v>442.9</v>
      </c>
      <c r="AZ390" s="7">
        <v>441.91</v>
      </c>
      <c r="BA390" s="6">
        <v>430.6</v>
      </c>
      <c r="BB390" s="6">
        <v>406.61</v>
      </c>
      <c r="BC390" s="6">
        <v>404.67</v>
      </c>
      <c r="BD390" s="6">
        <v>381.16</v>
      </c>
      <c r="BE390" s="11">
        <f t="shared" si="21"/>
        <v>5286.15</v>
      </c>
      <c r="BF390" s="11">
        <f t="shared" si="22"/>
        <v>5286.15</v>
      </c>
    </row>
    <row r="391" spans="40:58">
      <c r="AN391" s="5" t="s">
        <v>654</v>
      </c>
      <c r="AO391" s="5" t="s">
        <v>678</v>
      </c>
      <c r="AP391" s="5" t="s">
        <v>113</v>
      </c>
      <c r="AQ391" s="5" t="s">
        <v>679</v>
      </c>
      <c r="AR391" s="5" t="s">
        <v>680</v>
      </c>
      <c r="AS391" s="6">
        <v>362.28</v>
      </c>
      <c r="AT391" s="6">
        <v>358.78</v>
      </c>
      <c r="AU391" s="6">
        <v>223.56</v>
      </c>
      <c r="AV391" s="6">
        <v>280.98</v>
      </c>
      <c r="AW391" s="6">
        <v>213.18</v>
      </c>
      <c r="AX391" s="7">
        <v>200.06</v>
      </c>
      <c r="AY391" s="6">
        <v>235.46</v>
      </c>
      <c r="AZ391" s="7">
        <v>264.49</v>
      </c>
      <c r="BA391" s="6">
        <v>271.97000000000003</v>
      </c>
      <c r="BB391" s="6">
        <v>200.81</v>
      </c>
      <c r="BC391" s="6">
        <v>184.04</v>
      </c>
      <c r="BD391" s="6">
        <v>307.64999999999998</v>
      </c>
      <c r="BE391" s="11">
        <f t="shared" si="21"/>
        <v>3103.26</v>
      </c>
      <c r="BF391" s="11">
        <f t="shared" si="22"/>
        <v>3103.26</v>
      </c>
    </row>
    <row r="392" spans="40:58">
      <c r="AN392" s="5" t="s">
        <v>654</v>
      </c>
      <c r="AO392" s="5" t="s">
        <v>678</v>
      </c>
      <c r="AP392" s="5" t="s">
        <v>113</v>
      </c>
      <c r="AQ392" s="5" t="s">
        <v>679</v>
      </c>
      <c r="AR392" s="5" t="s">
        <v>681</v>
      </c>
      <c r="AS392" s="6">
        <v>45.5</v>
      </c>
      <c r="AT392" s="6">
        <v>151.62</v>
      </c>
      <c r="AU392" s="6">
        <v>47.33</v>
      </c>
      <c r="AV392" s="6">
        <v>94.59</v>
      </c>
      <c r="AW392" s="6">
        <v>3.61</v>
      </c>
      <c r="AX392" s="7">
        <v>2.57</v>
      </c>
      <c r="AY392" s="6">
        <v>140.96</v>
      </c>
      <c r="AZ392" s="7">
        <v>103.41</v>
      </c>
      <c r="BA392" s="6">
        <v>156.41999999999999</v>
      </c>
      <c r="BB392" s="6">
        <v>71.78</v>
      </c>
      <c r="BC392" s="6">
        <v>5.86</v>
      </c>
      <c r="BD392" s="6">
        <v>141.15</v>
      </c>
      <c r="BE392" s="11">
        <f t="shared" si="21"/>
        <v>964.79999999999984</v>
      </c>
      <c r="BF392" s="11">
        <f t="shared" si="22"/>
        <v>964.8</v>
      </c>
    </row>
    <row r="393" spans="40:58">
      <c r="AN393" s="5" t="s">
        <v>654</v>
      </c>
      <c r="AO393" s="5" t="s">
        <v>682</v>
      </c>
      <c r="AP393" s="5" t="s">
        <v>113</v>
      </c>
      <c r="AQ393" s="5" t="s">
        <v>683</v>
      </c>
      <c r="AR393" s="5" t="s">
        <v>684</v>
      </c>
      <c r="AS393" s="6">
        <v>1441.74</v>
      </c>
      <c r="AT393" s="6">
        <v>1337.81</v>
      </c>
      <c r="AU393" s="6">
        <v>1318.91</v>
      </c>
      <c r="AV393" s="6">
        <v>1364.19</v>
      </c>
      <c r="AW393" s="6">
        <v>1295.45</v>
      </c>
      <c r="AX393" s="7">
        <v>1260.8800000000001</v>
      </c>
      <c r="AY393" s="6">
        <v>987.58</v>
      </c>
      <c r="AZ393" s="7">
        <v>1167.21</v>
      </c>
      <c r="BA393" s="6">
        <v>1388.36</v>
      </c>
      <c r="BB393" s="6">
        <v>1725.48</v>
      </c>
      <c r="BC393" s="6">
        <v>1559.15</v>
      </c>
      <c r="BD393" s="6">
        <v>1540.32</v>
      </c>
      <c r="BE393" s="11">
        <f t="shared" si="21"/>
        <v>16387.080000000002</v>
      </c>
      <c r="BF393" s="11">
        <f t="shared" si="22"/>
        <v>16387.080000000002</v>
      </c>
    </row>
    <row r="394" spans="40:58">
      <c r="AN394" s="5" t="s">
        <v>654</v>
      </c>
      <c r="AO394" s="5" t="s">
        <v>682</v>
      </c>
      <c r="AP394" s="5" t="s">
        <v>113</v>
      </c>
      <c r="AQ394" s="5" t="s">
        <v>683</v>
      </c>
      <c r="AR394" s="5" t="s">
        <v>685</v>
      </c>
      <c r="AS394" s="6">
        <v>259.98</v>
      </c>
      <c r="AT394" s="6">
        <v>240.47</v>
      </c>
      <c r="AU394" s="6">
        <v>205.9</v>
      </c>
      <c r="AV394" s="6">
        <v>5.08</v>
      </c>
      <c r="AW394" s="6">
        <v>179.82</v>
      </c>
      <c r="AX394" s="7">
        <v>558.84</v>
      </c>
      <c r="AY394" s="6">
        <v>419.31</v>
      </c>
      <c r="AZ394" s="7">
        <v>383.7</v>
      </c>
      <c r="BA394" s="6">
        <v>428.54</v>
      </c>
      <c r="BB394" s="6">
        <v>386.37</v>
      </c>
      <c r="BC394" s="6">
        <v>81.14</v>
      </c>
      <c r="BD394" s="6">
        <v>397.79</v>
      </c>
      <c r="BE394" s="11">
        <f t="shared" si="21"/>
        <v>3546.9399999999996</v>
      </c>
      <c r="BF394" s="11">
        <f t="shared" si="22"/>
        <v>3546.94</v>
      </c>
    </row>
    <row r="395" spans="40:58">
      <c r="AN395" s="5" t="s">
        <v>654</v>
      </c>
      <c r="AO395" s="5" t="s">
        <v>672</v>
      </c>
      <c r="AP395" s="5" t="s">
        <v>113</v>
      </c>
      <c r="AQ395" s="5" t="s">
        <v>683</v>
      </c>
      <c r="AR395" s="5" t="s">
        <v>686</v>
      </c>
      <c r="AS395" s="6">
        <v>24.75</v>
      </c>
      <c r="AT395" s="6">
        <v>18.55</v>
      </c>
      <c r="AU395" s="6">
        <v>19.47</v>
      </c>
      <c r="AV395" s="6">
        <v>29.12</v>
      </c>
      <c r="AW395" s="6">
        <v>29.44</v>
      </c>
      <c r="AX395" s="7">
        <v>29.73</v>
      </c>
      <c r="AY395" s="6">
        <v>29.57</v>
      </c>
      <c r="AZ395" s="7">
        <v>32.06</v>
      </c>
      <c r="BA395" s="9">
        <v>29.96</v>
      </c>
      <c r="BB395" s="6">
        <v>29.37</v>
      </c>
      <c r="BC395" s="6">
        <v>22.86</v>
      </c>
      <c r="BD395" s="6">
        <v>28.79</v>
      </c>
      <c r="BE395" s="11">
        <f t="shared" si="21"/>
        <v>323.67</v>
      </c>
      <c r="BF395" s="11">
        <f t="shared" si="22"/>
        <v>323.67</v>
      </c>
    </row>
    <row r="396" spans="40:58">
      <c r="AN396" s="5" t="s">
        <v>654</v>
      </c>
      <c r="AO396" s="8" t="s">
        <v>672</v>
      </c>
      <c r="AP396" s="5" t="s">
        <v>113</v>
      </c>
      <c r="AQ396" s="5" t="s">
        <v>683</v>
      </c>
      <c r="AR396" s="5" t="s">
        <v>685</v>
      </c>
      <c r="AS396" s="6">
        <v>484.24</v>
      </c>
      <c r="AT396" s="6">
        <v>449.19</v>
      </c>
      <c r="AU396" s="6">
        <v>430.25</v>
      </c>
      <c r="AV396" s="6">
        <v>403.82</v>
      </c>
      <c r="AW396" s="6">
        <v>375.69</v>
      </c>
      <c r="AX396" s="7">
        <v>366.25</v>
      </c>
      <c r="AY396" s="6">
        <v>352.02</v>
      </c>
      <c r="AZ396" s="7">
        <v>358.42</v>
      </c>
      <c r="BA396" s="6">
        <v>29.56</v>
      </c>
      <c r="BB396" s="6">
        <v>32.979999999999997</v>
      </c>
      <c r="BC396" s="6">
        <v>66.239999999999995</v>
      </c>
      <c r="BD396" s="6">
        <v>178.81</v>
      </c>
      <c r="BE396" s="11">
        <f t="shared" si="21"/>
        <v>3527.47</v>
      </c>
      <c r="BF396" s="11">
        <f t="shared" si="22"/>
        <v>3527.47</v>
      </c>
    </row>
    <row r="397" spans="40:58">
      <c r="AN397" s="5" t="s">
        <v>654</v>
      </c>
      <c r="AO397" s="5" t="s">
        <v>672</v>
      </c>
      <c r="AP397" s="5" t="s">
        <v>442</v>
      </c>
      <c r="AQ397" s="5" t="s">
        <v>670</v>
      </c>
      <c r="AR397" s="5" t="s">
        <v>687</v>
      </c>
      <c r="AS397" s="6">
        <v>134.94999999999999</v>
      </c>
      <c r="AT397" s="6">
        <v>92.61</v>
      </c>
      <c r="AU397" s="6">
        <v>91.95</v>
      </c>
      <c r="AV397" s="6">
        <v>118.89</v>
      </c>
      <c r="AW397" s="6">
        <v>75.69</v>
      </c>
      <c r="AX397" s="7">
        <v>43.67</v>
      </c>
      <c r="AY397" s="6">
        <v>53.59</v>
      </c>
      <c r="AZ397" s="7">
        <v>46.87</v>
      </c>
      <c r="BA397" s="6">
        <v>42.08</v>
      </c>
      <c r="BB397" s="6">
        <v>38.130000000000003</v>
      </c>
      <c r="BC397" s="6">
        <v>37.76</v>
      </c>
      <c r="BD397" s="6">
        <v>10.61</v>
      </c>
      <c r="BE397" s="11">
        <f t="shared" si="21"/>
        <v>786.8</v>
      </c>
      <c r="BF397" s="11">
        <f t="shared" si="22"/>
        <v>786.8</v>
      </c>
    </row>
    <row r="398" spans="40:58">
      <c r="AN398" s="5" t="s">
        <v>654</v>
      </c>
      <c r="AO398" s="5" t="s">
        <v>688</v>
      </c>
      <c r="AP398" s="5" t="s">
        <v>216</v>
      </c>
      <c r="AQ398" s="5" t="s">
        <v>689</v>
      </c>
      <c r="AR398" s="5" t="s">
        <v>690</v>
      </c>
      <c r="AS398" s="6">
        <v>195.77</v>
      </c>
      <c r="AT398" s="6">
        <v>220.48</v>
      </c>
      <c r="AU398" s="6">
        <v>220.58</v>
      </c>
      <c r="AV398" s="6">
        <v>206.95</v>
      </c>
      <c r="AW398" s="6">
        <v>159.02000000000001</v>
      </c>
      <c r="AX398" s="7">
        <v>151.74</v>
      </c>
      <c r="AY398" s="6">
        <v>136.41</v>
      </c>
      <c r="AZ398" s="7">
        <v>167.66</v>
      </c>
      <c r="BA398" s="6">
        <v>178.19</v>
      </c>
      <c r="BB398" s="6">
        <v>170.64</v>
      </c>
      <c r="BC398" s="6">
        <v>160.63999999999999</v>
      </c>
      <c r="BD398" s="6">
        <v>147.59</v>
      </c>
      <c r="BE398" s="11">
        <f t="shared" si="21"/>
        <v>2115.67</v>
      </c>
      <c r="BF398" s="11">
        <f t="shared" si="22"/>
        <v>2115.67</v>
      </c>
    </row>
    <row r="399" spans="40:58">
      <c r="AN399" s="5" t="s">
        <v>654</v>
      </c>
      <c r="AO399" s="5" t="s">
        <v>688</v>
      </c>
      <c r="AP399" s="5" t="s">
        <v>216</v>
      </c>
      <c r="AQ399" s="5" t="s">
        <v>689</v>
      </c>
      <c r="AR399" s="5" t="s">
        <v>691</v>
      </c>
      <c r="AS399" s="6">
        <v>440.55</v>
      </c>
      <c r="AT399" s="6">
        <v>359.47</v>
      </c>
      <c r="AU399" s="6">
        <v>268.2</v>
      </c>
      <c r="AV399" s="6">
        <v>273.20999999999998</v>
      </c>
      <c r="AW399" s="6">
        <v>406.83</v>
      </c>
      <c r="AX399" s="7">
        <v>486.11</v>
      </c>
      <c r="AY399" s="6">
        <v>421.4</v>
      </c>
      <c r="AZ399" s="7">
        <v>427.61</v>
      </c>
      <c r="BA399" s="6">
        <v>361.86</v>
      </c>
      <c r="BB399" s="6">
        <v>360.73</v>
      </c>
      <c r="BC399" s="6">
        <v>324.91000000000003</v>
      </c>
      <c r="BD399" s="6">
        <v>386.44</v>
      </c>
      <c r="BE399" s="11">
        <f t="shared" si="21"/>
        <v>4517.32</v>
      </c>
      <c r="BF399" s="11">
        <f t="shared" si="22"/>
        <v>4517.32</v>
      </c>
    </row>
    <row r="400" spans="40:58">
      <c r="AN400" s="5" t="s">
        <v>654</v>
      </c>
      <c r="AO400" s="5" t="s">
        <v>688</v>
      </c>
      <c r="AP400" s="5" t="s">
        <v>442</v>
      </c>
      <c r="AQ400" s="5" t="s">
        <v>656</v>
      </c>
      <c r="AR400" s="5" t="s">
        <v>692</v>
      </c>
      <c r="AS400" s="6">
        <v>7657.6</v>
      </c>
      <c r="AT400" s="6">
        <v>7510.24</v>
      </c>
      <c r="AU400" s="6">
        <v>7115.56</v>
      </c>
      <c r="AV400" s="6">
        <v>6719.53</v>
      </c>
      <c r="AW400" s="6">
        <v>5917.99</v>
      </c>
      <c r="AX400" s="7">
        <v>5804.9</v>
      </c>
      <c r="AY400" s="6">
        <v>5958.2</v>
      </c>
      <c r="AZ400" s="7">
        <v>6239.29</v>
      </c>
      <c r="BA400" s="6">
        <v>6524.91</v>
      </c>
      <c r="BB400" s="6">
        <v>6705.65</v>
      </c>
      <c r="BC400" s="6">
        <v>6542.65</v>
      </c>
      <c r="BD400" s="6">
        <v>7674.75</v>
      </c>
      <c r="BE400" s="11">
        <f t="shared" si="21"/>
        <v>80371.26999999999</v>
      </c>
      <c r="BF400" s="11">
        <f t="shared" si="22"/>
        <v>80371.27</v>
      </c>
    </row>
    <row r="401" spans="40:58">
      <c r="AN401" s="5" t="s">
        <v>654</v>
      </c>
      <c r="AO401" s="5" t="s">
        <v>688</v>
      </c>
      <c r="AP401" s="5" t="s">
        <v>442</v>
      </c>
      <c r="AQ401" s="5" t="s">
        <v>443</v>
      </c>
      <c r="AR401" s="5" t="s">
        <v>693</v>
      </c>
      <c r="AS401" s="6">
        <v>401.84</v>
      </c>
      <c r="AT401" s="6">
        <v>422.59</v>
      </c>
      <c r="AU401" s="6">
        <v>425.97</v>
      </c>
      <c r="AV401" s="6">
        <v>385.59</v>
      </c>
      <c r="AW401" s="6">
        <v>460.5</v>
      </c>
      <c r="AX401" s="7">
        <v>479.7</v>
      </c>
      <c r="AY401" s="6">
        <v>486.53</v>
      </c>
      <c r="AZ401" s="7">
        <v>461.73</v>
      </c>
      <c r="BA401" s="6">
        <v>441.83</v>
      </c>
      <c r="BB401" s="6">
        <v>493.51</v>
      </c>
      <c r="BC401" s="6">
        <v>458.08</v>
      </c>
      <c r="BD401" s="6">
        <v>459.17</v>
      </c>
      <c r="BE401" s="11">
        <f t="shared" si="21"/>
        <v>5377.0399999999991</v>
      </c>
      <c r="BF401" s="11">
        <f t="shared" si="22"/>
        <v>5377.04</v>
      </c>
    </row>
    <row r="402" spans="40:58">
      <c r="AN402" s="5" t="s">
        <v>654</v>
      </c>
      <c r="AO402" s="5" t="s">
        <v>688</v>
      </c>
      <c r="AP402" s="5" t="s">
        <v>442</v>
      </c>
      <c r="AQ402" s="5" t="s">
        <v>694</v>
      </c>
      <c r="AR402" s="5" t="s">
        <v>695</v>
      </c>
      <c r="AS402" s="6">
        <v>300.37</v>
      </c>
      <c r="AT402" s="6">
        <v>303.47000000000003</v>
      </c>
      <c r="AU402" s="6">
        <v>302.48</v>
      </c>
      <c r="AV402" s="6">
        <v>463.91</v>
      </c>
      <c r="AW402" s="6">
        <v>685.31</v>
      </c>
      <c r="AX402" s="7">
        <v>614.01</v>
      </c>
      <c r="AY402" s="6">
        <v>547.32000000000005</v>
      </c>
      <c r="AZ402" s="7">
        <v>512.5</v>
      </c>
      <c r="BA402" s="6">
        <v>465.54</v>
      </c>
      <c r="BB402" s="6">
        <v>433.33</v>
      </c>
      <c r="BC402" s="6">
        <v>413.66</v>
      </c>
      <c r="BD402" s="6">
        <v>428.95</v>
      </c>
      <c r="BE402" s="11">
        <f t="shared" si="21"/>
        <v>5470.85</v>
      </c>
      <c r="BF402" s="11">
        <f t="shared" si="22"/>
        <v>5470.85</v>
      </c>
    </row>
    <row r="403" spans="40:58">
      <c r="AN403" s="5" t="s">
        <v>696</v>
      </c>
      <c r="AO403" s="5" t="s">
        <v>697</v>
      </c>
      <c r="AP403" s="5" t="s">
        <v>113</v>
      </c>
      <c r="AQ403" s="5" t="s">
        <v>698</v>
      </c>
      <c r="AR403" s="5" t="s">
        <v>699</v>
      </c>
      <c r="AS403" s="6">
        <v>13009.66</v>
      </c>
      <c r="AT403" s="6">
        <v>12501.58</v>
      </c>
      <c r="AU403" s="6">
        <v>12202.39</v>
      </c>
      <c r="AV403" s="6">
        <v>12164.89</v>
      </c>
      <c r="AW403" s="6">
        <v>12096.12</v>
      </c>
      <c r="AX403" s="7">
        <v>12386.12</v>
      </c>
      <c r="AY403" s="6">
        <v>11976.69</v>
      </c>
      <c r="AZ403" s="7">
        <v>12056.2</v>
      </c>
      <c r="BA403" s="6">
        <v>12278.03</v>
      </c>
      <c r="BB403" s="6">
        <v>11593.66</v>
      </c>
      <c r="BC403" s="6">
        <v>12493.82</v>
      </c>
      <c r="BD403" s="6">
        <v>12567.06</v>
      </c>
      <c r="BE403" s="11">
        <f t="shared" si="21"/>
        <v>147326.22</v>
      </c>
      <c r="BF403" s="11">
        <f t="shared" si="22"/>
        <v>147326.22</v>
      </c>
    </row>
    <row r="404" spans="40:58">
      <c r="AN404" s="5" t="s">
        <v>696</v>
      </c>
      <c r="AO404" s="5" t="s">
        <v>697</v>
      </c>
      <c r="AP404" s="5" t="s">
        <v>113</v>
      </c>
      <c r="AQ404" s="5" t="s">
        <v>698</v>
      </c>
      <c r="AR404" s="5" t="s">
        <v>700</v>
      </c>
      <c r="AS404" s="6">
        <v>31008.22</v>
      </c>
      <c r="AT404" s="6">
        <v>30325.1</v>
      </c>
      <c r="AU404" s="6">
        <v>30868.67</v>
      </c>
      <c r="AV404" s="6">
        <v>30835.09</v>
      </c>
      <c r="AW404" s="6">
        <v>28622.37</v>
      </c>
      <c r="AX404" s="7">
        <v>30620.43</v>
      </c>
      <c r="AY404" s="6">
        <v>30196.41</v>
      </c>
      <c r="AZ404" s="7">
        <v>29884.44</v>
      </c>
      <c r="BA404" s="6">
        <v>30530.33</v>
      </c>
      <c r="BB404" s="6">
        <v>29737.74</v>
      </c>
      <c r="BC404" s="6">
        <v>28250.13</v>
      </c>
      <c r="BD404" s="6">
        <v>29862.39</v>
      </c>
      <c r="BE404" s="11">
        <f t="shared" si="21"/>
        <v>360741.32</v>
      </c>
      <c r="BF404" s="11">
        <f t="shared" si="22"/>
        <v>360741.32</v>
      </c>
    </row>
    <row r="405" spans="40:58">
      <c r="AN405" s="5" t="s">
        <v>696</v>
      </c>
      <c r="AO405" s="5" t="s">
        <v>697</v>
      </c>
      <c r="AP405" s="5" t="s">
        <v>113</v>
      </c>
      <c r="AQ405" s="5" t="s">
        <v>122</v>
      </c>
      <c r="AR405" s="5" t="s">
        <v>701</v>
      </c>
      <c r="AS405" s="6">
        <v>3611.12</v>
      </c>
      <c r="AT405" s="6">
        <v>3581.12</v>
      </c>
      <c r="AU405" s="6">
        <v>3520.36</v>
      </c>
      <c r="AV405" s="6">
        <v>3782.35</v>
      </c>
      <c r="AW405" s="6">
        <v>3892.08</v>
      </c>
      <c r="AX405" s="7">
        <v>3717.18</v>
      </c>
      <c r="AY405" s="6">
        <v>3990.5</v>
      </c>
      <c r="AZ405" s="7">
        <v>3829.74</v>
      </c>
      <c r="BA405" s="6">
        <v>3799.5</v>
      </c>
      <c r="BB405" s="6">
        <v>3620.91</v>
      </c>
      <c r="BC405" s="6">
        <v>3518.07</v>
      </c>
      <c r="BD405" s="6">
        <v>3851.07</v>
      </c>
      <c r="BE405" s="11">
        <f t="shared" si="21"/>
        <v>44714</v>
      </c>
      <c r="BF405" s="11">
        <f t="shared" si="22"/>
        <v>44714</v>
      </c>
    </row>
    <row r="406" spans="40:58">
      <c r="AN406" s="5" t="s">
        <v>696</v>
      </c>
      <c r="AO406" s="5" t="s">
        <v>164</v>
      </c>
      <c r="AP406" s="5" t="s">
        <v>274</v>
      </c>
      <c r="AQ406" s="5" t="s">
        <v>702</v>
      </c>
      <c r="AR406" s="5" t="s">
        <v>703</v>
      </c>
      <c r="AS406" s="6">
        <v>0.9</v>
      </c>
      <c r="AT406" s="6">
        <v>0.74</v>
      </c>
      <c r="AU406" s="6">
        <v>0</v>
      </c>
      <c r="AV406" s="6">
        <v>0</v>
      </c>
      <c r="AW406" s="6">
        <v>0</v>
      </c>
      <c r="AX406" s="7">
        <v>0</v>
      </c>
      <c r="AY406" s="6">
        <v>0</v>
      </c>
      <c r="AZ406" s="7">
        <v>0</v>
      </c>
      <c r="BA406" s="6">
        <v>0</v>
      </c>
      <c r="BB406" s="6">
        <v>0</v>
      </c>
      <c r="BC406" s="6">
        <v>0</v>
      </c>
      <c r="BD406" s="6">
        <v>0</v>
      </c>
      <c r="BE406" s="11">
        <f t="shared" si="21"/>
        <v>1.6400000000000001</v>
      </c>
      <c r="BF406" s="11">
        <f t="shared" si="22"/>
        <v>1.64</v>
      </c>
    </row>
    <row r="407" spans="40:58">
      <c r="AN407" s="5" t="s">
        <v>696</v>
      </c>
      <c r="AO407" s="5" t="s">
        <v>704</v>
      </c>
      <c r="AP407" s="5" t="s">
        <v>705</v>
      </c>
      <c r="AQ407" s="5" t="s">
        <v>706</v>
      </c>
      <c r="AR407" s="5" t="s">
        <v>707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7">
        <v>0</v>
      </c>
      <c r="AY407" s="6">
        <v>0</v>
      </c>
      <c r="AZ407" s="7">
        <v>0</v>
      </c>
      <c r="BA407" s="6">
        <v>0</v>
      </c>
      <c r="BB407" s="6">
        <v>129.29</v>
      </c>
      <c r="BC407" s="6">
        <v>111.9</v>
      </c>
      <c r="BD407" s="6">
        <v>111.65</v>
      </c>
      <c r="BE407" s="11">
        <f t="shared" si="21"/>
        <v>352.84000000000003</v>
      </c>
      <c r="BF407" s="11">
        <f t="shared" si="22"/>
        <v>352.84</v>
      </c>
    </row>
    <row r="408" spans="40:58">
      <c r="AN408" s="5" t="s">
        <v>696</v>
      </c>
      <c r="AO408" s="5" t="s">
        <v>704</v>
      </c>
      <c r="AP408" s="5" t="s">
        <v>705</v>
      </c>
      <c r="AQ408" s="5" t="s">
        <v>706</v>
      </c>
      <c r="AR408" s="5" t="s">
        <v>708</v>
      </c>
      <c r="AS408" s="6">
        <v>2.83</v>
      </c>
      <c r="AT408" s="6">
        <v>2.52</v>
      </c>
      <c r="AU408" s="6">
        <v>11.21</v>
      </c>
      <c r="AV408" s="6">
        <v>12.76</v>
      </c>
      <c r="AW408" s="6">
        <v>0.99</v>
      </c>
      <c r="AX408" s="7">
        <v>8.51</v>
      </c>
      <c r="AY408" s="6">
        <v>10.47</v>
      </c>
      <c r="AZ408" s="7">
        <v>9.9</v>
      </c>
      <c r="BA408" s="6">
        <v>6.74</v>
      </c>
      <c r="BB408" s="6">
        <v>0.87</v>
      </c>
      <c r="BC408" s="6">
        <v>0</v>
      </c>
      <c r="BD408" s="6">
        <v>0</v>
      </c>
      <c r="BE408" s="11">
        <f t="shared" si="21"/>
        <v>66.8</v>
      </c>
      <c r="BF408" s="11">
        <f t="shared" si="22"/>
        <v>66.8</v>
      </c>
    </row>
    <row r="409" spans="40:58">
      <c r="AN409" s="5" t="s">
        <v>696</v>
      </c>
      <c r="AO409" s="5" t="s">
        <v>704</v>
      </c>
      <c r="AP409" s="5" t="s">
        <v>705</v>
      </c>
      <c r="AQ409" s="5" t="s">
        <v>706</v>
      </c>
      <c r="AR409" s="5" t="s">
        <v>706</v>
      </c>
      <c r="AS409" s="6">
        <v>29</v>
      </c>
      <c r="AT409" s="6">
        <v>22.82</v>
      </c>
      <c r="AU409" s="6">
        <v>22.82</v>
      </c>
      <c r="AV409" s="6">
        <v>22.83</v>
      </c>
      <c r="AW409" s="6">
        <v>18.809999999999999</v>
      </c>
      <c r="AX409" s="7">
        <v>17.73</v>
      </c>
      <c r="AY409" s="6">
        <v>41.08</v>
      </c>
      <c r="AZ409" s="7">
        <v>40.659999999999997</v>
      </c>
      <c r="BA409" s="6">
        <v>77.23</v>
      </c>
      <c r="BB409" s="6">
        <v>15.41</v>
      </c>
      <c r="BC409" s="6">
        <v>14.99</v>
      </c>
      <c r="BD409" s="6">
        <v>14.63</v>
      </c>
      <c r="BE409" s="11">
        <f t="shared" si="21"/>
        <v>338.01</v>
      </c>
      <c r="BF409" s="11">
        <f t="shared" si="22"/>
        <v>338.01</v>
      </c>
    </row>
    <row r="410" spans="40:58">
      <c r="AN410" s="5" t="s">
        <v>696</v>
      </c>
      <c r="AO410" s="5" t="s">
        <v>704</v>
      </c>
      <c r="AP410" s="5" t="s">
        <v>274</v>
      </c>
      <c r="AQ410" s="5" t="s">
        <v>702</v>
      </c>
      <c r="AR410" s="5" t="s">
        <v>709</v>
      </c>
      <c r="AS410" s="6">
        <v>3.73</v>
      </c>
      <c r="AT410" s="6">
        <v>3.82</v>
      </c>
      <c r="AU410" s="6">
        <v>3.89</v>
      </c>
      <c r="AV410" s="6">
        <v>3.5300000000000002</v>
      </c>
      <c r="AW410" s="6">
        <v>3.06</v>
      </c>
      <c r="AX410" s="7">
        <v>2.73</v>
      </c>
      <c r="AY410" s="6">
        <v>4.7</v>
      </c>
      <c r="AZ410" s="7">
        <v>6.44</v>
      </c>
      <c r="BA410" s="6">
        <v>5.36</v>
      </c>
      <c r="BB410" s="6">
        <v>4.5600000000000005</v>
      </c>
      <c r="BC410" s="6">
        <v>5.49</v>
      </c>
      <c r="BD410" s="6">
        <v>5.82</v>
      </c>
      <c r="BE410" s="11">
        <f t="shared" si="21"/>
        <v>53.13</v>
      </c>
      <c r="BF410" s="11">
        <f t="shared" si="22"/>
        <v>53.13</v>
      </c>
    </row>
    <row r="411" spans="40:58">
      <c r="AN411" s="5" t="s">
        <v>696</v>
      </c>
      <c r="AO411" s="5" t="s">
        <v>710</v>
      </c>
      <c r="AP411" s="5" t="s">
        <v>113</v>
      </c>
      <c r="AQ411" s="5" t="s">
        <v>711</v>
      </c>
      <c r="AR411" s="5" t="s">
        <v>712</v>
      </c>
      <c r="AS411" s="6">
        <v>51.63</v>
      </c>
      <c r="AT411" s="6">
        <v>51.36</v>
      </c>
      <c r="AU411" s="6">
        <v>51.46</v>
      </c>
      <c r="AV411" s="6">
        <v>51.05</v>
      </c>
      <c r="AW411" s="6">
        <v>51.28</v>
      </c>
      <c r="AX411" s="7">
        <v>51.29</v>
      </c>
      <c r="AY411" s="6">
        <v>51.22</v>
      </c>
      <c r="AZ411" s="7">
        <v>27.99</v>
      </c>
      <c r="BA411" s="6">
        <v>0</v>
      </c>
      <c r="BB411" s="6">
        <v>0</v>
      </c>
      <c r="BC411" s="6">
        <v>0</v>
      </c>
      <c r="BD411" s="6">
        <v>0</v>
      </c>
      <c r="BE411" s="11">
        <f t="shared" si="21"/>
        <v>387.28</v>
      </c>
      <c r="BF411" s="11">
        <f t="shared" si="22"/>
        <v>387.28</v>
      </c>
    </row>
    <row r="412" spans="40:58">
      <c r="AN412" s="5" t="s">
        <v>696</v>
      </c>
      <c r="AO412" s="5" t="s">
        <v>713</v>
      </c>
      <c r="AP412" s="5" t="s">
        <v>113</v>
      </c>
      <c r="AQ412" s="5" t="s">
        <v>714</v>
      </c>
      <c r="AR412" s="5" t="s">
        <v>714</v>
      </c>
      <c r="AS412" s="6">
        <v>33.450000000000003</v>
      </c>
      <c r="AT412" s="6">
        <v>31.84</v>
      </c>
      <c r="AU412" s="6">
        <v>34.119999999999997</v>
      </c>
      <c r="AV412" s="6">
        <v>33.700000000000003</v>
      </c>
      <c r="AW412" s="6">
        <v>33.21</v>
      </c>
      <c r="AX412" s="7">
        <v>34.25</v>
      </c>
      <c r="AY412" s="6">
        <v>34.770000000000003</v>
      </c>
      <c r="AZ412" s="7">
        <v>33.9</v>
      </c>
      <c r="BA412" s="6">
        <v>34.81</v>
      </c>
      <c r="BB412" s="6">
        <v>33.950000000000003</v>
      </c>
      <c r="BC412" s="6">
        <v>0.53</v>
      </c>
      <c r="BD412" s="6">
        <v>0</v>
      </c>
      <c r="BE412" s="11">
        <f t="shared" si="21"/>
        <v>338.53</v>
      </c>
      <c r="BF412" s="11">
        <f t="shared" si="22"/>
        <v>338.53</v>
      </c>
    </row>
    <row r="413" spans="40:58">
      <c r="AN413" s="5" t="s">
        <v>696</v>
      </c>
      <c r="AO413" s="5" t="s">
        <v>715</v>
      </c>
      <c r="AP413" s="5" t="s">
        <v>113</v>
      </c>
      <c r="AQ413" s="5" t="s">
        <v>122</v>
      </c>
      <c r="AR413" s="5" t="s">
        <v>716</v>
      </c>
      <c r="AS413" s="6">
        <v>336.12</v>
      </c>
      <c r="AT413" s="6">
        <v>332.93</v>
      </c>
      <c r="AU413" s="6">
        <v>344.38</v>
      </c>
      <c r="AV413" s="6">
        <v>342.78</v>
      </c>
      <c r="AW413" s="6">
        <v>331.72</v>
      </c>
      <c r="AX413" s="7">
        <v>305.18</v>
      </c>
      <c r="AY413" s="6">
        <v>302.52</v>
      </c>
      <c r="AZ413" s="7">
        <v>254.56</v>
      </c>
      <c r="BA413" s="6">
        <v>221.55</v>
      </c>
      <c r="BB413" s="6">
        <v>46</v>
      </c>
      <c r="BC413" s="6">
        <v>43.85</v>
      </c>
      <c r="BD413" s="6">
        <v>128.62</v>
      </c>
      <c r="BE413" s="11">
        <f t="shared" si="21"/>
        <v>2990.21</v>
      </c>
      <c r="BF413" s="11">
        <f t="shared" si="22"/>
        <v>2990.21</v>
      </c>
    </row>
    <row r="414" spans="40:58">
      <c r="AN414" s="5" t="s">
        <v>696</v>
      </c>
      <c r="AO414" s="5" t="s">
        <v>715</v>
      </c>
      <c r="AP414" s="5" t="s">
        <v>113</v>
      </c>
      <c r="AQ414" s="5" t="s">
        <v>122</v>
      </c>
      <c r="AR414" s="5" t="s">
        <v>717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7">
        <v>0</v>
      </c>
      <c r="AY414" s="6">
        <v>0</v>
      </c>
      <c r="AZ414" s="7">
        <v>0</v>
      </c>
      <c r="BA414" s="6">
        <v>83.39</v>
      </c>
      <c r="BB414" s="6">
        <v>6.66</v>
      </c>
      <c r="BC414" s="6">
        <v>0</v>
      </c>
      <c r="BD414" s="6">
        <v>0</v>
      </c>
      <c r="BE414" s="11">
        <f t="shared" si="21"/>
        <v>90.05</v>
      </c>
      <c r="BF414" s="11">
        <f t="shared" si="22"/>
        <v>90.05</v>
      </c>
    </row>
    <row r="415" spans="40:58">
      <c r="AN415" s="5" t="s">
        <v>696</v>
      </c>
      <c r="AO415" s="5" t="s">
        <v>715</v>
      </c>
      <c r="AP415" s="5" t="s">
        <v>113</v>
      </c>
      <c r="AQ415" s="5" t="s">
        <v>122</v>
      </c>
      <c r="AR415" s="5" t="s">
        <v>166</v>
      </c>
      <c r="AS415" s="6">
        <v>4544.6899999999996</v>
      </c>
      <c r="AT415" s="6">
        <v>4149.1499999999996</v>
      </c>
      <c r="AU415" s="6">
        <v>4110.25</v>
      </c>
      <c r="AV415" s="6">
        <v>3735.31</v>
      </c>
      <c r="AW415" s="6">
        <v>3600.48</v>
      </c>
      <c r="AX415" s="7">
        <v>3380.71</v>
      </c>
      <c r="AY415" s="6">
        <v>3297.4</v>
      </c>
      <c r="AZ415" s="7">
        <v>3434.69</v>
      </c>
      <c r="BA415" s="6">
        <v>3820.37</v>
      </c>
      <c r="BB415" s="6">
        <v>3915.74</v>
      </c>
      <c r="BC415" s="6">
        <v>3970.54</v>
      </c>
      <c r="BD415" s="6">
        <v>3848.29</v>
      </c>
      <c r="BE415" s="11">
        <f t="shared" si="21"/>
        <v>45807.62</v>
      </c>
      <c r="BF415" s="11">
        <f t="shared" si="22"/>
        <v>45807.62</v>
      </c>
    </row>
    <row r="416" spans="40:58">
      <c r="AN416" s="5" t="s">
        <v>696</v>
      </c>
      <c r="AO416" s="5" t="s">
        <v>718</v>
      </c>
      <c r="AP416" s="5" t="s">
        <v>113</v>
      </c>
      <c r="AQ416" s="5" t="s">
        <v>719</v>
      </c>
      <c r="AR416" s="5" t="s">
        <v>720</v>
      </c>
      <c r="AS416" s="6">
        <v>1643.81</v>
      </c>
      <c r="AT416" s="6">
        <v>1708.38</v>
      </c>
      <c r="AU416" s="6">
        <v>1686.33</v>
      </c>
      <c r="AV416" s="6">
        <v>1654.02</v>
      </c>
      <c r="AW416" s="6">
        <v>1582.87</v>
      </c>
      <c r="AX416" s="7">
        <v>1580.37</v>
      </c>
      <c r="AY416" s="6">
        <v>1691.1</v>
      </c>
      <c r="AZ416" s="7">
        <v>1823.77</v>
      </c>
      <c r="BA416" s="6">
        <v>1708.96</v>
      </c>
      <c r="BB416" s="6">
        <v>1732.55</v>
      </c>
      <c r="BC416" s="6">
        <v>1708.09</v>
      </c>
      <c r="BD416" s="6">
        <v>1697.25</v>
      </c>
      <c r="BE416" s="11">
        <f t="shared" si="21"/>
        <v>20217.5</v>
      </c>
      <c r="BF416" s="11">
        <f t="shared" si="22"/>
        <v>20217.5</v>
      </c>
    </row>
    <row r="417" spans="40:58">
      <c r="AN417" s="5" t="s">
        <v>696</v>
      </c>
      <c r="AO417" s="5" t="s">
        <v>718</v>
      </c>
      <c r="AP417" s="5" t="s">
        <v>442</v>
      </c>
      <c r="AQ417" s="5" t="s">
        <v>721</v>
      </c>
      <c r="AR417" s="5" t="s">
        <v>722</v>
      </c>
      <c r="AS417" s="6">
        <v>204.88</v>
      </c>
      <c r="AT417" s="6">
        <v>183.64</v>
      </c>
      <c r="AU417" s="6">
        <v>162.68</v>
      </c>
      <c r="AV417" s="6">
        <v>172.34</v>
      </c>
      <c r="AW417" s="6">
        <v>163.91</v>
      </c>
      <c r="AX417" s="7">
        <v>142.94</v>
      </c>
      <c r="AY417" s="6">
        <v>149.99</v>
      </c>
      <c r="AZ417" s="7">
        <v>139.86000000000001</v>
      </c>
      <c r="BA417" s="6">
        <v>138.30000000000001</v>
      </c>
      <c r="BB417" s="6">
        <v>138.69999999999999</v>
      </c>
      <c r="BC417" s="6">
        <v>139.12</v>
      </c>
      <c r="BD417" s="6">
        <v>170.3</v>
      </c>
      <c r="BE417" s="11">
        <f t="shared" si="21"/>
        <v>1906.66</v>
      </c>
      <c r="BF417" s="11">
        <f t="shared" si="22"/>
        <v>1906.66</v>
      </c>
    </row>
    <row r="418" spans="40:58">
      <c r="AN418" s="5" t="s">
        <v>696</v>
      </c>
      <c r="AO418" s="5" t="s">
        <v>718</v>
      </c>
      <c r="AP418" s="5" t="s">
        <v>442</v>
      </c>
      <c r="AQ418" s="5" t="s">
        <v>721</v>
      </c>
      <c r="AR418" s="5" t="s">
        <v>723</v>
      </c>
      <c r="AS418" s="6">
        <v>344.61</v>
      </c>
      <c r="AT418" s="6">
        <v>321.05</v>
      </c>
      <c r="AU418" s="6">
        <v>291.67</v>
      </c>
      <c r="AV418" s="6">
        <v>299.32</v>
      </c>
      <c r="AW418" s="6">
        <v>281.66000000000003</v>
      </c>
      <c r="AX418" s="7">
        <v>274.58999999999997</v>
      </c>
      <c r="AY418" s="6">
        <v>168.53</v>
      </c>
      <c r="AZ418" s="7">
        <v>242.47</v>
      </c>
      <c r="BA418" s="6">
        <v>279</v>
      </c>
      <c r="BB418" s="6">
        <v>258.77999999999997</v>
      </c>
      <c r="BC418" s="6">
        <v>201.9</v>
      </c>
      <c r="BD418" s="6">
        <v>249.64</v>
      </c>
      <c r="BE418" s="11">
        <f t="shared" si="21"/>
        <v>3213.2200000000003</v>
      </c>
      <c r="BF418" s="11">
        <f t="shared" si="22"/>
        <v>3213.22</v>
      </c>
    </row>
    <row r="419" spans="40:58">
      <c r="AN419" s="5" t="s">
        <v>696</v>
      </c>
      <c r="AO419" s="5" t="s">
        <v>724</v>
      </c>
      <c r="AP419" s="5" t="s">
        <v>155</v>
      </c>
      <c r="AQ419" s="5" t="s">
        <v>725</v>
      </c>
      <c r="AR419" s="5" t="s">
        <v>726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7">
        <v>131.155</v>
      </c>
      <c r="AY419" s="6">
        <v>48.62</v>
      </c>
      <c r="AZ419" s="7">
        <v>270.64999999999998</v>
      </c>
      <c r="BA419" s="6">
        <v>289.58</v>
      </c>
      <c r="BB419" s="6">
        <v>0</v>
      </c>
      <c r="BC419" s="6">
        <v>0</v>
      </c>
      <c r="BD419" s="6">
        <v>0</v>
      </c>
      <c r="BE419" s="11">
        <f t="shared" si="21"/>
        <v>740.00499999999988</v>
      </c>
      <c r="BF419" s="11">
        <f t="shared" si="22"/>
        <v>740.01</v>
      </c>
    </row>
    <row r="420" spans="40:58">
      <c r="AN420" s="5" t="s">
        <v>696</v>
      </c>
      <c r="AO420" s="5" t="s">
        <v>724</v>
      </c>
      <c r="AP420" s="5" t="s">
        <v>155</v>
      </c>
      <c r="AQ420" s="5" t="s">
        <v>725</v>
      </c>
      <c r="AR420" s="5" t="s">
        <v>726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504.54</v>
      </c>
      <c r="BC420" s="6">
        <v>478.57</v>
      </c>
      <c r="BD420" s="6">
        <v>375.2</v>
      </c>
      <c r="BE420" s="11">
        <f t="shared" si="21"/>
        <v>1358.31</v>
      </c>
      <c r="BF420" s="11">
        <f t="shared" si="22"/>
        <v>1358.31</v>
      </c>
    </row>
    <row r="421" spans="40:58">
      <c r="AN421" s="5" t="s">
        <v>696</v>
      </c>
      <c r="AO421" s="5" t="s">
        <v>727</v>
      </c>
      <c r="AP421" s="5" t="s">
        <v>113</v>
      </c>
      <c r="AQ421" s="5" t="s">
        <v>122</v>
      </c>
      <c r="AR421" s="5" t="s">
        <v>728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7">
        <v>0</v>
      </c>
      <c r="AY421" s="6">
        <v>163.95</v>
      </c>
      <c r="AZ421" s="7">
        <v>199.67</v>
      </c>
      <c r="BA421" s="6">
        <v>166.59</v>
      </c>
      <c r="BB421" s="6">
        <v>37.130000000000003</v>
      </c>
      <c r="BC421" s="6">
        <v>0</v>
      </c>
      <c r="BD421" s="6">
        <v>0</v>
      </c>
      <c r="BE421" s="11">
        <f t="shared" si="21"/>
        <v>567.34</v>
      </c>
      <c r="BF421" s="11">
        <f t="shared" si="22"/>
        <v>567.34</v>
      </c>
    </row>
    <row r="422" spans="40:58">
      <c r="AN422" s="5" t="s">
        <v>696</v>
      </c>
      <c r="AO422" s="5" t="s">
        <v>727</v>
      </c>
      <c r="AP422" s="5" t="s">
        <v>113</v>
      </c>
      <c r="AQ422" s="5" t="s">
        <v>729</v>
      </c>
      <c r="AR422" s="5" t="s">
        <v>730</v>
      </c>
      <c r="AS422" s="6">
        <v>265.72000000000003</v>
      </c>
      <c r="AT422" s="6">
        <v>290.55</v>
      </c>
      <c r="AU422" s="6">
        <v>367.94</v>
      </c>
      <c r="AV422" s="6">
        <v>379.4</v>
      </c>
      <c r="AW422" s="6">
        <v>412.96</v>
      </c>
      <c r="AX422" s="7">
        <v>396.47</v>
      </c>
      <c r="AY422" s="6">
        <v>394.11</v>
      </c>
      <c r="AZ422" s="7">
        <v>383.26</v>
      </c>
      <c r="BA422" s="6">
        <v>374.74</v>
      </c>
      <c r="BB422" s="6">
        <v>381.15</v>
      </c>
      <c r="BC422" s="6">
        <v>369.7</v>
      </c>
      <c r="BD422" s="6">
        <v>372.05</v>
      </c>
      <c r="BE422" s="11">
        <f t="shared" si="21"/>
        <v>4388.0499999999993</v>
      </c>
      <c r="BF422" s="11">
        <f t="shared" si="22"/>
        <v>4388.05</v>
      </c>
    </row>
    <row r="423" spans="40:58">
      <c r="AN423" s="5" t="s">
        <v>696</v>
      </c>
      <c r="AO423" s="5" t="s">
        <v>727</v>
      </c>
      <c r="AP423" s="5" t="s">
        <v>113</v>
      </c>
      <c r="AQ423" s="5" t="s">
        <v>731</v>
      </c>
      <c r="AR423" s="5" t="s">
        <v>732</v>
      </c>
      <c r="AS423" s="6">
        <v>2570.41</v>
      </c>
      <c r="AT423" s="6">
        <v>2299.44</v>
      </c>
      <c r="AU423" s="6">
        <v>2493.62</v>
      </c>
      <c r="AV423" s="6">
        <v>2314.38</v>
      </c>
      <c r="AW423" s="6">
        <v>2156.8200000000002</v>
      </c>
      <c r="AX423" s="7">
        <v>2369.25</v>
      </c>
      <c r="AY423" s="6">
        <v>2300.52</v>
      </c>
      <c r="AZ423" s="7">
        <v>2278.77</v>
      </c>
      <c r="BA423" s="6">
        <v>2195.1</v>
      </c>
      <c r="BB423" s="6">
        <v>2050.44</v>
      </c>
      <c r="BC423" s="6">
        <v>2169.4499999999998</v>
      </c>
      <c r="BD423" s="6">
        <v>2110.9899999999998</v>
      </c>
      <c r="BE423" s="11">
        <f t="shared" si="21"/>
        <v>27309.189999999995</v>
      </c>
      <c r="BF423" s="11">
        <f t="shared" si="22"/>
        <v>27309.19</v>
      </c>
    </row>
    <row r="424" spans="40:58">
      <c r="AN424" s="5" t="s">
        <v>696</v>
      </c>
      <c r="AO424" s="5" t="s">
        <v>727</v>
      </c>
      <c r="AP424" s="5" t="s">
        <v>733</v>
      </c>
      <c r="AQ424" s="5" t="s">
        <v>734</v>
      </c>
      <c r="AR424" s="5" t="s">
        <v>735</v>
      </c>
      <c r="AS424" s="6">
        <v>40.409999999999997</v>
      </c>
      <c r="AT424" s="6">
        <v>41.66</v>
      </c>
      <c r="AU424" s="6">
        <v>41.64</v>
      </c>
      <c r="AV424" s="6">
        <v>40.35</v>
      </c>
      <c r="AW424" s="6">
        <v>41.45</v>
      </c>
      <c r="AX424" s="7">
        <v>31.44</v>
      </c>
      <c r="AY424" s="6">
        <v>30.84</v>
      </c>
      <c r="AZ424" s="7">
        <v>31.39</v>
      </c>
      <c r="BA424" s="6">
        <v>31.52</v>
      </c>
      <c r="BB424" s="6">
        <v>30.23</v>
      </c>
      <c r="BC424" s="6">
        <v>28.86</v>
      </c>
      <c r="BD424" s="6">
        <v>28.49</v>
      </c>
      <c r="BE424" s="11">
        <f t="shared" si="21"/>
        <v>418.28</v>
      </c>
      <c r="BF424" s="11">
        <f t="shared" si="22"/>
        <v>418.28</v>
      </c>
    </row>
    <row r="425" spans="40:58">
      <c r="AN425" s="5" t="s">
        <v>696</v>
      </c>
      <c r="AO425" s="5" t="s">
        <v>727</v>
      </c>
      <c r="AP425" s="5" t="s">
        <v>733</v>
      </c>
      <c r="AQ425" s="5" t="s">
        <v>734</v>
      </c>
      <c r="AR425" s="5" t="s">
        <v>736</v>
      </c>
      <c r="AS425" s="6">
        <v>187.62</v>
      </c>
      <c r="AT425" s="6">
        <v>142.99</v>
      </c>
      <c r="AU425" s="6">
        <v>195.4</v>
      </c>
      <c r="AV425" s="6">
        <v>151.47999999999999</v>
      </c>
      <c r="AW425" s="6">
        <v>186.58</v>
      </c>
      <c r="AX425" s="7">
        <v>179.64</v>
      </c>
      <c r="AY425" s="6">
        <v>176.61</v>
      </c>
      <c r="AZ425" s="7">
        <v>171.08</v>
      </c>
      <c r="BA425" s="6">
        <v>149.1</v>
      </c>
      <c r="BB425" s="6">
        <v>167.55</v>
      </c>
      <c r="BC425" s="6">
        <v>170.35</v>
      </c>
      <c r="BD425" s="6">
        <v>168.5</v>
      </c>
      <c r="BE425" s="11">
        <f t="shared" si="21"/>
        <v>2046.8999999999999</v>
      </c>
      <c r="BF425" s="11">
        <f t="shared" si="22"/>
        <v>2046.9</v>
      </c>
    </row>
    <row r="426" spans="40:58">
      <c r="AN426" s="5" t="s">
        <v>696</v>
      </c>
      <c r="AO426" s="5" t="s">
        <v>727</v>
      </c>
      <c r="AP426" s="5" t="s">
        <v>733</v>
      </c>
      <c r="AQ426" s="5" t="s">
        <v>734</v>
      </c>
      <c r="AR426" s="5" t="s">
        <v>737</v>
      </c>
      <c r="AS426" s="6">
        <v>538.6</v>
      </c>
      <c r="AT426" s="6">
        <v>565.95000000000005</v>
      </c>
      <c r="AU426" s="6">
        <v>549.76</v>
      </c>
      <c r="AV426" s="6">
        <v>510.48</v>
      </c>
      <c r="AW426" s="6">
        <v>540.91</v>
      </c>
      <c r="AX426" s="7">
        <v>522.47</v>
      </c>
      <c r="AY426" s="6">
        <v>516.08000000000004</v>
      </c>
      <c r="AZ426" s="7">
        <v>465.28</v>
      </c>
      <c r="BA426" s="6">
        <v>496.29</v>
      </c>
      <c r="BB426" s="6">
        <v>495.47</v>
      </c>
      <c r="BC426" s="6">
        <v>480.89</v>
      </c>
      <c r="BD426" s="6">
        <v>488.47</v>
      </c>
      <c r="BE426" s="11">
        <f t="shared" si="21"/>
        <v>6170.6500000000005</v>
      </c>
      <c r="BF426" s="11">
        <f t="shared" si="22"/>
        <v>6170.65</v>
      </c>
    </row>
    <row r="427" spans="40:58">
      <c r="AN427" s="5" t="s">
        <v>696</v>
      </c>
      <c r="AO427" s="5" t="s">
        <v>727</v>
      </c>
      <c r="AP427" s="5" t="s">
        <v>733</v>
      </c>
      <c r="AQ427" s="5" t="s">
        <v>734</v>
      </c>
      <c r="AR427" s="5" t="s">
        <v>738</v>
      </c>
      <c r="AS427" s="6">
        <v>7.14</v>
      </c>
      <c r="AT427" s="6">
        <v>6.83</v>
      </c>
      <c r="AU427" s="6">
        <v>6.31</v>
      </c>
      <c r="AV427" s="6">
        <v>5.57</v>
      </c>
      <c r="AW427" s="6">
        <v>6.58</v>
      </c>
      <c r="AX427" s="7">
        <v>5.83</v>
      </c>
      <c r="AY427" s="6">
        <v>6.79</v>
      </c>
      <c r="AZ427" s="7">
        <v>6.31</v>
      </c>
      <c r="BA427" s="6">
        <v>5.92</v>
      </c>
      <c r="BB427" s="6">
        <v>5.68</v>
      </c>
      <c r="BC427" s="6">
        <v>5.7</v>
      </c>
      <c r="BD427" s="6">
        <v>5.93</v>
      </c>
      <c r="BE427" s="11">
        <f t="shared" si="21"/>
        <v>74.59</v>
      </c>
      <c r="BF427" s="11">
        <f t="shared" si="22"/>
        <v>74.59</v>
      </c>
    </row>
    <row r="428" spans="40:58">
      <c r="AN428" s="5" t="s">
        <v>696</v>
      </c>
      <c r="AO428" s="5" t="s">
        <v>727</v>
      </c>
      <c r="AP428" s="5" t="s">
        <v>733</v>
      </c>
      <c r="AQ428" s="5" t="s">
        <v>734</v>
      </c>
      <c r="AR428" s="5" t="s">
        <v>739</v>
      </c>
      <c r="AS428" s="6">
        <v>1081.18</v>
      </c>
      <c r="AT428" s="6">
        <v>1096.1300000000001</v>
      </c>
      <c r="AU428" s="6">
        <v>1099.92</v>
      </c>
      <c r="AV428" s="6">
        <v>1172.77</v>
      </c>
      <c r="AW428" s="6">
        <v>1287.42</v>
      </c>
      <c r="AX428" s="7">
        <v>1208.58</v>
      </c>
      <c r="AY428" s="6">
        <v>1202.23</v>
      </c>
      <c r="AZ428" s="7">
        <v>1145</v>
      </c>
      <c r="BA428" s="6">
        <v>1156.3699999999999</v>
      </c>
      <c r="BB428" s="6">
        <v>1064.06</v>
      </c>
      <c r="BC428" s="6">
        <v>1036.8599999999999</v>
      </c>
      <c r="BD428" s="6">
        <v>1039.1199999999999</v>
      </c>
      <c r="BE428" s="11">
        <f t="shared" si="21"/>
        <v>13589.64</v>
      </c>
      <c r="BF428" s="11">
        <f t="shared" si="22"/>
        <v>13589.64</v>
      </c>
    </row>
    <row r="429" spans="40:58">
      <c r="AN429" s="5" t="s">
        <v>696</v>
      </c>
      <c r="AO429" s="5" t="s">
        <v>740</v>
      </c>
      <c r="AP429" s="5" t="s">
        <v>113</v>
      </c>
      <c r="AQ429" s="5" t="s">
        <v>711</v>
      </c>
      <c r="AR429" s="5" t="s">
        <v>741</v>
      </c>
      <c r="AS429" s="6">
        <v>96.45</v>
      </c>
      <c r="AT429" s="6">
        <v>98.28</v>
      </c>
      <c r="AU429" s="6">
        <v>90</v>
      </c>
      <c r="AV429" s="6">
        <v>90.25</v>
      </c>
      <c r="AW429" s="6">
        <v>92.56</v>
      </c>
      <c r="AX429" s="7">
        <v>100.21</v>
      </c>
      <c r="AY429" s="6">
        <v>97.55</v>
      </c>
      <c r="AZ429" s="7">
        <v>86.57</v>
      </c>
      <c r="BA429" s="6">
        <v>91.28</v>
      </c>
      <c r="BB429" s="6">
        <v>45.04</v>
      </c>
      <c r="BC429" s="6">
        <v>0.28000000000000003</v>
      </c>
      <c r="BD429" s="6">
        <v>0</v>
      </c>
      <c r="BE429" s="11">
        <f t="shared" si="21"/>
        <v>888.4699999999998</v>
      </c>
      <c r="BF429" s="11">
        <f t="shared" si="22"/>
        <v>888.47</v>
      </c>
    </row>
    <row r="430" spans="40:58">
      <c r="AN430" s="5" t="s">
        <v>696</v>
      </c>
      <c r="AO430" s="5" t="s">
        <v>740</v>
      </c>
      <c r="AP430" s="5" t="s">
        <v>113</v>
      </c>
      <c r="AQ430" s="5" t="s">
        <v>742</v>
      </c>
      <c r="AR430" s="5" t="s">
        <v>743</v>
      </c>
      <c r="AS430" s="6">
        <v>892.5</v>
      </c>
      <c r="AT430" s="6">
        <v>893.52</v>
      </c>
      <c r="AU430" s="6">
        <v>899.49</v>
      </c>
      <c r="AV430" s="6">
        <v>885.4</v>
      </c>
      <c r="AW430" s="6">
        <v>911.39</v>
      </c>
      <c r="AX430" s="7">
        <v>920.18</v>
      </c>
      <c r="AY430" s="6">
        <v>890.47</v>
      </c>
      <c r="AZ430" s="7">
        <v>900.18</v>
      </c>
      <c r="BA430" s="6">
        <v>984.05</v>
      </c>
      <c r="BB430" s="6">
        <v>963</v>
      </c>
      <c r="BC430" s="6">
        <v>906.41</v>
      </c>
      <c r="BD430" s="6">
        <v>913.01</v>
      </c>
      <c r="BE430" s="11">
        <f t="shared" si="21"/>
        <v>10959.6</v>
      </c>
      <c r="BF430" s="11">
        <f t="shared" si="22"/>
        <v>10959.6</v>
      </c>
    </row>
    <row r="431" spans="40:58">
      <c r="AN431" s="5" t="s">
        <v>696</v>
      </c>
      <c r="AO431" s="5" t="s">
        <v>740</v>
      </c>
      <c r="AP431" s="5" t="s">
        <v>113</v>
      </c>
      <c r="AQ431" s="5" t="s">
        <v>742</v>
      </c>
      <c r="AR431" s="5" t="s">
        <v>744</v>
      </c>
      <c r="AS431" s="6">
        <v>1144.99</v>
      </c>
      <c r="AT431" s="6">
        <v>1137.48</v>
      </c>
      <c r="AU431" s="6">
        <v>1162.29</v>
      </c>
      <c r="AV431" s="6">
        <v>1116.55</v>
      </c>
      <c r="AW431" s="6">
        <v>979.35</v>
      </c>
      <c r="AX431" s="7">
        <v>742.51</v>
      </c>
      <c r="AY431" s="6">
        <v>751.56</v>
      </c>
      <c r="AZ431" s="7">
        <v>1188.21</v>
      </c>
      <c r="BA431" s="6">
        <v>1135.5899999999999</v>
      </c>
      <c r="BB431" s="6">
        <v>1133.24</v>
      </c>
      <c r="BC431" s="6">
        <v>1160.3399999999999</v>
      </c>
      <c r="BD431" s="6">
        <v>1135.94</v>
      </c>
      <c r="BE431" s="11">
        <f t="shared" si="21"/>
        <v>12788.050000000003</v>
      </c>
      <c r="BF431" s="11">
        <f t="shared" si="22"/>
        <v>12788.05</v>
      </c>
    </row>
    <row r="432" spans="40:58">
      <c r="AN432" s="5" t="s">
        <v>696</v>
      </c>
      <c r="AO432" s="5" t="s">
        <v>740</v>
      </c>
      <c r="AP432" s="5" t="s">
        <v>113</v>
      </c>
      <c r="AQ432" s="5" t="s">
        <v>742</v>
      </c>
      <c r="AR432" s="5" t="s">
        <v>745</v>
      </c>
      <c r="AS432" s="6">
        <v>203.56</v>
      </c>
      <c r="AT432" s="6">
        <v>199.77</v>
      </c>
      <c r="AU432" s="6">
        <v>190.11</v>
      </c>
      <c r="AV432" s="6">
        <v>218.16</v>
      </c>
      <c r="AW432" s="6">
        <v>177.71</v>
      </c>
      <c r="AX432" s="7">
        <v>137.57</v>
      </c>
      <c r="AY432" s="6">
        <v>162.59</v>
      </c>
      <c r="AZ432" s="7">
        <v>159.82</v>
      </c>
      <c r="BA432" s="6">
        <v>144.13999999999999</v>
      </c>
      <c r="BB432" s="6">
        <v>126.25</v>
      </c>
      <c r="BC432" s="6">
        <v>150.81</v>
      </c>
      <c r="BD432" s="6">
        <v>94.58</v>
      </c>
      <c r="BE432" s="11">
        <f t="shared" si="21"/>
        <v>1965.0699999999997</v>
      </c>
      <c r="BF432" s="11">
        <f t="shared" si="22"/>
        <v>1965.07</v>
      </c>
    </row>
    <row r="433" spans="40:58">
      <c r="AN433" s="5" t="s">
        <v>696</v>
      </c>
      <c r="AO433" s="5" t="s">
        <v>746</v>
      </c>
      <c r="AP433" s="5" t="s">
        <v>113</v>
      </c>
      <c r="AQ433" s="5" t="s">
        <v>747</v>
      </c>
      <c r="AR433" s="5" t="s">
        <v>747</v>
      </c>
      <c r="AS433" s="6">
        <v>781.99</v>
      </c>
      <c r="AT433" s="6">
        <v>590.59</v>
      </c>
      <c r="AU433" s="6">
        <v>282.64</v>
      </c>
      <c r="AV433" s="6">
        <v>278.38</v>
      </c>
      <c r="AW433" s="6">
        <v>0</v>
      </c>
      <c r="AX433" s="7">
        <v>271.02</v>
      </c>
      <c r="AY433" s="6">
        <v>0</v>
      </c>
      <c r="AZ433" s="7">
        <v>0</v>
      </c>
      <c r="BA433" s="6">
        <v>0</v>
      </c>
      <c r="BB433" s="6">
        <v>0</v>
      </c>
      <c r="BC433" s="6">
        <v>0</v>
      </c>
      <c r="BD433" s="6">
        <v>0</v>
      </c>
      <c r="BE433" s="11">
        <f t="shared" si="21"/>
        <v>2204.62</v>
      </c>
      <c r="BF433" s="11">
        <f t="shared" si="22"/>
        <v>2204.62</v>
      </c>
    </row>
    <row r="434" spans="40:58">
      <c r="AN434" s="5" t="s">
        <v>696</v>
      </c>
      <c r="AO434" s="5" t="s">
        <v>746</v>
      </c>
      <c r="AP434" s="5" t="s">
        <v>155</v>
      </c>
      <c r="AQ434" s="5" t="s">
        <v>747</v>
      </c>
      <c r="AR434" s="5" t="s">
        <v>747</v>
      </c>
      <c r="AS434" s="6">
        <v>0</v>
      </c>
      <c r="AT434" s="6">
        <v>0</v>
      </c>
      <c r="AU434" s="6">
        <v>0</v>
      </c>
      <c r="AV434" s="6">
        <v>0</v>
      </c>
      <c r="AW434" s="6">
        <v>278.95</v>
      </c>
      <c r="AX434" s="7">
        <v>0</v>
      </c>
      <c r="AY434" s="6">
        <v>275.97000000000003</v>
      </c>
      <c r="AZ434" s="7">
        <v>258.87</v>
      </c>
      <c r="BA434" s="6">
        <v>266.31</v>
      </c>
      <c r="BB434" s="6">
        <v>560.26</v>
      </c>
      <c r="BC434" s="6">
        <v>410.84</v>
      </c>
      <c r="BD434" s="6">
        <v>153.47</v>
      </c>
      <c r="BE434" s="11">
        <f t="shared" si="21"/>
        <v>2204.67</v>
      </c>
      <c r="BF434" s="11">
        <f t="shared" si="22"/>
        <v>2204.67</v>
      </c>
    </row>
    <row r="435" spans="40:58">
      <c r="AN435" s="5" t="s">
        <v>748</v>
      </c>
      <c r="AO435" s="5" t="s">
        <v>749</v>
      </c>
      <c r="AP435" s="5" t="s">
        <v>168</v>
      </c>
      <c r="AQ435" s="5" t="s">
        <v>750</v>
      </c>
      <c r="AR435" s="5" t="s">
        <v>751</v>
      </c>
      <c r="AS435" s="6">
        <v>6.48</v>
      </c>
      <c r="AT435" s="6">
        <v>6.5</v>
      </c>
      <c r="AU435" s="6">
        <v>6.3</v>
      </c>
      <c r="AV435" s="6">
        <v>6.18</v>
      </c>
      <c r="AW435" s="6">
        <v>6.57</v>
      </c>
      <c r="AX435" s="7">
        <v>6.45</v>
      </c>
      <c r="AY435" s="6">
        <v>6.25</v>
      </c>
      <c r="AZ435" s="7">
        <v>5.72</v>
      </c>
      <c r="BA435" s="6">
        <v>5.95</v>
      </c>
      <c r="BB435" s="6">
        <v>5.76</v>
      </c>
      <c r="BC435" s="6">
        <v>5.55</v>
      </c>
      <c r="BD435" s="6">
        <v>5.66</v>
      </c>
      <c r="BE435" s="11">
        <f t="shared" si="21"/>
        <v>73.37</v>
      </c>
      <c r="BF435" s="11">
        <f t="shared" si="22"/>
        <v>73.37</v>
      </c>
    </row>
    <row r="436" spans="40:58">
      <c r="AN436" s="5" t="s">
        <v>748</v>
      </c>
      <c r="AO436" s="5" t="s">
        <v>749</v>
      </c>
      <c r="AP436" s="5" t="s">
        <v>168</v>
      </c>
      <c r="AQ436" s="5" t="s">
        <v>750</v>
      </c>
      <c r="AR436" s="5" t="s">
        <v>752</v>
      </c>
      <c r="AS436" s="6">
        <v>29.07</v>
      </c>
      <c r="AT436" s="6">
        <v>30.07</v>
      </c>
      <c r="AU436" s="6">
        <v>27.36</v>
      </c>
      <c r="AV436" s="6">
        <v>28.21</v>
      </c>
      <c r="AW436" s="6">
        <v>29.83</v>
      </c>
      <c r="AX436" s="7">
        <v>25.66</v>
      </c>
      <c r="AY436" s="6">
        <v>26.97</v>
      </c>
      <c r="AZ436" s="7">
        <v>26.03</v>
      </c>
      <c r="BA436" s="6">
        <v>28.54</v>
      </c>
      <c r="BB436" s="6">
        <v>26.64</v>
      </c>
      <c r="BC436" s="6">
        <v>26.7</v>
      </c>
      <c r="BD436" s="6">
        <v>26.43</v>
      </c>
      <c r="BE436" s="11">
        <f t="shared" si="21"/>
        <v>331.51</v>
      </c>
      <c r="BF436" s="11">
        <f t="shared" si="22"/>
        <v>331.51</v>
      </c>
    </row>
    <row r="437" spans="40:58">
      <c r="AN437" s="5" t="s">
        <v>748</v>
      </c>
      <c r="AO437" s="5" t="s">
        <v>753</v>
      </c>
      <c r="AP437" s="5" t="s">
        <v>219</v>
      </c>
      <c r="AQ437" s="5" t="s">
        <v>754</v>
      </c>
      <c r="AR437" s="5" t="s">
        <v>754</v>
      </c>
      <c r="AS437" s="6">
        <v>0.96</v>
      </c>
      <c r="AT437" s="6">
        <v>3.05</v>
      </c>
      <c r="AU437" s="6">
        <v>1.21</v>
      </c>
      <c r="AV437" s="6">
        <v>1.04</v>
      </c>
      <c r="AW437" s="6">
        <v>0.27</v>
      </c>
      <c r="AX437" s="7">
        <v>0</v>
      </c>
      <c r="AY437" s="6">
        <v>1.06</v>
      </c>
      <c r="AZ437" s="7">
        <v>1.7</v>
      </c>
      <c r="BA437" s="6">
        <v>0</v>
      </c>
      <c r="BB437" s="6">
        <v>0</v>
      </c>
      <c r="BC437" s="6">
        <v>1.44</v>
      </c>
      <c r="BD437" s="6">
        <v>2.99</v>
      </c>
      <c r="BE437" s="11">
        <f t="shared" si="21"/>
        <v>13.719999999999999</v>
      </c>
      <c r="BF437" s="11">
        <f t="shared" si="22"/>
        <v>13.72</v>
      </c>
    </row>
    <row r="438" spans="40:58">
      <c r="AN438" s="5" t="s">
        <v>755</v>
      </c>
      <c r="AO438" s="5" t="s">
        <v>756</v>
      </c>
      <c r="AP438" s="5" t="s">
        <v>168</v>
      </c>
      <c r="AQ438" s="5" t="s">
        <v>757</v>
      </c>
      <c r="AR438" s="5" t="s">
        <v>758</v>
      </c>
      <c r="AS438" s="6">
        <v>57.54</v>
      </c>
      <c r="AT438" s="6">
        <v>62.27</v>
      </c>
      <c r="AU438" s="6">
        <v>62.86</v>
      </c>
      <c r="AV438" s="6">
        <v>66.37</v>
      </c>
      <c r="AW438" s="6">
        <v>68.540000000000006</v>
      </c>
      <c r="AX438" s="7">
        <v>73.55</v>
      </c>
      <c r="AY438" s="6">
        <v>72.78</v>
      </c>
      <c r="AZ438" s="7">
        <v>70.45</v>
      </c>
      <c r="BA438" s="6">
        <v>71.36</v>
      </c>
      <c r="BB438" s="6">
        <v>73.61</v>
      </c>
      <c r="BC438" s="6">
        <v>73.73</v>
      </c>
      <c r="BD438" s="6">
        <v>72.27</v>
      </c>
      <c r="BE438" s="11">
        <f t="shared" si="21"/>
        <v>825.33000000000015</v>
      </c>
      <c r="BF438" s="11">
        <f t="shared" si="22"/>
        <v>825.33</v>
      </c>
    </row>
    <row r="439" spans="40:58">
      <c r="AN439" s="5" t="s">
        <v>755</v>
      </c>
      <c r="AO439" s="5" t="s">
        <v>759</v>
      </c>
      <c r="AP439" s="5" t="s">
        <v>168</v>
      </c>
      <c r="AQ439" s="5" t="s">
        <v>755</v>
      </c>
      <c r="AR439" s="5" t="s">
        <v>760</v>
      </c>
      <c r="AS439" s="6">
        <v>216.64</v>
      </c>
      <c r="AT439" s="6">
        <v>212.67</v>
      </c>
      <c r="AU439" s="6">
        <v>161.16999999999999</v>
      </c>
      <c r="AV439" s="6">
        <v>186.16</v>
      </c>
      <c r="AW439" s="6">
        <v>190.78</v>
      </c>
      <c r="AX439" s="7">
        <v>196.55</v>
      </c>
      <c r="AY439" s="6">
        <v>204.63</v>
      </c>
      <c r="AZ439" s="7">
        <v>214.27</v>
      </c>
      <c r="BA439" s="6">
        <v>212.04</v>
      </c>
      <c r="BB439" s="6">
        <v>204.9</v>
      </c>
      <c r="BC439" s="6">
        <v>524.02</v>
      </c>
      <c r="BD439" s="6">
        <v>780.81</v>
      </c>
      <c r="BE439" s="11">
        <f t="shared" si="21"/>
        <v>3304.64</v>
      </c>
      <c r="BF439" s="11">
        <f t="shared" si="22"/>
        <v>3304.64</v>
      </c>
    </row>
    <row r="440" spans="40:58">
      <c r="AN440" s="5" t="s">
        <v>755</v>
      </c>
      <c r="AO440" s="5" t="s">
        <v>761</v>
      </c>
      <c r="AP440" s="5" t="s">
        <v>219</v>
      </c>
      <c r="AQ440" s="5" t="s">
        <v>762</v>
      </c>
      <c r="AR440" s="5" t="s">
        <v>762</v>
      </c>
      <c r="AS440" s="6">
        <v>503.19</v>
      </c>
      <c r="AT440" s="6">
        <v>476.82</v>
      </c>
      <c r="AU440" s="6">
        <v>456.23</v>
      </c>
      <c r="AV440" s="6">
        <v>424.83</v>
      </c>
      <c r="AW440" s="6">
        <v>469.35</v>
      </c>
      <c r="AX440" s="7">
        <v>460.9</v>
      </c>
      <c r="AY440" s="6">
        <v>469.61</v>
      </c>
      <c r="AZ440" s="7">
        <v>477.74</v>
      </c>
      <c r="BA440" s="6">
        <v>464.63</v>
      </c>
      <c r="BB440" s="6">
        <v>454.87</v>
      </c>
      <c r="BC440" s="6">
        <v>457.44</v>
      </c>
      <c r="BD440" s="6">
        <v>482.28</v>
      </c>
      <c r="BE440" s="11">
        <f t="shared" si="21"/>
        <v>5597.8899999999994</v>
      </c>
      <c r="BF440" s="11">
        <f t="shared" si="22"/>
        <v>5597.89</v>
      </c>
    </row>
    <row r="441" spans="40:58">
      <c r="AN441" s="5" t="s">
        <v>755</v>
      </c>
      <c r="AO441" s="5" t="s">
        <v>763</v>
      </c>
      <c r="AP441" s="5" t="s">
        <v>274</v>
      </c>
      <c r="AQ441" s="5" t="s">
        <v>764</v>
      </c>
      <c r="AR441" s="5" t="s">
        <v>765</v>
      </c>
      <c r="AS441" s="6">
        <v>6.9</v>
      </c>
      <c r="AT441" s="6">
        <v>6.83</v>
      </c>
      <c r="AU441" s="6">
        <v>6.6</v>
      </c>
      <c r="AV441" s="6">
        <v>5.38</v>
      </c>
      <c r="AW441" s="6">
        <v>4.78</v>
      </c>
      <c r="AX441" s="7">
        <v>2.2999999999999998</v>
      </c>
      <c r="AY441" s="6">
        <v>2.13</v>
      </c>
      <c r="AZ441" s="7">
        <v>0.81</v>
      </c>
      <c r="BA441" s="6">
        <v>1.01</v>
      </c>
      <c r="BB441" s="6">
        <v>1.02</v>
      </c>
      <c r="BC441" s="6">
        <v>0.39</v>
      </c>
      <c r="BD441" s="6">
        <v>0.51</v>
      </c>
      <c r="BE441" s="11">
        <f t="shared" si="21"/>
        <v>38.660000000000004</v>
      </c>
      <c r="BF441" s="11">
        <f t="shared" si="22"/>
        <v>38.659999999999997</v>
      </c>
    </row>
    <row r="442" spans="40:58">
      <c r="AN442" s="5" t="s">
        <v>755</v>
      </c>
      <c r="AO442" s="5" t="s">
        <v>766</v>
      </c>
      <c r="AP442" s="5" t="s">
        <v>308</v>
      </c>
      <c r="AQ442" s="5" t="s">
        <v>767</v>
      </c>
      <c r="AR442" s="5" t="s">
        <v>768</v>
      </c>
      <c r="AS442" s="6">
        <v>6088.39</v>
      </c>
      <c r="AT442" s="6">
        <v>5810.12</v>
      </c>
      <c r="AU442" s="6">
        <v>5801.79</v>
      </c>
      <c r="AV442" s="6">
        <v>5760.25</v>
      </c>
      <c r="AW442" s="6">
        <v>5606.59</v>
      </c>
      <c r="AX442" s="7">
        <v>5530.81</v>
      </c>
      <c r="AY442" s="6">
        <v>5536.51</v>
      </c>
      <c r="AZ442" s="7">
        <v>5399.55</v>
      </c>
      <c r="BA442" s="6">
        <v>5390.88</v>
      </c>
      <c r="BB442" s="6">
        <v>5492.16</v>
      </c>
      <c r="BC442" s="6">
        <v>5258.38</v>
      </c>
      <c r="BD442" s="6">
        <v>5235.8100000000004</v>
      </c>
      <c r="BE442" s="11">
        <f t="shared" si="21"/>
        <v>66911.240000000005</v>
      </c>
      <c r="BF442" s="11">
        <f t="shared" si="22"/>
        <v>66911.240000000005</v>
      </c>
    </row>
    <row r="443" spans="40:58">
      <c r="AN443" s="5" t="s">
        <v>755</v>
      </c>
      <c r="AO443" s="5" t="s">
        <v>766</v>
      </c>
      <c r="AP443" s="5" t="s">
        <v>308</v>
      </c>
      <c r="AQ443" s="5" t="s">
        <v>767</v>
      </c>
      <c r="AR443" s="5" t="s">
        <v>769</v>
      </c>
      <c r="AS443" s="6">
        <v>2288.96</v>
      </c>
      <c r="AT443" s="6">
        <v>2276.71</v>
      </c>
      <c r="AU443" s="6">
        <v>2376.5300000000002</v>
      </c>
      <c r="AV443" s="6">
        <v>2409.9</v>
      </c>
      <c r="AW443" s="6">
        <v>2406.0700000000002</v>
      </c>
      <c r="AX443" s="7">
        <v>2300.7800000000002</v>
      </c>
      <c r="AY443" s="6">
        <v>2256.63</v>
      </c>
      <c r="AZ443" s="7">
        <v>2188.56</v>
      </c>
      <c r="BA443" s="6">
        <v>1878.8</v>
      </c>
      <c r="BB443" s="6">
        <v>1797.91</v>
      </c>
      <c r="BC443" s="6">
        <v>1958.66</v>
      </c>
      <c r="BD443" s="6">
        <v>1827.9</v>
      </c>
      <c r="BE443" s="11">
        <f t="shared" si="21"/>
        <v>25967.410000000003</v>
      </c>
      <c r="BF443" s="11">
        <f t="shared" si="22"/>
        <v>25967.41</v>
      </c>
    </row>
    <row r="444" spans="40:58">
      <c r="AN444" s="5" t="s">
        <v>755</v>
      </c>
      <c r="AO444" s="5" t="s">
        <v>770</v>
      </c>
      <c r="AP444" s="5" t="s">
        <v>168</v>
      </c>
      <c r="AQ444" s="5" t="s">
        <v>770</v>
      </c>
      <c r="AR444" s="5" t="s">
        <v>770</v>
      </c>
      <c r="AS444" s="6">
        <v>241.09</v>
      </c>
      <c r="AT444" s="6">
        <v>224.81</v>
      </c>
      <c r="AU444" s="6">
        <v>227.55</v>
      </c>
      <c r="AV444" s="6">
        <v>219.58</v>
      </c>
      <c r="AW444" s="6">
        <v>217.82</v>
      </c>
      <c r="AX444" s="7">
        <v>210.24</v>
      </c>
      <c r="AY444" s="6">
        <v>197.26</v>
      </c>
      <c r="AZ444" s="7">
        <v>210.24</v>
      </c>
      <c r="BA444" s="6">
        <v>170.05</v>
      </c>
      <c r="BB444" s="6">
        <v>209.2</v>
      </c>
      <c r="BC444" s="6">
        <v>202.74</v>
      </c>
      <c r="BD444" s="6">
        <v>197.48</v>
      </c>
      <c r="BE444" s="11">
        <f t="shared" si="21"/>
        <v>2528.06</v>
      </c>
      <c r="BF444" s="11">
        <f t="shared" si="22"/>
        <v>2528.06</v>
      </c>
    </row>
    <row r="445" spans="40:58">
      <c r="AN445" s="5" t="s">
        <v>755</v>
      </c>
      <c r="AO445" s="5" t="s">
        <v>770</v>
      </c>
      <c r="AP445" s="5" t="s">
        <v>168</v>
      </c>
      <c r="AQ445" s="5" t="s">
        <v>770</v>
      </c>
      <c r="AR445" s="5" t="s">
        <v>771</v>
      </c>
      <c r="AS445" s="6">
        <v>315.57</v>
      </c>
      <c r="AT445" s="6">
        <v>308.42</v>
      </c>
      <c r="AU445" s="6">
        <v>292.11</v>
      </c>
      <c r="AV445" s="6">
        <v>295.58999999999997</v>
      </c>
      <c r="AW445" s="6">
        <v>301.69</v>
      </c>
      <c r="AX445" s="7">
        <v>286.13</v>
      </c>
      <c r="AY445" s="6">
        <v>290.54000000000002</v>
      </c>
      <c r="AZ445" s="7">
        <v>289.87</v>
      </c>
      <c r="BA445" s="6">
        <v>288.16000000000003</v>
      </c>
      <c r="BB445" s="6">
        <v>283.19</v>
      </c>
      <c r="BC445" s="6">
        <v>286.33</v>
      </c>
      <c r="BD445" s="6">
        <v>256.67</v>
      </c>
      <c r="BE445" s="11">
        <f t="shared" si="21"/>
        <v>3494.27</v>
      </c>
      <c r="BF445" s="11">
        <f t="shared" si="22"/>
        <v>3494.27</v>
      </c>
    </row>
    <row r="446" spans="40:58">
      <c r="AN446" s="5" t="s">
        <v>755</v>
      </c>
      <c r="AO446" s="5" t="s">
        <v>770</v>
      </c>
      <c r="AP446" s="5" t="s">
        <v>168</v>
      </c>
      <c r="AQ446" s="5" t="s">
        <v>770</v>
      </c>
      <c r="AR446" s="5" t="s">
        <v>772</v>
      </c>
      <c r="AS446" s="6">
        <v>947.99</v>
      </c>
      <c r="AT446" s="6">
        <v>863.67</v>
      </c>
      <c r="AU446" s="6">
        <v>901.42</v>
      </c>
      <c r="AV446" s="6">
        <v>913.14</v>
      </c>
      <c r="AW446" s="6">
        <v>762.37</v>
      </c>
      <c r="AX446" s="7">
        <v>684.15</v>
      </c>
      <c r="AY446" s="6">
        <v>820.68</v>
      </c>
      <c r="AZ446" s="7">
        <v>892.65</v>
      </c>
      <c r="BA446" s="6">
        <v>911.04</v>
      </c>
      <c r="BB446" s="6">
        <v>315.66000000000003</v>
      </c>
      <c r="BC446" s="6">
        <v>0</v>
      </c>
      <c r="BD446" s="6">
        <v>68.52</v>
      </c>
      <c r="BE446" s="11">
        <f t="shared" si="21"/>
        <v>8081.29</v>
      </c>
      <c r="BF446" s="11">
        <f t="shared" si="22"/>
        <v>8081.29</v>
      </c>
    </row>
    <row r="447" spans="40:58">
      <c r="AN447" s="5" t="s">
        <v>755</v>
      </c>
      <c r="AO447" s="5" t="s">
        <v>770</v>
      </c>
      <c r="AP447" s="5" t="s">
        <v>168</v>
      </c>
      <c r="AQ447" s="5" t="s">
        <v>773</v>
      </c>
      <c r="AR447" s="5" t="s">
        <v>773</v>
      </c>
      <c r="AS447" s="6">
        <v>0.87</v>
      </c>
      <c r="AT447" s="6">
        <v>23.75</v>
      </c>
      <c r="AU447" s="6">
        <v>59.89</v>
      </c>
      <c r="AV447" s="6">
        <v>117.63</v>
      </c>
      <c r="AW447" s="6">
        <v>128.94999999999999</v>
      </c>
      <c r="AX447" s="7">
        <v>143.83000000000001</v>
      </c>
      <c r="AY447" s="6">
        <v>152.22</v>
      </c>
      <c r="AZ447" s="7">
        <v>155.63999999999999</v>
      </c>
      <c r="BA447" s="6">
        <v>159.1</v>
      </c>
      <c r="BB447" s="6">
        <v>150.02000000000001</v>
      </c>
      <c r="BC447" s="6">
        <v>150.63999999999999</v>
      </c>
      <c r="BD447" s="6">
        <v>158.1</v>
      </c>
      <c r="BE447" s="11">
        <f t="shared" si="21"/>
        <v>1400.6399999999999</v>
      </c>
      <c r="BF447" s="11">
        <f t="shared" si="22"/>
        <v>1400.64</v>
      </c>
    </row>
    <row r="448" spans="40:58">
      <c r="AN448" s="5" t="s">
        <v>755</v>
      </c>
      <c r="AO448" s="5" t="s">
        <v>774</v>
      </c>
      <c r="AP448" s="5" t="s">
        <v>168</v>
      </c>
      <c r="AQ448" s="5" t="s">
        <v>487</v>
      </c>
      <c r="AR448" s="5" t="s">
        <v>775</v>
      </c>
      <c r="AS448" s="6">
        <v>410.67</v>
      </c>
      <c r="AT448" s="6">
        <v>419.34</v>
      </c>
      <c r="AU448" s="6">
        <v>446.26</v>
      </c>
      <c r="AV448" s="6">
        <v>434</v>
      </c>
      <c r="AW448" s="6">
        <v>441.68</v>
      </c>
      <c r="AX448" s="7">
        <v>432.9</v>
      </c>
      <c r="AY448" s="6">
        <v>384.27</v>
      </c>
      <c r="AZ448" s="7">
        <v>335.54</v>
      </c>
      <c r="BA448" s="6">
        <v>311.63</v>
      </c>
      <c r="BB448" s="6">
        <v>396.87</v>
      </c>
      <c r="BC448" s="6">
        <v>391.42</v>
      </c>
      <c r="BD448" s="6">
        <v>371.7</v>
      </c>
      <c r="BE448" s="11">
        <f t="shared" si="21"/>
        <v>4776.28</v>
      </c>
      <c r="BF448" s="11">
        <f t="shared" si="22"/>
        <v>4776.28</v>
      </c>
    </row>
    <row r="449" spans="40:58">
      <c r="AN449" s="5" t="s">
        <v>755</v>
      </c>
      <c r="AO449" s="5" t="s">
        <v>774</v>
      </c>
      <c r="AP449" s="5" t="s">
        <v>271</v>
      </c>
      <c r="AQ449" s="5" t="s">
        <v>776</v>
      </c>
      <c r="AR449" s="5" t="s">
        <v>776</v>
      </c>
      <c r="AS449" s="6">
        <v>31.01</v>
      </c>
      <c r="AT449" s="6">
        <v>31.13</v>
      </c>
      <c r="AU449" s="6">
        <v>30.73</v>
      </c>
      <c r="AV449" s="6">
        <v>30.77</v>
      </c>
      <c r="AW449" s="6">
        <v>30.48</v>
      </c>
      <c r="AX449" s="7">
        <v>30.36</v>
      </c>
      <c r="AY449" s="6">
        <v>30.09</v>
      </c>
      <c r="AZ449" s="7">
        <v>30.53</v>
      </c>
      <c r="BA449" s="6">
        <v>30.15</v>
      </c>
      <c r="BB449" s="6">
        <v>29.91</v>
      </c>
      <c r="BC449" s="6">
        <v>30.44</v>
      </c>
      <c r="BD449" s="6">
        <v>29.96</v>
      </c>
      <c r="BE449" s="11">
        <f t="shared" si="21"/>
        <v>365.56</v>
      </c>
      <c r="BF449" s="11">
        <f t="shared" si="22"/>
        <v>365.56</v>
      </c>
    </row>
    <row r="450" spans="40:58">
      <c r="AN450" s="5" t="s">
        <v>755</v>
      </c>
      <c r="AO450" s="5" t="s">
        <v>774</v>
      </c>
      <c r="AP450" s="5" t="s">
        <v>271</v>
      </c>
      <c r="AQ450" s="5" t="s">
        <v>777</v>
      </c>
      <c r="AR450" s="5" t="s">
        <v>777</v>
      </c>
      <c r="AS450" s="6">
        <v>498.81</v>
      </c>
      <c r="AT450" s="6">
        <v>505.55</v>
      </c>
      <c r="AU450" s="6">
        <v>486.81</v>
      </c>
      <c r="AV450" s="6">
        <v>491.84</v>
      </c>
      <c r="AW450" s="6">
        <v>486.04</v>
      </c>
      <c r="AX450" s="7">
        <v>450.07</v>
      </c>
      <c r="AY450" s="6">
        <v>458.39</v>
      </c>
      <c r="AZ450" s="7">
        <v>438.3</v>
      </c>
      <c r="BA450" s="6">
        <v>421.14</v>
      </c>
      <c r="BB450" s="6">
        <v>445.7</v>
      </c>
      <c r="BC450" s="6">
        <v>453.69</v>
      </c>
      <c r="BD450" s="6">
        <v>439.01</v>
      </c>
      <c r="BE450" s="11">
        <f t="shared" si="21"/>
        <v>5575.35</v>
      </c>
      <c r="BF450" s="11">
        <f t="shared" si="22"/>
        <v>5575.35</v>
      </c>
    </row>
    <row r="451" spans="40:58">
      <c r="AN451" s="5" t="s">
        <v>755</v>
      </c>
      <c r="AO451" s="5" t="s">
        <v>774</v>
      </c>
      <c r="AP451" s="5" t="s">
        <v>271</v>
      </c>
      <c r="AQ451" s="5" t="s">
        <v>778</v>
      </c>
      <c r="AR451" s="5" t="s">
        <v>778</v>
      </c>
      <c r="AS451" s="6">
        <v>26.33</v>
      </c>
      <c r="AT451" s="6">
        <v>25.72</v>
      </c>
      <c r="AU451" s="6">
        <v>21.92</v>
      </c>
      <c r="AV451" s="6">
        <v>21.27</v>
      </c>
      <c r="AW451" s="6">
        <v>20.34</v>
      </c>
      <c r="AX451" s="7">
        <v>19.399999999999999</v>
      </c>
      <c r="AY451" s="6">
        <v>19.059999999999999</v>
      </c>
      <c r="AZ451" s="7">
        <v>22.36</v>
      </c>
      <c r="BA451" s="6">
        <v>21.88</v>
      </c>
      <c r="BB451" s="6">
        <v>17.78</v>
      </c>
      <c r="BC451" s="6">
        <v>25.76</v>
      </c>
      <c r="BD451" s="6">
        <v>24.72</v>
      </c>
      <c r="BE451" s="11">
        <f t="shared" ref="BE451:BE457" si="23">SUM(AS451:BD451)</f>
        <v>266.53999999999996</v>
      </c>
      <c r="BF451" s="11">
        <f t="shared" ref="BF451:BF457" si="24">ROUND(BE451,2)</f>
        <v>266.54000000000002</v>
      </c>
    </row>
    <row r="452" spans="40:58">
      <c r="AN452" s="5" t="s">
        <v>755</v>
      </c>
      <c r="AO452" s="5" t="s">
        <v>779</v>
      </c>
      <c r="AP452" s="5" t="s">
        <v>168</v>
      </c>
      <c r="AQ452" s="5" t="s">
        <v>761</v>
      </c>
      <c r="AR452" s="5" t="s">
        <v>780</v>
      </c>
      <c r="AS452" s="6">
        <v>229.44</v>
      </c>
      <c r="AT452" s="6">
        <v>226.18</v>
      </c>
      <c r="AU452" s="6">
        <v>225.5</v>
      </c>
      <c r="AV452" s="6">
        <v>233.52</v>
      </c>
      <c r="AW452" s="6">
        <v>233.81</v>
      </c>
      <c r="AX452" s="7">
        <v>226.97</v>
      </c>
      <c r="AY452" s="6">
        <v>214.24</v>
      </c>
      <c r="AZ452" s="7">
        <v>219.73</v>
      </c>
      <c r="BA452" s="6">
        <v>206.95</v>
      </c>
      <c r="BB452" s="6">
        <v>201.97</v>
      </c>
      <c r="BC452" s="6">
        <v>193.5</v>
      </c>
      <c r="BD452" s="6">
        <v>193.06</v>
      </c>
      <c r="BE452" s="11">
        <f t="shared" si="23"/>
        <v>2604.87</v>
      </c>
      <c r="BF452" s="11">
        <f t="shared" si="24"/>
        <v>2604.87</v>
      </c>
    </row>
    <row r="453" spans="40:58">
      <c r="AN453" s="5" t="s">
        <v>755</v>
      </c>
      <c r="AO453" s="5" t="s">
        <v>781</v>
      </c>
      <c r="AP453" s="5" t="s">
        <v>168</v>
      </c>
      <c r="AQ453" s="5" t="s">
        <v>782</v>
      </c>
      <c r="AR453" s="5" t="s">
        <v>782</v>
      </c>
      <c r="AS453" s="6">
        <v>46.51</v>
      </c>
      <c r="AT453" s="6">
        <v>46</v>
      </c>
      <c r="AU453" s="6">
        <v>44.41</v>
      </c>
      <c r="AV453" s="6">
        <v>19.57</v>
      </c>
      <c r="AW453" s="6">
        <v>63.49</v>
      </c>
      <c r="AX453" s="7">
        <v>68.14</v>
      </c>
      <c r="AY453" s="6">
        <v>59.69</v>
      </c>
      <c r="AZ453" s="7">
        <v>56.58</v>
      </c>
      <c r="BA453" s="6">
        <v>53.74</v>
      </c>
      <c r="BB453" s="6">
        <v>52.56</v>
      </c>
      <c r="BC453" s="6">
        <v>51.71</v>
      </c>
      <c r="BD453" s="6">
        <v>51.13</v>
      </c>
      <c r="BE453" s="11">
        <f t="shared" si="23"/>
        <v>613.53</v>
      </c>
      <c r="BF453" s="11">
        <f t="shared" si="24"/>
        <v>613.53</v>
      </c>
    </row>
    <row r="454" spans="40:58">
      <c r="AN454" s="5" t="s">
        <v>755</v>
      </c>
      <c r="AO454" s="5" t="s">
        <v>781</v>
      </c>
      <c r="AP454" s="5" t="s">
        <v>168</v>
      </c>
      <c r="AQ454" s="5" t="s">
        <v>761</v>
      </c>
      <c r="AR454" s="5" t="s">
        <v>783</v>
      </c>
      <c r="AS454" s="6">
        <v>1524.08</v>
      </c>
      <c r="AT454" s="6">
        <v>1337.2</v>
      </c>
      <c r="AU454" s="6">
        <v>1225.3699999999999</v>
      </c>
      <c r="AV454" s="6">
        <v>1413.39</v>
      </c>
      <c r="AW454" s="6">
        <v>1379.37</v>
      </c>
      <c r="AX454" s="7">
        <v>1422.45</v>
      </c>
      <c r="AY454" s="6">
        <v>1301.0899999999999</v>
      </c>
      <c r="AZ454" s="7">
        <v>1296.43</v>
      </c>
      <c r="BA454" s="6">
        <v>1230.5999999999999</v>
      </c>
      <c r="BB454" s="6">
        <v>1211.3599999999999</v>
      </c>
      <c r="BC454" s="6">
        <v>1199.05</v>
      </c>
      <c r="BD454" s="6">
        <v>1234.76</v>
      </c>
      <c r="BE454" s="11">
        <f t="shared" si="23"/>
        <v>15775.150000000001</v>
      </c>
      <c r="BF454" s="11">
        <f t="shared" si="24"/>
        <v>15775.15</v>
      </c>
    </row>
    <row r="455" spans="40:58">
      <c r="AN455" s="5" t="s">
        <v>755</v>
      </c>
      <c r="AO455" s="5" t="s">
        <v>781</v>
      </c>
      <c r="AP455" s="5" t="s">
        <v>168</v>
      </c>
      <c r="AQ455" s="5" t="s">
        <v>761</v>
      </c>
      <c r="AR455" s="5" t="s">
        <v>780</v>
      </c>
      <c r="AS455" s="6">
        <v>101.25</v>
      </c>
      <c r="AT455" s="6">
        <v>97.32</v>
      </c>
      <c r="AU455" s="6">
        <v>83.7</v>
      </c>
      <c r="AV455" s="6">
        <v>126.28</v>
      </c>
      <c r="AW455" s="6">
        <v>138.12</v>
      </c>
      <c r="AX455" s="7">
        <v>127.46</v>
      </c>
      <c r="AY455" s="6">
        <v>116.01</v>
      </c>
      <c r="AZ455" s="7">
        <v>115.65</v>
      </c>
      <c r="BA455" s="6">
        <v>118.98</v>
      </c>
      <c r="BB455" s="6">
        <v>113.89</v>
      </c>
      <c r="BC455" s="6">
        <v>111.06</v>
      </c>
      <c r="BD455" s="6">
        <v>92.44</v>
      </c>
      <c r="BE455" s="11">
        <f t="shared" si="23"/>
        <v>1342.16</v>
      </c>
      <c r="BF455" s="11">
        <f t="shared" si="24"/>
        <v>1342.16</v>
      </c>
    </row>
    <row r="456" spans="40:58">
      <c r="AN456" s="5" t="s">
        <v>755</v>
      </c>
      <c r="AO456" s="5" t="s">
        <v>781</v>
      </c>
      <c r="AP456" s="5" t="s">
        <v>168</v>
      </c>
      <c r="AQ456" s="5" t="s">
        <v>761</v>
      </c>
      <c r="AR456" s="5" t="s">
        <v>781</v>
      </c>
      <c r="AS456" s="6">
        <v>159.04</v>
      </c>
      <c r="AT456" s="6">
        <v>150.63999999999999</v>
      </c>
      <c r="AU456" s="6">
        <v>149.22</v>
      </c>
      <c r="AV456" s="6">
        <v>146.22</v>
      </c>
      <c r="AW456" s="6">
        <v>144.94</v>
      </c>
      <c r="AX456" s="7">
        <v>142.41999999999999</v>
      </c>
      <c r="AY456" s="6">
        <v>136.96</v>
      </c>
      <c r="AZ456" s="7">
        <v>133.55000000000001</v>
      </c>
      <c r="BA456" s="6">
        <v>127.61</v>
      </c>
      <c r="BB456" s="6">
        <v>128.62</v>
      </c>
      <c r="BC456" s="6">
        <v>102.48</v>
      </c>
      <c r="BD456" s="6">
        <v>55.38</v>
      </c>
      <c r="BE456" s="11">
        <f t="shared" si="23"/>
        <v>1577.08</v>
      </c>
      <c r="BF456" s="11">
        <f t="shared" si="24"/>
        <v>1577.08</v>
      </c>
    </row>
    <row r="457" spans="40:58">
      <c r="AN457" s="5" t="s">
        <v>755</v>
      </c>
      <c r="AO457" s="5" t="s">
        <v>712</v>
      </c>
      <c r="AP457" s="5" t="s">
        <v>168</v>
      </c>
      <c r="AQ457" s="5" t="s">
        <v>770</v>
      </c>
      <c r="AR457" s="5" t="s">
        <v>771</v>
      </c>
      <c r="AS457" s="6">
        <v>93.07</v>
      </c>
      <c r="AT457" s="6">
        <v>0</v>
      </c>
      <c r="AU457" s="6">
        <v>0</v>
      </c>
      <c r="AV457" s="6">
        <v>0</v>
      </c>
      <c r="AW457" s="6">
        <v>81.45</v>
      </c>
      <c r="AX457" s="7">
        <v>110.5</v>
      </c>
      <c r="AY457" s="6">
        <v>84.16</v>
      </c>
      <c r="AZ457" s="7">
        <v>64.930000000000007</v>
      </c>
      <c r="BA457" s="6">
        <v>55.26</v>
      </c>
      <c r="BB457" s="6">
        <v>23.62</v>
      </c>
      <c r="BC457" s="6">
        <v>42.79</v>
      </c>
      <c r="BD457" s="6">
        <v>50.72</v>
      </c>
      <c r="BE457" s="11">
        <f t="shared" si="23"/>
        <v>606.49999999999989</v>
      </c>
      <c r="BF457" s="11">
        <f t="shared" si="24"/>
        <v>606.5</v>
      </c>
    </row>
  </sheetData>
  <autoFilter ref="A2:Q2"/>
  <mergeCells count="3">
    <mergeCell ref="A1:Q1"/>
    <mergeCell ref="R1:AE1"/>
    <mergeCell ref="AG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SIMILITUDES OUTLIERS</vt:lpstr>
      <vt:lpstr>DATOS DESENCRIPTADOS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cabrera</cp:lastModifiedBy>
  <dcterms:created xsi:type="dcterms:W3CDTF">2020-10-27T17:57:39Z</dcterms:created>
  <dcterms:modified xsi:type="dcterms:W3CDTF">2020-11-08T23:56:39Z</dcterms:modified>
</cp:coreProperties>
</file>