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ILD SCENARIO" sheetId="1" r:id="rId4"/>
    <sheet name="LEASE SCENARIO" sheetId="2" r:id="rId5"/>
  </sheets>
</workbook>
</file>

<file path=xl/sharedStrings.xml><?xml version="1.0" encoding="utf-8"?>
<sst xmlns="http://schemas.openxmlformats.org/spreadsheetml/2006/main" uniqueCount="26">
  <si>
    <t>Cost Benefit Analysis Build Scenario</t>
  </si>
  <si>
    <t>Category</t>
  </si>
  <si>
    <t>Sub-Cat</t>
  </si>
  <si>
    <t>Year 0</t>
  </si>
  <si>
    <t>Year 1</t>
  </si>
  <si>
    <t>Year 2</t>
  </si>
  <si>
    <t>Year 3</t>
  </si>
  <si>
    <t>Cum. Costs</t>
  </si>
  <si>
    <t>Description</t>
  </si>
  <si>
    <t>Costs</t>
  </si>
  <si>
    <t>IMS Software</t>
  </si>
  <si>
    <t>License + Training, 20% Maintenance</t>
  </si>
  <si>
    <t>2 Dell Servers</t>
  </si>
  <si>
    <t xml:space="preserve">Servers cost $6000 ea. in yr 0, salvage for $2500 in yr. 3 </t>
  </si>
  <si>
    <t>System Population</t>
  </si>
  <si>
    <t>200 hrs of data entry at $40/hr for 50 hrs in yr1, 2, and 3</t>
  </si>
  <si>
    <t>Total Costs</t>
  </si>
  <si>
    <t>Benefits</t>
  </si>
  <si>
    <t>Revenue Increase</t>
  </si>
  <si>
    <t>Cost Reduction/Savings</t>
  </si>
  <si>
    <t>Total Benefits</t>
  </si>
  <si>
    <t>Net Benefits</t>
  </si>
  <si>
    <t>Interest Rate 12%</t>
  </si>
  <si>
    <t>Net Present Value</t>
  </si>
  <si>
    <t xml:space="preserve">Internal Rate of Return </t>
  </si>
  <si>
    <t>Given in Midterm Doc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</si>
</sst>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&quot; &quot;;(&quot;$&quot;#,##0)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u val="single"/>
      <sz val="11"/>
      <color indexed="8"/>
      <name val="Calibri"/>
    </font>
    <font>
      <u val="single"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G22"/>
  <sheetViews>
    <sheetView workbookViewId="0" showGridLines="0" defaultGridColor="1"/>
  </sheetViews>
  <sheetFormatPr defaultColWidth="8.83333" defaultRowHeight="14.25" customHeight="1" outlineLevelRow="0" outlineLevelCol="0"/>
  <cols>
    <col min="1" max="1" width="20.8516" style="1" customWidth="1"/>
    <col min="2" max="2" width="20.1719" style="1" customWidth="1"/>
    <col min="3" max="6" width="8.85156" style="1" customWidth="1"/>
    <col min="7" max="7" width="14.4609" style="1" customWidth="1"/>
    <col min="8" max="8" width="47.5" style="1" customWidth="1"/>
    <col min="9" max="9" width="15.5" style="1" customWidth="1"/>
    <col min="10" max="10" width="73" style="1" customWidth="1"/>
    <col min="11" max="85" width="8.85156" style="1" customWidth="1"/>
    <col min="86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</row>
    <row r="2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</row>
    <row r="3" ht="15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</row>
    <row r="5" ht="15" customHeight="1">
      <c r="A5" t="s" s="6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</row>
    <row r="6" ht="15" customHeight="1">
      <c r="A6" s="4"/>
      <c r="B6" t="s" s="5">
        <v>10</v>
      </c>
      <c r="C6" s="7">
        <v>40000</v>
      </c>
      <c r="D6" s="7">
        <v>8000</v>
      </c>
      <c r="E6" s="7">
        <v>8000</v>
      </c>
      <c r="F6" s="7">
        <v>8000</v>
      </c>
      <c r="G6" s="7">
        <f>SUM(C6:F6)</f>
        <v>64000</v>
      </c>
      <c r="H6" t="s" s="5">
        <v>11</v>
      </c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</row>
    <row r="7" ht="15" customHeight="1">
      <c r="A7" s="4"/>
      <c r="B7" t="s" s="5">
        <v>12</v>
      </c>
      <c r="C7" s="7">
        <v>12000</v>
      </c>
      <c r="D7" s="7">
        <v>0</v>
      </c>
      <c r="E7" s="7">
        <v>0</v>
      </c>
      <c r="F7" s="7">
        <v>-2500</v>
      </c>
      <c r="G7" s="7">
        <f>SUM(C7:F7)</f>
        <v>9500</v>
      </c>
      <c r="H7" t="s" s="5">
        <v>13</v>
      </c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</row>
    <row r="8" ht="15" customHeight="1">
      <c r="A8" s="4"/>
      <c r="B8" t="s" s="5">
        <v>14</v>
      </c>
      <c r="C8" s="7">
        <v>0</v>
      </c>
      <c r="D8" s="7">
        <f t="shared" si="2" ref="D8:F8">40*50</f>
        <v>2000</v>
      </c>
      <c r="E8" s="7">
        <f t="shared" si="2"/>
        <v>2000</v>
      </c>
      <c r="F8" s="7">
        <f t="shared" si="2"/>
        <v>2000</v>
      </c>
      <c r="G8" s="7">
        <f>SUM(C8:F8)</f>
        <v>6000</v>
      </c>
      <c r="H8" t="s" s="5">
        <v>15</v>
      </c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</row>
    <row r="9" ht="15" customHeight="1">
      <c r="A9" s="4"/>
      <c r="B9" s="4"/>
      <c r="C9" s="7"/>
      <c r="D9" s="7"/>
      <c r="E9" s="7"/>
      <c r="F9" s="7"/>
      <c r="G9" s="7"/>
      <c r="H9" s="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</row>
    <row r="10" ht="15" customHeight="1">
      <c r="A10" t="s" s="8">
        <v>16</v>
      </c>
      <c r="B10" s="4"/>
      <c r="C10" s="7">
        <f>SUM(C6:C7)</f>
        <v>52000</v>
      </c>
      <c r="D10" s="7">
        <f>SUM(D6:D7)</f>
        <v>8000</v>
      </c>
      <c r="E10" s="7">
        <f>SUM(E6:E7)</f>
        <v>8000</v>
      </c>
      <c r="F10" s="7">
        <f>SUM(F6:F7)</f>
        <v>5500</v>
      </c>
      <c r="G10" s="7">
        <f>SUM(G6:G9)</f>
        <v>79500</v>
      </c>
      <c r="H10" s="4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</row>
    <row r="11" ht="15" customHeight="1">
      <c r="A11" s="4"/>
      <c r="B11" s="4"/>
      <c r="C11" s="7"/>
      <c r="D11" s="7"/>
      <c r="E11" s="7"/>
      <c r="F11" s="7"/>
      <c r="G11" s="7"/>
      <c r="H11" s="4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</row>
    <row r="12" ht="15" customHeight="1">
      <c r="A12" t="s" s="6">
        <v>17</v>
      </c>
      <c r="B12" s="4"/>
      <c r="C12" s="7"/>
      <c r="D12" s="7"/>
      <c r="E12" s="7"/>
      <c r="F12" s="7"/>
      <c r="G12" s="7"/>
      <c r="H12" s="4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</row>
    <row r="13" ht="15" customHeight="1">
      <c r="A13" s="4"/>
      <c r="B13" t="s" s="5">
        <v>18</v>
      </c>
      <c r="C13" s="7">
        <v>0</v>
      </c>
      <c r="D13" s="7">
        <v>0</v>
      </c>
      <c r="E13" s="7">
        <v>20000</v>
      </c>
      <c r="F13" s="7">
        <v>30000</v>
      </c>
      <c r="G13" s="7">
        <f>SUM(D13:F13)</f>
        <v>50000</v>
      </c>
      <c r="H13" s="4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</row>
    <row r="14" ht="15" customHeight="1">
      <c r="A14" s="4"/>
      <c r="B14" t="s" s="5">
        <v>19</v>
      </c>
      <c r="C14" s="7">
        <v>0</v>
      </c>
      <c r="D14" s="7">
        <v>40000</v>
      </c>
      <c r="E14" s="7">
        <f>D14+D14*0.25</f>
        <v>50000</v>
      </c>
      <c r="F14" s="7">
        <f>E14+E14*0.1</f>
        <v>55000</v>
      </c>
      <c r="G14" s="7">
        <f>SUM(C14:F14)</f>
        <v>145000</v>
      </c>
      <c r="H14" s="4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</row>
    <row r="15" ht="15" customHeight="1">
      <c r="A15" s="4"/>
      <c r="B15" s="4"/>
      <c r="C15" s="7"/>
      <c r="D15" s="7"/>
      <c r="E15" s="7"/>
      <c r="F15" s="7"/>
      <c r="G15" s="7"/>
      <c r="H15" s="4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</row>
    <row r="16" ht="15" customHeight="1">
      <c r="A16" t="s" s="8">
        <v>20</v>
      </c>
      <c r="B16" s="4"/>
      <c r="C16" s="7">
        <v>0</v>
      </c>
      <c r="D16" s="7">
        <f>SUM(D14:D14)</f>
        <v>40000</v>
      </c>
      <c r="E16" s="7">
        <f>SUM(E14:E14)</f>
        <v>50000</v>
      </c>
      <c r="F16" s="7">
        <f>SUM(F14:F14)</f>
        <v>55000</v>
      </c>
      <c r="G16" s="7">
        <f>SUM(G14:G14)</f>
        <v>145000</v>
      </c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</row>
    <row r="17" ht="15" customHeight="1">
      <c r="A17" s="4"/>
      <c r="B17" s="4"/>
      <c r="C17" s="7"/>
      <c r="D17" s="7"/>
      <c r="E17" s="7"/>
      <c r="F17" s="7"/>
      <c r="G17" s="7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ht="15" customHeight="1">
      <c r="A18" t="s" s="6">
        <v>21</v>
      </c>
      <c r="B18" s="4"/>
      <c r="C18" s="7">
        <f>C16-C10</f>
        <v>-52000</v>
      </c>
      <c r="D18" s="7">
        <f>D16-D10</f>
        <v>32000</v>
      </c>
      <c r="E18" s="7">
        <f>E16-E10</f>
        <v>42000</v>
      </c>
      <c r="F18" s="7">
        <f>F16-F10</f>
        <v>49500</v>
      </c>
      <c r="G18" s="7">
        <f>G16-G10</f>
        <v>65500</v>
      </c>
      <c r="H18" s="4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</row>
    <row r="19" ht="15" customHeight="1">
      <c r="A19" s="4"/>
      <c r="B19" s="4"/>
      <c r="C19" s="7"/>
      <c r="D19" s="7"/>
      <c r="E19" s="7"/>
      <c r="F19" s="7"/>
      <c r="G19" s="7"/>
      <c r="H19" s="7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</row>
    <row r="20" ht="15" customHeight="1">
      <c r="A20" t="s" s="5">
        <v>22</v>
      </c>
      <c r="B20" s="9">
        <v>0.12</v>
      </c>
      <c r="C20" s="7"/>
      <c r="D20" s="7"/>
      <c r="E20" s="7"/>
      <c r="F20" s="7"/>
      <c r="G20" s="7"/>
      <c r="H20" s="7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</row>
    <row r="21" ht="15" customHeight="1">
      <c r="A21" t="s" s="5">
        <v>23</v>
      </c>
      <c r="B21" s="10">
        <f>NPV(0.12,C18,D18,E18,F18)</f>
        <v>40434.547942263613</v>
      </c>
      <c r="C21" s="7"/>
      <c r="D21" s="7"/>
      <c r="E21" s="7"/>
      <c r="F21" s="7"/>
      <c r="G21" s="7"/>
      <c r="H21" s="7"/>
      <c r="I21" s="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</row>
    <row r="22" ht="15" customHeight="1">
      <c r="A22" t="s" s="5">
        <v>24</v>
      </c>
      <c r="B22" s="9">
        <f>IRR(C18:F18)</f>
        <v>0.5406685810056017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</row>
  </sheetData>
  <mergeCells count="1">
    <mergeCell ref="A1:J1"/>
  </mergeCells>
  <conditionalFormatting sqref="B2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G19"/>
  <sheetViews>
    <sheetView workbookViewId="0" showGridLines="0" defaultGridColor="1"/>
  </sheetViews>
  <sheetFormatPr defaultColWidth="8.83333" defaultRowHeight="14.25" customHeight="1" outlineLevelRow="0" outlineLevelCol="0"/>
  <cols>
    <col min="1" max="1" width="20.8516" style="11" customWidth="1"/>
    <col min="2" max="2" width="20.1719" style="11" customWidth="1"/>
    <col min="3" max="6" width="8.85156" style="11" customWidth="1"/>
    <col min="7" max="7" width="14.4609" style="11" customWidth="1"/>
    <col min="8" max="8" width="47.5" style="11" customWidth="1"/>
    <col min="9" max="9" width="15.5" style="11" customWidth="1"/>
    <col min="10" max="10" width="73" style="11" customWidth="1"/>
    <col min="11" max="85" width="8.85156" style="11" customWidth="1"/>
    <col min="86" max="256" width="8.85156" style="1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</row>
    <row r="2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</row>
    <row r="3" ht="15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</row>
    <row r="5" ht="15" customHeight="1">
      <c r="A5" t="s" s="6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</row>
    <row r="6" ht="15" customHeight="1">
      <c r="A6" s="4"/>
      <c r="B6" s="4"/>
      <c r="C6" s="7"/>
      <c r="D6" s="7"/>
      <c r="E6" s="7"/>
      <c r="F6" s="7"/>
      <c r="G6" s="7"/>
      <c r="H6" s="4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</row>
    <row r="7" ht="15" customHeight="1">
      <c r="A7" t="s" s="8">
        <v>16</v>
      </c>
      <c r="B7" s="4"/>
      <c r="C7" s="7">
        <v>20000</v>
      </c>
      <c r="D7" s="7">
        <v>42000</v>
      </c>
      <c r="E7" s="7">
        <v>45000</v>
      </c>
      <c r="F7" s="7">
        <v>48000</v>
      </c>
      <c r="G7" s="7">
        <f>SUM(C7:F7)</f>
        <v>155000</v>
      </c>
      <c r="H7" t="s" s="5">
        <v>25</v>
      </c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</row>
    <row r="8" ht="15" customHeight="1">
      <c r="A8" s="4"/>
      <c r="B8" s="4"/>
      <c r="C8" s="7"/>
      <c r="D8" s="7"/>
      <c r="E8" s="7"/>
      <c r="F8" s="7"/>
      <c r="G8" s="7"/>
      <c r="H8" s="4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</row>
    <row r="9" ht="15" customHeight="1">
      <c r="A9" t="s" s="6">
        <v>17</v>
      </c>
      <c r="B9" s="4"/>
      <c r="C9" s="7"/>
      <c r="D9" s="7"/>
      <c r="E9" s="7"/>
      <c r="F9" s="7"/>
      <c r="G9" s="7"/>
      <c r="H9" s="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</row>
    <row r="10" ht="15" customHeight="1">
      <c r="A10" s="4"/>
      <c r="B10" t="s" s="5">
        <v>18</v>
      </c>
      <c r="C10" s="7">
        <v>0</v>
      </c>
      <c r="D10" s="7">
        <v>0</v>
      </c>
      <c r="E10" s="7">
        <v>20000</v>
      </c>
      <c r="F10" s="7">
        <v>30000</v>
      </c>
      <c r="G10" s="7">
        <f>SUM(D10:F10)</f>
        <v>50000</v>
      </c>
      <c r="H10" s="4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</row>
    <row r="11" ht="15" customHeight="1">
      <c r="A11" s="4"/>
      <c r="B11" t="s" s="5">
        <v>19</v>
      </c>
      <c r="C11" s="7">
        <v>0</v>
      </c>
      <c r="D11" s="7">
        <v>40000</v>
      </c>
      <c r="E11" s="7">
        <f>D11+D11*0.25</f>
        <v>50000</v>
      </c>
      <c r="F11" s="7">
        <f>E11+E11*0.1</f>
        <v>55000</v>
      </c>
      <c r="G11" s="7">
        <f>SUM(C11:F11)</f>
        <v>145000</v>
      </c>
      <c r="H11" s="4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</row>
    <row r="12" ht="15" customHeight="1">
      <c r="A12" s="4"/>
      <c r="B12" s="4"/>
      <c r="C12" s="7"/>
      <c r="D12" s="7"/>
      <c r="E12" s="7"/>
      <c r="F12" s="7"/>
      <c r="G12" s="7"/>
      <c r="H12" s="4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</row>
    <row r="13" ht="15" customHeight="1">
      <c r="A13" t="s" s="8">
        <v>20</v>
      </c>
      <c r="B13" s="4"/>
      <c r="C13" s="7">
        <v>0</v>
      </c>
      <c r="D13" s="7">
        <f>SUM(D11)</f>
        <v>40000</v>
      </c>
      <c r="E13" s="7">
        <f>SUM(E11)</f>
        <v>50000</v>
      </c>
      <c r="F13" s="7">
        <f>SUM(F11)</f>
        <v>55000</v>
      </c>
      <c r="G13" s="7">
        <f>SUM(G11)</f>
        <v>145000</v>
      </c>
      <c r="H13" s="4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</row>
    <row r="14" ht="15" customHeight="1">
      <c r="A14" s="4"/>
      <c r="B14" s="4"/>
      <c r="C14" s="7"/>
      <c r="D14" s="7"/>
      <c r="E14" s="7"/>
      <c r="F14" s="7"/>
      <c r="G14" s="7"/>
      <c r="H14" s="4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</row>
    <row r="15" ht="15" customHeight="1">
      <c r="A15" t="s" s="6">
        <v>21</v>
      </c>
      <c r="B15" s="4"/>
      <c r="C15" s="7">
        <f>C13-C7</f>
        <v>-20000</v>
      </c>
      <c r="D15" s="7">
        <f>D13-D7</f>
        <v>-2000</v>
      </c>
      <c r="E15" s="7">
        <f>E13-E7</f>
        <v>5000</v>
      </c>
      <c r="F15" s="7">
        <f>F13-F7</f>
        <v>7000</v>
      </c>
      <c r="G15" s="7">
        <f>G13-G7</f>
        <v>-10000</v>
      </c>
      <c r="H15" s="4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</row>
    <row r="16" ht="15" customHeight="1">
      <c r="A16" s="4"/>
      <c r="B16" s="4"/>
      <c r="C16" s="7"/>
      <c r="D16" s="7"/>
      <c r="E16" s="7"/>
      <c r="F16" s="7"/>
      <c r="G16" s="7"/>
      <c r="H16" s="7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</row>
    <row r="17" ht="15" customHeight="1">
      <c r="A17" t="s" s="5">
        <v>22</v>
      </c>
      <c r="B17" s="9">
        <v>0.07000000000000001</v>
      </c>
      <c r="C17" s="7"/>
      <c r="D17" s="7"/>
      <c r="E17" s="7"/>
      <c r="F17" s="7"/>
      <c r="G17" s="7"/>
      <c r="H17" s="7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ht="15" customHeight="1">
      <c r="A18" t="s" s="5">
        <v>23</v>
      </c>
      <c r="B18" s="10">
        <f>NPV(0.07,C15,D15,E15,F15)</f>
        <v>-11016.710372806214</v>
      </c>
      <c r="C18" s="7"/>
      <c r="D18" s="7"/>
      <c r="E18" s="7"/>
      <c r="F18" s="7"/>
      <c r="G18" s="7"/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</row>
    <row r="19" ht="15" customHeight="1">
      <c r="A19" t="s" s="5">
        <v>24</v>
      </c>
      <c r="B19" s="9">
        <f>IRR(C15:F15)</f>
        <v>-0.214492933686906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</row>
  </sheetData>
  <mergeCells count="1">
    <mergeCell ref="A1:J1"/>
  </mergeCells>
  <conditionalFormatting sqref="B18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