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acshome\users$\minerj\My Documents\MITR2018\"/>
    </mc:Choice>
  </mc:AlternateContent>
  <bookViews>
    <workbookView xWindow="0" yWindow="0" windowWidth="19695" windowHeight="10215"/>
  </bookViews>
  <sheets>
    <sheet name="2018 Midte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3" i="1" l="1"/>
  <c r="E25" i="1" s="1"/>
  <c r="D23" i="1"/>
  <c r="D25" i="1" s="1"/>
  <c r="C23" i="1"/>
  <c r="C25" i="1" s="1"/>
  <c r="F22" i="1"/>
  <c r="E12" i="1"/>
  <c r="D12" i="1"/>
  <c r="C12" i="1"/>
  <c r="B12" i="1"/>
  <c r="B23" i="1" s="1"/>
  <c r="B25" i="1" s="1"/>
  <c r="F11" i="1"/>
  <c r="F10" i="1"/>
  <c r="F12" i="1" s="1"/>
  <c r="E10" i="1"/>
  <c r="D10" i="1"/>
  <c r="B7" i="1"/>
  <c r="F6" i="1"/>
  <c r="E6" i="1"/>
  <c r="F5" i="1"/>
  <c r="E4" i="1"/>
  <c r="E7" i="1" s="1"/>
  <c r="E14" i="1" s="1"/>
  <c r="D4" i="1"/>
  <c r="D7" i="1" s="1"/>
  <c r="D14" i="1" s="1"/>
  <c r="C4" i="1"/>
  <c r="F4" i="1" s="1"/>
  <c r="F7" i="1" s="1"/>
  <c r="F23" i="1" l="1"/>
  <c r="F14" i="1"/>
  <c r="B29" i="1"/>
  <c r="F25" i="1"/>
  <c r="B28" i="1"/>
  <c r="C7" i="1"/>
  <c r="C14" i="1" s="1"/>
  <c r="B14" i="1"/>
  <c r="B17" i="1" l="1"/>
  <c r="B18" i="1"/>
</calcChain>
</file>

<file path=xl/sharedStrings.xml><?xml version="1.0" encoding="utf-8"?>
<sst xmlns="http://schemas.openxmlformats.org/spreadsheetml/2006/main" count="25" uniqueCount="17">
  <si>
    <t>Build Scenario</t>
  </si>
  <si>
    <t>Year</t>
  </si>
  <si>
    <t>Total</t>
  </si>
  <si>
    <t>Costs</t>
  </si>
  <si>
    <t>App SW License</t>
  </si>
  <si>
    <t>Servers</t>
  </si>
  <si>
    <t>Data population</t>
  </si>
  <si>
    <t>Total Costs</t>
  </si>
  <si>
    <t>Benefits</t>
  </si>
  <si>
    <t>Supply Chain Analyst savings</t>
  </si>
  <si>
    <t>Cost of materials benefit</t>
  </si>
  <si>
    <t>Total Benefits</t>
  </si>
  <si>
    <t>Net Annual Benefits</t>
  </si>
  <si>
    <t>Int Rate</t>
  </si>
  <si>
    <t>NPV</t>
  </si>
  <si>
    <t>IRR</t>
  </si>
  <si>
    <t>Lease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</si>
</sst>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 indent="1"/>
    </xf>
    <xf numFmtId="0" fontId="0" fillId="0" borderId="1" xfId="0" applyFill="1" applyBorder="1" applyAlignment="1">
      <alignment horizontal="left" indent="1"/>
    </xf>
    <xf numFmtId="3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3" fontId="0" fillId="0" borderId="2" xfId="0" applyNumberForma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9" fontId="1" fillId="0" borderId="3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3" fontId="0" fillId="0" borderId="0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F28" sqref="F28"/>
    </sheetView>
  </sheetViews>
  <sheetFormatPr defaultRowHeight="15" x14ac:dyDescent="0.25"/>
  <cols>
    <col min="1" max="1" width="27.5703125" style="2" customWidth="1"/>
    <col min="2" max="6" width="14.85546875" style="2" customWidth="1"/>
  </cols>
  <sheetData>
    <row r="1" spans="1:7" x14ac:dyDescent="0.25">
      <c r="A1" s="1" t="s">
        <v>0</v>
      </c>
    </row>
    <row r="2" spans="1:7" x14ac:dyDescent="0.25">
      <c r="A2" s="3" t="s">
        <v>1</v>
      </c>
      <c r="B2" s="4">
        <v>0</v>
      </c>
      <c r="C2" s="4">
        <v>1</v>
      </c>
      <c r="D2" s="4">
        <v>2</v>
      </c>
      <c r="E2" s="4">
        <v>3</v>
      </c>
      <c r="F2" s="4" t="s">
        <v>2</v>
      </c>
    </row>
    <row r="3" spans="1:7" x14ac:dyDescent="0.25">
      <c r="A3" s="5" t="s">
        <v>3</v>
      </c>
      <c r="B3" s="6"/>
      <c r="C3" s="6"/>
      <c r="D3" s="6"/>
      <c r="E3" s="6"/>
      <c r="F3" s="6"/>
      <c r="G3" s="7"/>
    </row>
    <row r="4" spans="1:7" x14ac:dyDescent="0.25">
      <c r="A4" s="8" t="s">
        <v>4</v>
      </c>
      <c r="B4" s="6">
        <v>40000</v>
      </c>
      <c r="C4" s="6">
        <f>20% * $B$4</f>
        <v>8000</v>
      </c>
      <c r="D4" s="6">
        <f t="shared" ref="D4:E4" si="0">20% * $B$4</f>
        <v>8000</v>
      </c>
      <c r="E4" s="6">
        <f t="shared" si="0"/>
        <v>8000</v>
      </c>
      <c r="F4" s="6">
        <f>SUM(B4:E4)</f>
        <v>64000</v>
      </c>
      <c r="G4" s="7"/>
    </row>
    <row r="5" spans="1:7" x14ac:dyDescent="0.25">
      <c r="A5" s="8" t="s">
        <v>5</v>
      </c>
      <c r="B5" s="6">
        <v>12000</v>
      </c>
      <c r="C5" s="6">
        <v>0</v>
      </c>
      <c r="D5" s="6">
        <v>0</v>
      </c>
      <c r="E5" s="6">
        <v>-2500</v>
      </c>
      <c r="F5" s="6">
        <f>SUM(B5:E5)</f>
        <v>9500</v>
      </c>
      <c r="G5" s="7"/>
    </row>
    <row r="6" spans="1:7" x14ac:dyDescent="0.25">
      <c r="A6" s="9" t="s">
        <v>6</v>
      </c>
      <c r="B6" s="10">
        <v>8000</v>
      </c>
      <c r="C6" s="10">
        <v>2000</v>
      </c>
      <c r="D6" s="10">
        <v>2000</v>
      </c>
      <c r="E6" s="10">
        <f>50*40</f>
        <v>2000</v>
      </c>
      <c r="F6" s="10">
        <f t="shared" ref="F6" si="1">SUM(B6:E6)</f>
        <v>14000</v>
      </c>
      <c r="G6" s="7"/>
    </row>
    <row r="7" spans="1:7" x14ac:dyDescent="0.25">
      <c r="A7" s="5" t="s">
        <v>7</v>
      </c>
      <c r="B7" s="6">
        <f>SUM(B4:B6)</f>
        <v>60000</v>
      </c>
      <c r="C7" s="6">
        <f>SUM(C4:C6)</f>
        <v>10000</v>
      </c>
      <c r="D7" s="6">
        <f>SUM(D4:D6)</f>
        <v>10000</v>
      </c>
      <c r="E7" s="6">
        <f>SUM(E4:E6)</f>
        <v>7500</v>
      </c>
      <c r="F7" s="6">
        <f>SUM(F4:F6)</f>
        <v>87500</v>
      </c>
      <c r="G7" s="7"/>
    </row>
    <row r="8" spans="1:7" x14ac:dyDescent="0.25">
      <c r="A8" s="5"/>
      <c r="B8" s="6"/>
      <c r="C8" s="6"/>
      <c r="D8" s="6"/>
      <c r="E8" s="6"/>
      <c r="F8" s="6"/>
      <c r="G8" s="7"/>
    </row>
    <row r="9" spans="1:7" x14ac:dyDescent="0.25">
      <c r="A9" s="5" t="s">
        <v>8</v>
      </c>
      <c r="B9" s="6"/>
      <c r="C9" s="6"/>
      <c r="D9" s="6"/>
      <c r="E9" s="6"/>
      <c r="F9" s="6"/>
      <c r="G9" s="7"/>
    </row>
    <row r="10" spans="1:7" x14ac:dyDescent="0.25">
      <c r="A10" s="8" t="s">
        <v>9</v>
      </c>
      <c r="B10" s="6">
        <v>0</v>
      </c>
      <c r="C10" s="6">
        <v>40000</v>
      </c>
      <c r="D10" s="6">
        <f>C10*1.25</f>
        <v>50000</v>
      </c>
      <c r="E10" s="6">
        <f>D10*1.1</f>
        <v>55000.000000000007</v>
      </c>
      <c r="F10" s="6">
        <f>SUM(B10:E10)</f>
        <v>145000</v>
      </c>
      <c r="G10" s="7"/>
    </row>
    <row r="11" spans="1:7" x14ac:dyDescent="0.25">
      <c r="A11" s="9" t="s">
        <v>10</v>
      </c>
      <c r="B11" s="10">
        <v>0</v>
      </c>
      <c r="C11" s="10">
        <v>0</v>
      </c>
      <c r="D11" s="10">
        <v>20000</v>
      </c>
      <c r="E11" s="10">
        <v>30000</v>
      </c>
      <c r="F11" s="10">
        <f>SUM(B11:E11)</f>
        <v>50000</v>
      </c>
      <c r="G11" s="7"/>
    </row>
    <row r="12" spans="1:7" x14ac:dyDescent="0.25">
      <c r="A12" s="5" t="s">
        <v>11</v>
      </c>
      <c r="B12" s="6">
        <f>SUM(B10:B11)</f>
        <v>0</v>
      </c>
      <c r="C12" s="6">
        <f>SUM(C10:C11)</f>
        <v>40000</v>
      </c>
      <c r="D12" s="6">
        <f>SUM(D10:D11)</f>
        <v>70000</v>
      </c>
      <c r="E12" s="6">
        <f>SUM(E10:E11)</f>
        <v>85000</v>
      </c>
      <c r="F12" s="6">
        <f>SUM(F10:F11)</f>
        <v>195000</v>
      </c>
      <c r="G12" s="7"/>
    </row>
    <row r="13" spans="1:7" ht="15.75" thickBot="1" x14ac:dyDescent="0.3">
      <c r="A13" s="11"/>
      <c r="B13" s="12"/>
      <c r="C13" s="12"/>
      <c r="D13" s="12"/>
      <c r="E13" s="12"/>
      <c r="F13" s="12"/>
      <c r="G13" s="7"/>
    </row>
    <row r="14" spans="1:7" ht="16.5" thickTop="1" thickBot="1" x14ac:dyDescent="0.3">
      <c r="A14" s="5" t="s">
        <v>12</v>
      </c>
      <c r="B14" s="6">
        <f>B12-B7</f>
        <v>-60000</v>
      </c>
      <c r="C14" s="6">
        <f>C12-C7</f>
        <v>30000</v>
      </c>
      <c r="D14" s="6">
        <f>D12-D7</f>
        <v>60000</v>
      </c>
      <c r="E14" s="6">
        <f>E12-E7</f>
        <v>77500</v>
      </c>
      <c r="F14" s="6">
        <f>F12-F7</f>
        <v>107500</v>
      </c>
      <c r="G14" s="7"/>
    </row>
    <row r="15" spans="1:7" ht="15.75" thickBot="1" x14ac:dyDescent="0.3">
      <c r="A15" s="5"/>
      <c r="B15" s="6"/>
      <c r="C15" s="6"/>
      <c r="D15" s="6"/>
      <c r="E15" s="6"/>
      <c r="F15" s="13"/>
      <c r="G15" s="7"/>
    </row>
    <row r="16" spans="1:7" ht="15.75" thickBot="1" x14ac:dyDescent="0.3">
      <c r="A16" s="14" t="s">
        <v>13</v>
      </c>
      <c r="B16" s="15">
        <v>0.12</v>
      </c>
      <c r="C16" s="6"/>
      <c r="D16" s="6"/>
      <c r="E16" s="6"/>
      <c r="F16" s="6"/>
      <c r="G16" s="7"/>
    </row>
    <row r="17" spans="1:7" ht="15.75" thickBot="1" x14ac:dyDescent="0.3">
      <c r="A17" s="14" t="s">
        <v>14</v>
      </c>
      <c r="B17" s="6">
        <f>B14 + NPV(B16,C14,D14,E14)</f>
        <v>69780.316144314842</v>
      </c>
      <c r="C17" s="13">
        <v>70000</v>
      </c>
      <c r="D17" s="6"/>
      <c r="E17" s="6"/>
      <c r="F17" s="6"/>
      <c r="G17" s="7"/>
    </row>
    <row r="18" spans="1:7" ht="15.75" thickBot="1" x14ac:dyDescent="0.3">
      <c r="A18" s="14" t="s">
        <v>15</v>
      </c>
      <c r="B18" s="16">
        <f>IRR(B14:E14,0.1)</f>
        <v>0.61471119681791175</v>
      </c>
      <c r="C18" s="17">
        <v>0.62</v>
      </c>
      <c r="D18" s="6"/>
      <c r="E18" s="6"/>
      <c r="F18" s="6"/>
      <c r="G18" s="7"/>
    </row>
    <row r="19" spans="1:7" x14ac:dyDescent="0.25">
      <c r="A19" s="5"/>
      <c r="G19" s="7"/>
    </row>
    <row r="20" spans="1:7" x14ac:dyDescent="0.25">
      <c r="A20" s="1" t="s">
        <v>16</v>
      </c>
      <c r="G20" s="7"/>
    </row>
    <row r="21" spans="1:7" x14ac:dyDescent="0.25">
      <c r="A21" s="3" t="s">
        <v>1</v>
      </c>
      <c r="B21" s="4">
        <v>0</v>
      </c>
      <c r="C21" s="4">
        <v>1</v>
      </c>
      <c r="D21" s="4">
        <v>2</v>
      </c>
      <c r="E21" s="4">
        <v>3</v>
      </c>
      <c r="F21" s="4" t="s">
        <v>2</v>
      </c>
      <c r="G21" s="7"/>
    </row>
    <row r="22" spans="1:7" x14ac:dyDescent="0.25">
      <c r="A22" s="18" t="s">
        <v>7</v>
      </c>
      <c r="B22" s="6">
        <v>20000</v>
      </c>
      <c r="C22" s="6">
        <v>42000</v>
      </c>
      <c r="D22" s="6">
        <v>45000</v>
      </c>
      <c r="E22" s="6">
        <v>48000</v>
      </c>
      <c r="F22" s="6">
        <f>SUM(B22:E22)</f>
        <v>155000</v>
      </c>
      <c r="G22" s="7"/>
    </row>
    <row r="23" spans="1:7" x14ac:dyDescent="0.25">
      <c r="A23" s="18" t="s">
        <v>11</v>
      </c>
      <c r="B23" s="19">
        <f>B12</f>
        <v>0</v>
      </c>
      <c r="C23" s="19">
        <f t="shared" ref="C23:F23" si="2">C12</f>
        <v>40000</v>
      </c>
      <c r="D23" s="19">
        <f t="shared" si="2"/>
        <v>70000</v>
      </c>
      <c r="E23" s="19">
        <f t="shared" si="2"/>
        <v>85000</v>
      </c>
      <c r="F23" s="19">
        <f t="shared" si="2"/>
        <v>195000</v>
      </c>
      <c r="G23" s="7"/>
    </row>
    <row r="24" spans="1:7" ht="15.75" thickBot="1" x14ac:dyDescent="0.3">
      <c r="A24" s="11"/>
      <c r="B24" s="20"/>
      <c r="C24" s="20"/>
      <c r="D24" s="20"/>
      <c r="E24" s="20"/>
      <c r="F24" s="20"/>
      <c r="G24" s="7"/>
    </row>
    <row r="25" spans="1:7" ht="15.75" thickTop="1" x14ac:dyDescent="0.25">
      <c r="A25" s="5" t="s">
        <v>12</v>
      </c>
      <c r="B25" s="6">
        <f>B23-B22</f>
        <v>-20000</v>
      </c>
      <c r="C25" s="6">
        <f t="shared" ref="C25:E25" si="3">C23-C22</f>
        <v>-2000</v>
      </c>
      <c r="D25" s="6">
        <f t="shared" si="3"/>
        <v>25000</v>
      </c>
      <c r="E25" s="6">
        <f t="shared" si="3"/>
        <v>37000</v>
      </c>
      <c r="F25" s="6">
        <f>SUM(B25:E25)</f>
        <v>40000</v>
      </c>
      <c r="G25" s="7"/>
    </row>
    <row r="26" spans="1:7" x14ac:dyDescent="0.25">
      <c r="A26" s="5"/>
      <c r="G26" s="7"/>
    </row>
    <row r="27" spans="1:7" ht="15.75" thickBot="1" x14ac:dyDescent="0.3">
      <c r="A27" s="14" t="s">
        <v>13</v>
      </c>
      <c r="B27" s="21">
        <v>7.0000000000000007E-2</v>
      </c>
      <c r="G27" s="7"/>
    </row>
    <row r="28" spans="1:7" ht="15.75" thickBot="1" x14ac:dyDescent="0.3">
      <c r="A28" s="14" t="s">
        <v>14</v>
      </c>
      <c r="B28" s="6">
        <f>B25 + NPV(B27,C25,D25,E25)</f>
        <v>30169.83077328714</v>
      </c>
      <c r="C28" s="13">
        <v>30000</v>
      </c>
      <c r="G28" s="7"/>
    </row>
    <row r="29" spans="1:7" x14ac:dyDescent="0.25">
      <c r="A29" s="14" t="s">
        <v>15</v>
      </c>
      <c r="B29" s="16">
        <f>IRR(B25:E25,0.1)</f>
        <v>0.52119383757238125</v>
      </c>
      <c r="G29" s="7"/>
    </row>
    <row r="30" spans="1:7" x14ac:dyDescent="0.25">
      <c r="A30" s="5"/>
    </row>
    <row r="31" spans="1:7" x14ac:dyDescent="0.25">
      <c r="A31" s="5"/>
    </row>
    <row r="32" spans="1:7" x14ac:dyDescent="0.25">
      <c r="A32" s="5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 Midterm</vt:lpstr>
    </vt:vector>
  </TitlesOfParts>
  <Company>RPI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Miner, Jeff</dc:creator>
  <cp:lastModifiedBy>Miner, Jeff</cp:lastModifiedBy>
  <dcterms:created xsi:type="dcterms:W3CDTF">2018-10-13T20:06:02Z</dcterms:created>
  <dcterms:modified xsi:type="dcterms:W3CDTF">2018-10-13T20:06:56Z</dcterms:modified>
</cp:coreProperties>
</file>