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Neuromorphic/German Dataset/MobileNetV2/"/>
    </mc:Choice>
  </mc:AlternateContent>
  <xr:revisionPtr revIDLastSave="0" documentId="13_ncr:1_{8CFEE4C6-6D8E-A547-9F88-3E8333DCC575}" xr6:coauthVersionLast="47" xr6:coauthVersionMax="47" xr10:uidLastSave="{00000000-0000-0000-0000-000000000000}"/>
  <bookViews>
    <workbookView xWindow="0" yWindow="500" windowWidth="35840" windowHeight="20480" xr2:uid="{9C35D6D1-7C23-0B49-BA5A-CF7C7AD21843}"/>
  </bookViews>
  <sheets>
    <sheet name="Sheet1" sheetId="1" r:id="rId1"/>
  </sheets>
  <definedNames>
    <definedName name="_xlchart.v1.0" hidden="1">Sheet1!$J$45:$J$50</definedName>
    <definedName name="_xlchart.v1.1" hidden="1">Sheet1!$K$45:$K$50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J47" i="1"/>
  <c r="J48" i="1"/>
  <c r="J49" i="1"/>
  <c r="J50" i="1"/>
  <c r="J51" i="1"/>
  <c r="J52" i="1"/>
  <c r="J53" i="1"/>
  <c r="J54" i="1"/>
  <c r="J45" i="1"/>
  <c r="I46" i="1"/>
  <c r="I47" i="1"/>
  <c r="I48" i="1"/>
  <c r="I49" i="1"/>
  <c r="I50" i="1"/>
  <c r="I51" i="1"/>
  <c r="I52" i="1"/>
  <c r="I53" i="1"/>
  <c r="I54" i="1"/>
  <c r="I55" i="1"/>
  <c r="I45" i="1"/>
  <c r="R33" i="1"/>
  <c r="R34" i="1"/>
  <c r="R35" i="1"/>
  <c r="R36" i="1"/>
  <c r="R37" i="1"/>
  <c r="R32" i="1"/>
  <c r="Q33" i="1"/>
  <c r="Q34" i="1"/>
  <c r="Q35" i="1"/>
  <c r="Q36" i="1"/>
  <c r="Q37" i="1"/>
  <c r="Q38" i="1"/>
  <c r="Q32" i="1"/>
  <c r="B2" i="1"/>
  <c r="O2" i="1"/>
  <c r="N2" i="1"/>
  <c r="M2" i="1"/>
  <c r="L2" i="1"/>
  <c r="K2" i="1"/>
  <c r="J2" i="1"/>
  <c r="I2" i="1"/>
  <c r="H2" i="1"/>
  <c r="G2" i="1"/>
  <c r="F2" i="1"/>
  <c r="E2" i="1"/>
  <c r="D2" i="1"/>
  <c r="C2" i="1"/>
  <c r="O32" i="1"/>
  <c r="S32" i="1" l="1"/>
  <c r="T38" i="1" s="1"/>
  <c r="T37" i="1"/>
  <c r="T36" i="1"/>
  <c r="T35" i="1"/>
  <c r="T34" i="1"/>
  <c r="T33" i="1"/>
  <c r="U32" i="1"/>
  <c r="U37" i="1"/>
  <c r="U36" i="1"/>
  <c r="U33" i="1" l="1"/>
  <c r="U34" i="1"/>
  <c r="T32" i="1"/>
  <c r="U35" i="1"/>
</calcChain>
</file>

<file path=xl/sharedStrings.xml><?xml version="1.0" encoding="utf-8"?>
<sst xmlns="http://schemas.openxmlformats.org/spreadsheetml/2006/main" count="84" uniqueCount="46">
  <si>
    <t>Parameters</t>
  </si>
  <si>
    <t>Baseline</t>
  </si>
  <si>
    <t>RELATIVE</t>
  </si>
  <si>
    <t>ABSOLUTE</t>
  </si>
  <si>
    <t>BASELINE</t>
  </si>
  <si>
    <t>--</t>
  </si>
  <si>
    <t>Relative</t>
  </si>
  <si>
    <t>Absolute</t>
  </si>
  <si>
    <t>Accuracy</t>
  </si>
  <si>
    <t>Thresh</t>
  </si>
  <si>
    <t>MAC Counts</t>
  </si>
  <si>
    <t>MobileNetV2</t>
  </si>
  <si>
    <t>MicronNet</t>
  </si>
  <si>
    <t>58.3 M</t>
  </si>
  <si>
    <t xml:space="preserve">36.3 M  </t>
  </si>
  <si>
    <t xml:space="preserve"> 29.6 M</t>
  </si>
  <si>
    <t>22.8 M</t>
  </si>
  <si>
    <t>21.3 M</t>
  </si>
  <si>
    <t xml:space="preserve">20.7 M </t>
  </si>
  <si>
    <t>19.8 M</t>
  </si>
  <si>
    <t>10.5 M</t>
  </si>
  <si>
    <t>MicronNet Binarized</t>
  </si>
  <si>
    <t>Model Size</t>
  </si>
  <si>
    <t xml:space="preserve">1.48 MiB </t>
  </si>
  <si>
    <t>1.82 MiB</t>
  </si>
  <si>
    <t>2.21 MiB</t>
  </si>
  <si>
    <t xml:space="preserve">2.81 MiB </t>
  </si>
  <si>
    <t>86.73 KiB</t>
  </si>
  <si>
    <t>108.73 KiB</t>
  </si>
  <si>
    <t>169.54 KiB</t>
  </si>
  <si>
    <t>1.97 MiB</t>
  </si>
  <si>
    <t>Number of bits based on Threshold</t>
  </si>
  <si>
    <t>Data Reduction Rel</t>
  </si>
  <si>
    <t>Data Reduction Abs</t>
  </si>
  <si>
    <t>Total Pix Count</t>
  </si>
  <si>
    <t>Events/Image</t>
  </si>
  <si>
    <t>115.3 KiB</t>
  </si>
  <si>
    <t>Architecture</t>
  </si>
  <si>
    <t>MobileNet</t>
  </si>
  <si>
    <t>MicronNET</t>
  </si>
  <si>
    <t>MicronNET Binary</t>
  </si>
  <si>
    <t>Event Counts Based on Events Only</t>
  </si>
  <si>
    <t>Row Data Reduction</t>
  </si>
  <si>
    <t>Rel Thresh</t>
  </si>
  <si>
    <t>Abs Thresh</t>
  </si>
  <si>
    <t>Event Counts Based on Rows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</si>
</sst>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b/>
      <sz val="16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7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37056261822021"/>
                  <c:y val="-0.267060872198667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Sheet1!$H$45:$H$51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0.01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</c:numCache>
            </c:numRef>
          </c:xVal>
          <c:yVal>
            <c:numRef>
              <c:f>Sheet1!$I$45:$I$51</c:f>
              <c:numCache>
                <c:formatCode>General</c:formatCode>
                <c:ptCount val="7"/>
                <c:pt idx="0">
                  <c:v>99.987755733244597</c:v>
                </c:pt>
                <c:pt idx="1">
                  <c:v>99.9848975093756</c:v>
                </c:pt>
                <c:pt idx="2">
                  <c:v>99.748889423801202</c:v>
                </c:pt>
                <c:pt idx="3">
                  <c:v>99.002524314844692</c:v>
                </c:pt>
                <c:pt idx="4">
                  <c:v>97.464890253459799</c:v>
                </c:pt>
                <c:pt idx="5">
                  <c:v>92.611519279061</c:v>
                </c:pt>
                <c:pt idx="6">
                  <c:v>85.539360521314904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9-F34F-AFD4-E52693B38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032992"/>
        <c:axId val="1699394880"/>
      </c:scatterChart>
      <c:valAx>
        <c:axId val="17080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394880"/>
        <c:crosses val="autoZero"/>
        <c:crossBetween val="midCat"/>
      </c:valAx>
      <c:valAx>
        <c:axId val="16993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3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0220531718353272"/>
                  <c:y val="-0.25884654685339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Sheet1!$K$45:$K$50</c:f>
              <c:numCache>
                <c:formatCode>General</c:formatCode>
                <c:ptCount val="6"/>
                <c:pt idx="0">
                  <c:v>2.5000000000000001E-3</c:v>
                </c:pt>
                <c:pt idx="1">
                  <c:v>7.4999999999999997E-3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</c:numCache>
            </c:numRef>
          </c:xVal>
          <c:yVal>
            <c:numRef>
              <c:f>Sheet1!$J$45:$J$50</c:f>
              <c:numCache>
                <c:formatCode>General</c:formatCode>
                <c:ptCount val="6"/>
                <c:pt idx="0">
                  <c:v>99.989322261983403</c:v>
                </c:pt>
                <c:pt idx="1">
                  <c:v>99.646800748628095</c:v>
                </c:pt>
                <c:pt idx="2">
                  <c:v>99.076074758155997</c:v>
                </c:pt>
                <c:pt idx="3">
                  <c:v>94.307289750033092</c:v>
                </c:pt>
                <c:pt idx="4">
                  <c:v>87.378389755389492</c:v>
                </c:pt>
                <c:pt idx="5">
                  <c:v>80.5448607873887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5-C441-8A8F-06D74A314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853744"/>
        <c:axId val="1933876016"/>
      </c:scatterChart>
      <c:valAx>
        <c:axId val="193385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76016"/>
        <c:crosses val="autoZero"/>
        <c:crossBetween val="midCat"/>
      </c:valAx>
      <c:valAx>
        <c:axId val="1933876016"/>
        <c:scaling>
          <c:orientation val="minMax"/>
          <c:min val="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5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54</xdr:row>
      <xdr:rowOff>114300</xdr:rowOff>
    </xdr:from>
    <xdr:to>
      <xdr:col>17</xdr:col>
      <xdr:colOff>38100</xdr:colOff>
      <xdr:row>70</xdr:row>
      <xdr:rowOff>165100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925B958-1503-9044-92CB-C1E44C8FD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82550</xdr:colOff>
      <xdr:row>53</xdr:row>
      <xdr:rowOff>12700</xdr:rowOff>
    </xdr:from>
    <xdr:to>
      <xdr:col>7</xdr:col>
      <xdr:colOff>165100</xdr:colOff>
      <xdr:row>69</xdr:row>
      <xdr:rowOff>88900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6802D0A-0991-F14E-BBB6-4997B4D23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197D-D031-4A43-B4BF-B0A588E1B8E8}">
  <dimension ref="A1:V72"/>
  <sheetViews>
    <sheetView tabSelected="1" topLeftCell="A42" workbookViewId="0">
      <selection activeCell="C48" sqref="C48"/>
    </sheetView>
  </sheetViews>
  <sheetFormatPr baseColWidth="10" defaultRowHeight="16" x14ac:dyDescent="0.2"/>
  <cols>
    <col min="1" max="1" width="16.33203125" bestFit="1" customWidth="1"/>
    <col min="2" max="2" width="12" bestFit="1" customWidth="1"/>
    <col min="3" max="3" width="14.33203125" bestFit="1" customWidth="1"/>
    <col min="6" max="6" width="14.33203125" bestFit="1" customWidth="1"/>
    <col min="7" max="7" width="15" bestFit="1" customWidth="1"/>
    <col min="16" max="16" width="15.83203125" bestFit="1" customWidth="1"/>
    <col min="20" max="20" width="17.6640625" bestFit="1" customWidth="1"/>
    <col min="21" max="21" width="18" bestFit="1" customWidth="1"/>
  </cols>
  <sheetData>
    <row r="1" spans="1:16" ht="21" x14ac:dyDescent="0.25">
      <c r="B1" s="2" t="s">
        <v>4</v>
      </c>
      <c r="C1" s="11" t="s">
        <v>2</v>
      </c>
      <c r="D1" s="11"/>
      <c r="E1" s="11"/>
      <c r="F1" s="11"/>
      <c r="G1" s="11"/>
      <c r="H1" s="11"/>
      <c r="I1" s="11"/>
      <c r="J1" s="11" t="s">
        <v>3</v>
      </c>
      <c r="K1" s="11"/>
      <c r="L1" s="11"/>
      <c r="M1" s="11"/>
      <c r="N1" s="11"/>
      <c r="O1" s="11"/>
      <c r="P1" s="2" t="s">
        <v>37</v>
      </c>
    </row>
    <row r="2" spans="1:16" ht="21" x14ac:dyDescent="0.25">
      <c r="A2" s="2" t="s">
        <v>35</v>
      </c>
      <c r="B2" s="9">
        <f>O32*3</f>
        <v>150528</v>
      </c>
      <c r="C2" s="1">
        <f>(G16/100)*$O$32</f>
        <v>43437.162495999997</v>
      </c>
      <c r="D2" s="1">
        <f>(G17/100)*$O$32</f>
        <v>39532.064768000004</v>
      </c>
      <c r="E2" s="1">
        <f>(G18/100)*$O$32</f>
        <v>22733.139968000003</v>
      </c>
      <c r="F2" s="1">
        <f>(G19/100)*$O$32</f>
        <v>17390.449664000003</v>
      </c>
      <c r="G2" s="1">
        <f>(G20/100)*$O$32</f>
        <v>13544.208384</v>
      </c>
      <c r="H2" s="1">
        <f>(G21/100)*$O$32</f>
        <v>8487.9728639999994</v>
      </c>
      <c r="I2" s="1">
        <f>(G22/100)*$O$32</f>
        <v>5522.2702079999999</v>
      </c>
      <c r="J2" s="1">
        <f>(H16/100)*$O$32</f>
        <v>37826.281472000002</v>
      </c>
      <c r="K2" s="1">
        <f>(H17/100)*$O$32</f>
        <v>27288.869888000001</v>
      </c>
      <c r="L2" s="1">
        <f>(H18/100)*$O$32</f>
        <v>24180.416512</v>
      </c>
      <c r="M2" s="1">
        <f>(H19/100)*$O$32</f>
        <v>16579.65568</v>
      </c>
      <c r="N2" s="1">
        <f>(H20/100)*$O$32</f>
        <v>12142.692352</v>
      </c>
      <c r="O2" s="1">
        <f>(H21/100)*$O$32</f>
        <v>9378.8979199999994</v>
      </c>
    </row>
    <row r="3" spans="1:16" ht="21" x14ac:dyDescent="0.25">
      <c r="A3" s="2" t="s">
        <v>0</v>
      </c>
      <c r="B3" s="3" t="s">
        <v>5</v>
      </c>
      <c r="C3" s="4">
        <v>5.0000000000000001E-3</v>
      </c>
      <c r="D3" s="4">
        <v>0.01</v>
      </c>
      <c r="E3" s="4">
        <v>0.05</v>
      </c>
      <c r="F3" s="4">
        <v>7.4999999999999997E-2</v>
      </c>
      <c r="G3" s="4">
        <v>0.1</v>
      </c>
      <c r="H3" s="4">
        <v>0.15</v>
      </c>
      <c r="I3" s="4">
        <v>0.2</v>
      </c>
      <c r="J3" s="4">
        <v>2.5000000000000001E-3</v>
      </c>
      <c r="K3" s="4">
        <v>7.4999999999999997E-3</v>
      </c>
      <c r="L3" s="4">
        <v>0.01</v>
      </c>
      <c r="M3" s="4">
        <v>0.02</v>
      </c>
      <c r="N3" s="4">
        <v>0.03</v>
      </c>
      <c r="O3" s="4">
        <v>0.04</v>
      </c>
    </row>
    <row r="4" spans="1:16" ht="19" x14ac:dyDescent="0.25">
      <c r="A4" s="4">
        <v>21819</v>
      </c>
      <c r="B4">
        <v>0.90343421917486</v>
      </c>
      <c r="C4">
        <v>0.79996258505525897</v>
      </c>
      <c r="D4">
        <v>0.81660214423727595</v>
      </c>
      <c r="E4">
        <v>0.81594179162193203</v>
      </c>
      <c r="F4">
        <v>0.80438611025904805</v>
      </c>
      <c r="G4">
        <v>0.74253721359088598</v>
      </c>
      <c r="H4">
        <v>0.65077731520144899</v>
      </c>
      <c r="I4">
        <v>0.58088580938520495</v>
      </c>
      <c r="J4">
        <v>0.80366206889985303</v>
      </c>
      <c r="K4">
        <v>0.81758756137245703</v>
      </c>
      <c r="L4">
        <v>0.77709300667630499</v>
      </c>
      <c r="M4">
        <v>0.66453800605188396</v>
      </c>
      <c r="N4">
        <v>0.58878467152730896</v>
      </c>
      <c r="O4">
        <v>0.48540686646209602</v>
      </c>
      <c r="P4" t="s">
        <v>38</v>
      </c>
    </row>
    <row r="5" spans="1:16" ht="19" x14ac:dyDescent="0.25">
      <c r="A5" s="4">
        <v>27451</v>
      </c>
      <c r="B5">
        <v>0.95700299558619795</v>
      </c>
      <c r="C5">
        <v>0.90861437504617304</v>
      </c>
      <c r="D5">
        <v>0.90534452788604103</v>
      </c>
      <c r="E5">
        <v>0.92066133797834904</v>
      </c>
      <c r="F5">
        <v>0.89554566780024603</v>
      </c>
      <c r="G5">
        <v>0.88263722185605697</v>
      </c>
      <c r="H5">
        <v>0.84008683467279699</v>
      </c>
      <c r="I5">
        <v>0.77721801712882999</v>
      </c>
      <c r="J5">
        <v>0.920985072632586</v>
      </c>
      <c r="K5">
        <v>0.92217864431273899</v>
      </c>
      <c r="L5">
        <v>0.90285391454252195</v>
      </c>
      <c r="M5">
        <v>0.84891643122802596</v>
      </c>
      <c r="N5">
        <v>0.77478831209598098</v>
      </c>
      <c r="O5">
        <v>0.67438671457892296</v>
      </c>
      <c r="P5" t="s">
        <v>38</v>
      </c>
    </row>
    <row r="6" spans="1:16" ht="19" x14ac:dyDescent="0.25">
      <c r="A6" s="4">
        <v>43403</v>
      </c>
      <c r="B6">
        <v>0.97138256003566903</v>
      </c>
      <c r="C6">
        <v>0.93816171835394002</v>
      </c>
      <c r="D6">
        <v>0.94612868870392597</v>
      </c>
      <c r="E6">
        <v>0.945664542523868</v>
      </c>
      <c r="F6">
        <v>0.93696863072010605</v>
      </c>
      <c r="G6">
        <v>0.92051651415375901</v>
      </c>
      <c r="H6">
        <v>0.87871779372067504</v>
      </c>
      <c r="I6">
        <v>0.83568507597588604</v>
      </c>
      <c r="J6">
        <v>0.94564545575615699</v>
      </c>
      <c r="K6">
        <v>0.95345081838983603</v>
      </c>
      <c r="L6">
        <v>0.93599811728826199</v>
      </c>
      <c r="M6">
        <v>0.89652435113519202</v>
      </c>
      <c r="N6">
        <v>0.82798192235583201</v>
      </c>
      <c r="O6">
        <v>0.75599776198229196</v>
      </c>
      <c r="P6" t="s">
        <v>38</v>
      </c>
    </row>
    <row r="7" spans="1:16" ht="19" x14ac:dyDescent="0.25">
      <c r="A7" s="4">
        <v>387915</v>
      </c>
      <c r="B7">
        <v>0.97607678806252296</v>
      </c>
      <c r="C7">
        <v>0.95213542257389105</v>
      </c>
      <c r="D7">
        <v>0.95281594310792395</v>
      </c>
      <c r="E7">
        <v>0.95472146912390898</v>
      </c>
      <c r="F7">
        <v>0.94185048092023005</v>
      </c>
      <c r="G7">
        <v>0.92165204374234799</v>
      </c>
      <c r="H7">
        <v>0.88660428865160001</v>
      </c>
      <c r="I7">
        <v>0.84815797480134902</v>
      </c>
      <c r="J7">
        <v>0.95340986772939396</v>
      </c>
      <c r="K7">
        <v>0.95333725779776701</v>
      </c>
      <c r="L7">
        <v>0.94871296483929701</v>
      </c>
      <c r="M7">
        <v>0.89983161302299797</v>
      </c>
      <c r="N7">
        <v>0.84255639119647097</v>
      </c>
      <c r="O7">
        <v>0.768727220661652</v>
      </c>
      <c r="P7" t="s">
        <v>38</v>
      </c>
    </row>
    <row r="8" spans="1:16" ht="19" x14ac:dyDescent="0.25">
      <c r="A8" s="4">
        <v>476043</v>
      </c>
      <c r="B8">
        <v>0.98722798213450502</v>
      </c>
      <c r="C8">
        <v>0.96005831306480205</v>
      </c>
      <c r="D8">
        <v>0.95745010068171099</v>
      </c>
      <c r="E8">
        <v>0.96728279439088505</v>
      </c>
      <c r="F8">
        <v>0.94986172389075996</v>
      </c>
      <c r="G8">
        <v>0.94532024735943898</v>
      </c>
      <c r="H8">
        <v>0.90653596957974303</v>
      </c>
      <c r="I8">
        <v>0.86495925818382202</v>
      </c>
      <c r="J8">
        <v>0.95477864409286795</v>
      </c>
      <c r="K8">
        <v>0.96063327489439798</v>
      </c>
      <c r="L8">
        <v>0.95861710469305605</v>
      </c>
      <c r="M8">
        <v>0.92050496331399201</v>
      </c>
      <c r="N8">
        <v>0.85802070628406801</v>
      </c>
      <c r="O8">
        <v>0.79360839492847202</v>
      </c>
      <c r="P8" t="s">
        <v>38</v>
      </c>
    </row>
    <row r="9" spans="1:16" ht="19" x14ac:dyDescent="0.25">
      <c r="A9" s="4">
        <v>579659</v>
      </c>
      <c r="B9">
        <v>0.98717786418658504</v>
      </c>
      <c r="C9">
        <v>0.961969412897687</v>
      </c>
      <c r="D9">
        <v>0.96190621932276898</v>
      </c>
      <c r="E9">
        <v>0.965206361765652</v>
      </c>
      <c r="F9">
        <v>0.95551005842425696</v>
      </c>
      <c r="G9">
        <v>0.93643206466179596</v>
      </c>
      <c r="H9">
        <v>0.90564778941831403</v>
      </c>
      <c r="I9">
        <v>0.86169339597210903</v>
      </c>
      <c r="J9">
        <v>0.96219489976744899</v>
      </c>
      <c r="K9">
        <v>0.961829637049048</v>
      </c>
      <c r="L9">
        <v>0.96260755613587301</v>
      </c>
      <c r="M9">
        <v>0.92633829248367405</v>
      </c>
      <c r="N9">
        <v>0.86357678635125001</v>
      </c>
      <c r="O9">
        <v>0.79201304589947796</v>
      </c>
      <c r="P9" t="s">
        <v>38</v>
      </c>
    </row>
    <row r="10" spans="1:16" ht="19" x14ac:dyDescent="0.25">
      <c r="A10" s="4">
        <v>737675</v>
      </c>
      <c r="B10">
        <v>0.98575445125667105</v>
      </c>
      <c r="C10">
        <v>0.96379009519607906</v>
      </c>
      <c r="D10">
        <v>0.96465267612525196</v>
      </c>
      <c r="E10">
        <v>0.97023959963055695</v>
      </c>
      <c r="F10">
        <v>0.95478338097014004</v>
      </c>
      <c r="G10">
        <v>0.94264325452995001</v>
      </c>
      <c r="H10">
        <v>0.91216776539808297</v>
      </c>
      <c r="I10">
        <v>0.86972952712889395</v>
      </c>
      <c r="J10">
        <v>0.96923600787400299</v>
      </c>
      <c r="K10">
        <v>0.96912547901147195</v>
      </c>
      <c r="L10">
        <v>0.96698898801433897</v>
      </c>
      <c r="M10">
        <v>0.92739086105016499</v>
      </c>
      <c r="N10">
        <v>0.864576202343318</v>
      </c>
      <c r="O10">
        <v>0.79780483581775896</v>
      </c>
      <c r="P10" t="s">
        <v>38</v>
      </c>
    </row>
    <row r="11" spans="1:16" ht="19" x14ac:dyDescent="0.25">
      <c r="A11" s="4">
        <v>514491</v>
      </c>
      <c r="B11" s="5">
        <v>0.98037365452469005</v>
      </c>
      <c r="C11" s="5">
        <v>0.95806444900500198</v>
      </c>
      <c r="D11" s="5">
        <v>0.96500759656297497</v>
      </c>
      <c r="E11" s="5">
        <v>0.96360288004273598</v>
      </c>
      <c r="F11" s="5">
        <v>0.95370877125892894</v>
      </c>
      <c r="G11" s="5">
        <v>0.930059057978885</v>
      </c>
      <c r="H11" s="5">
        <v>0.90972324655328796</v>
      </c>
      <c r="I11" s="5">
        <v>0.87767191480739504</v>
      </c>
      <c r="J11" s="5">
        <v>0.96329612841837198</v>
      </c>
      <c r="K11" s="5">
        <v>0.96375606941839198</v>
      </c>
      <c r="L11" s="5">
        <v>0.96253146635348596</v>
      </c>
      <c r="M11" s="5">
        <v>0.92703874531932495</v>
      </c>
      <c r="N11" s="5">
        <v>0.87591181461330603</v>
      </c>
      <c r="O11" s="5">
        <v>0.81549118876172599</v>
      </c>
      <c r="P11" t="s">
        <v>39</v>
      </c>
    </row>
    <row r="12" spans="1:16" ht="19" x14ac:dyDescent="0.25">
      <c r="A12" s="4">
        <v>514491</v>
      </c>
      <c r="B12" s="5">
        <v>0.56031879611738</v>
      </c>
      <c r="C12" s="5">
        <v>0.93639012558562895</v>
      </c>
      <c r="D12" s="5">
        <v>0.93785154715780605</v>
      </c>
      <c r="E12" s="5">
        <v>0.94396135036307505</v>
      </c>
      <c r="F12" s="5">
        <v>0.92907319082346895</v>
      </c>
      <c r="G12" s="5">
        <v>0.91712716581645803</v>
      </c>
      <c r="H12" s="5">
        <v>0.86850887755869699</v>
      </c>
      <c r="I12" s="5">
        <v>0.81031725132941301</v>
      </c>
      <c r="J12" s="5">
        <v>0.89047221312293801</v>
      </c>
      <c r="K12" s="5">
        <v>0.93249374899491999</v>
      </c>
      <c r="L12" s="5">
        <v>0.93062165041469602</v>
      </c>
      <c r="M12" s="5">
        <v>0.84357361243261098</v>
      </c>
      <c r="N12" s="5">
        <v>0.77540433250760299</v>
      </c>
      <c r="O12" s="5">
        <v>0.69816208081263198</v>
      </c>
      <c r="P12" t="s">
        <v>40</v>
      </c>
    </row>
    <row r="14" spans="1:16" ht="21" x14ac:dyDescent="0.25">
      <c r="F14" s="11" t="s">
        <v>41</v>
      </c>
      <c r="G14" s="11"/>
      <c r="H14" s="11"/>
      <c r="I14" s="11"/>
    </row>
    <row r="15" spans="1:16" ht="19" x14ac:dyDescent="0.25">
      <c r="D15" t="s">
        <v>1</v>
      </c>
      <c r="E15" t="s">
        <v>8</v>
      </c>
      <c r="F15" t="s">
        <v>9</v>
      </c>
      <c r="G15" s="4" t="s">
        <v>6</v>
      </c>
      <c r="H15" s="4" t="s">
        <v>7</v>
      </c>
      <c r="I15" t="s">
        <v>9</v>
      </c>
      <c r="J15" t="s">
        <v>8</v>
      </c>
      <c r="K15" t="s">
        <v>1</v>
      </c>
    </row>
    <row r="16" spans="1:16" x14ac:dyDescent="0.2">
      <c r="D16" s="5">
        <v>0.98575445100000003</v>
      </c>
      <c r="E16">
        <v>0.96379009519607906</v>
      </c>
      <c r="F16">
        <v>5.0000000000000001E-3</v>
      </c>
      <c r="G16">
        <v>86.569599999999994</v>
      </c>
      <c r="H16">
        <v>75.387200000000007</v>
      </c>
      <c r="I16">
        <v>2.5000000000000001E-3</v>
      </c>
      <c r="J16">
        <v>0.96923600787400299</v>
      </c>
      <c r="K16" s="5">
        <v>0.98575445100000003</v>
      </c>
    </row>
    <row r="17" spans="2:21" x14ac:dyDescent="0.2">
      <c r="D17" s="5">
        <v>0.98575445100000003</v>
      </c>
      <c r="E17">
        <v>0.96465267612525196</v>
      </c>
      <c r="F17">
        <v>0.01</v>
      </c>
      <c r="G17">
        <v>78.786799999999999</v>
      </c>
      <c r="H17">
        <v>54.386299999999999</v>
      </c>
      <c r="I17">
        <v>7.4999999999999997E-3</v>
      </c>
      <c r="J17">
        <v>0.96912547901147195</v>
      </c>
      <c r="K17" s="5">
        <v>0.98575445100000003</v>
      </c>
    </row>
    <row r="18" spans="2:21" x14ac:dyDescent="0.2">
      <c r="D18" s="5">
        <v>0.98575445100000003</v>
      </c>
      <c r="E18">
        <v>0.97023959963055695</v>
      </c>
      <c r="F18">
        <v>0.05</v>
      </c>
      <c r="G18">
        <v>45.306800000000003</v>
      </c>
      <c r="H18">
        <v>48.191200000000002</v>
      </c>
      <c r="I18">
        <v>0.01</v>
      </c>
      <c r="J18">
        <v>0.96698898801433897</v>
      </c>
      <c r="K18" s="5">
        <v>0.98575445100000003</v>
      </c>
    </row>
    <row r="19" spans="2:21" x14ac:dyDescent="0.2">
      <c r="D19" s="5">
        <v>0.98575445100000003</v>
      </c>
      <c r="E19">
        <v>0.95478338097014004</v>
      </c>
      <c r="F19">
        <v>7.4999999999999997E-2</v>
      </c>
      <c r="G19">
        <v>34.658900000000003</v>
      </c>
      <c r="H19">
        <v>33.042999999999999</v>
      </c>
      <c r="I19">
        <v>0.02</v>
      </c>
      <c r="J19">
        <v>0.92739086105016499</v>
      </c>
      <c r="K19" s="5">
        <v>0.98575445100000003</v>
      </c>
    </row>
    <row r="20" spans="2:21" x14ac:dyDescent="0.2">
      <c r="D20" s="5">
        <v>0.98575445100000003</v>
      </c>
      <c r="E20">
        <v>0.94264325452995001</v>
      </c>
      <c r="F20">
        <v>0.1</v>
      </c>
      <c r="G20">
        <v>26.993400000000001</v>
      </c>
      <c r="H20">
        <v>24.200199999999999</v>
      </c>
      <c r="I20">
        <v>0.03</v>
      </c>
      <c r="J20">
        <v>0.864576202343318</v>
      </c>
      <c r="K20" s="5">
        <v>0.98575445100000003</v>
      </c>
    </row>
    <row r="21" spans="2:21" x14ac:dyDescent="0.2">
      <c r="D21" s="5">
        <v>0.98575445100000003</v>
      </c>
      <c r="E21">
        <v>0.91216776539808297</v>
      </c>
      <c r="F21">
        <v>0.15</v>
      </c>
      <c r="G21">
        <v>16.916399999999999</v>
      </c>
      <c r="H21">
        <v>18.692</v>
      </c>
      <c r="I21">
        <v>0.04</v>
      </c>
      <c r="J21">
        <v>0.79780483581775896</v>
      </c>
      <c r="K21" s="5">
        <v>0.98575445100000003</v>
      </c>
    </row>
    <row r="22" spans="2:21" x14ac:dyDescent="0.2">
      <c r="D22" s="5">
        <v>0.98575445100000003</v>
      </c>
      <c r="E22">
        <v>0.86972952712889395</v>
      </c>
      <c r="F22">
        <v>0.2</v>
      </c>
      <c r="G22">
        <v>11.005800000000001</v>
      </c>
      <c r="H22">
        <v>14.662599999999999</v>
      </c>
      <c r="K22" s="5">
        <v>0.98575445100000003</v>
      </c>
    </row>
    <row r="23" spans="2:21" x14ac:dyDescent="0.2">
      <c r="D23" s="5">
        <v>0.98575445100000003</v>
      </c>
      <c r="G23">
        <v>7.4324000000000003</v>
      </c>
      <c r="H23">
        <v>11.702</v>
      </c>
      <c r="K23" s="5">
        <v>0.98575445100000003</v>
      </c>
    </row>
    <row r="24" spans="2:21" x14ac:dyDescent="0.2">
      <c r="G24">
        <v>5.1836000000000002</v>
      </c>
      <c r="H24">
        <v>9.4748000000000001</v>
      </c>
    </row>
    <row r="25" spans="2:21" x14ac:dyDescent="0.2">
      <c r="G25">
        <v>2.7450000000000001</v>
      </c>
      <c r="H25">
        <v>7.6510999999999996</v>
      </c>
    </row>
    <row r="26" spans="2:21" x14ac:dyDescent="0.2">
      <c r="G26">
        <v>1.5911</v>
      </c>
    </row>
    <row r="30" spans="2:21" ht="21" x14ac:dyDescent="0.25">
      <c r="D30" s="12" t="s">
        <v>22</v>
      </c>
      <c r="E30" s="12"/>
      <c r="J30" s="11" t="s">
        <v>10</v>
      </c>
      <c r="K30" s="11"/>
      <c r="L30" s="11"/>
      <c r="Q30" s="10" t="s">
        <v>31</v>
      </c>
      <c r="R30" s="10"/>
      <c r="S30" s="10"/>
    </row>
    <row r="31" spans="2:21" ht="19" x14ac:dyDescent="0.25">
      <c r="C31" s="4" t="s">
        <v>11</v>
      </c>
      <c r="D31" s="4" t="s">
        <v>12</v>
      </c>
      <c r="E31" s="4" t="s">
        <v>21</v>
      </c>
      <c r="J31" s="4" t="s">
        <v>11</v>
      </c>
      <c r="K31" s="4" t="s">
        <v>12</v>
      </c>
      <c r="L31" s="4" t="s">
        <v>21</v>
      </c>
      <c r="O31" s="4" t="s">
        <v>34</v>
      </c>
      <c r="Q31" s="8" t="s">
        <v>6</v>
      </c>
      <c r="R31" s="8" t="s">
        <v>7</v>
      </c>
      <c r="S31" s="8" t="s">
        <v>1</v>
      </c>
      <c r="T31" s="8" t="s">
        <v>32</v>
      </c>
      <c r="U31" s="8" t="s">
        <v>33</v>
      </c>
    </row>
    <row r="32" spans="2:21" ht="17" x14ac:dyDescent="0.25">
      <c r="B32">
        <v>0.35</v>
      </c>
      <c r="C32" s="6" t="s">
        <v>26</v>
      </c>
      <c r="D32" s="6" t="s">
        <v>30</v>
      </c>
      <c r="E32" t="s">
        <v>36</v>
      </c>
      <c r="I32">
        <v>0.35</v>
      </c>
      <c r="J32" s="6" t="s">
        <v>13</v>
      </c>
      <c r="K32" s="6" t="s">
        <v>20</v>
      </c>
      <c r="L32" t="s">
        <v>20</v>
      </c>
      <c r="O32">
        <f>224*224</f>
        <v>50176</v>
      </c>
      <c r="Q32">
        <f>(G16/100)*$O$32*2</f>
        <v>86874.324991999994</v>
      </c>
      <c r="R32">
        <f>(H16/100)*$O$32*2</f>
        <v>75652.562944000005</v>
      </c>
      <c r="S32">
        <f>1*O32*24</f>
        <v>1204224</v>
      </c>
      <c r="T32">
        <f>100-(Q32/$S$32*100)</f>
        <v>92.785866666666664</v>
      </c>
      <c r="U32">
        <f>100-(R32/$S$32*100)</f>
        <v>93.717733333333328</v>
      </c>
    </row>
    <row r="33" spans="2:22" ht="17" x14ac:dyDescent="0.25">
      <c r="B33">
        <v>0.25</v>
      </c>
      <c r="C33" s="6" t="s">
        <v>25</v>
      </c>
      <c r="D33" s="7" t="s">
        <v>5</v>
      </c>
      <c r="I33">
        <v>0.25</v>
      </c>
      <c r="J33" s="6" t="s">
        <v>14</v>
      </c>
      <c r="K33" s="7" t="s">
        <v>5</v>
      </c>
      <c r="Q33">
        <f t="shared" ref="Q33:Q38" si="0">(G17/100)*$O$32*2</f>
        <v>79064.129536000008</v>
      </c>
      <c r="R33">
        <f t="shared" ref="R33:R37" si="1">(H17/100)*$O$32*2</f>
        <v>54577.739776000002</v>
      </c>
      <c r="T33">
        <f t="shared" ref="T33:T38" si="2">100-(Q33/$S$32*100)</f>
        <v>93.434433333333331</v>
      </c>
      <c r="U33">
        <f t="shared" ref="U33:U37" si="3">100-(R33/$S$32*100)</f>
        <v>95.467808333333338</v>
      </c>
    </row>
    <row r="34" spans="2:22" ht="17" x14ac:dyDescent="0.25">
      <c r="B34">
        <v>0.15</v>
      </c>
      <c r="C34" s="6" t="s">
        <v>24</v>
      </c>
      <c r="D34" s="7" t="s">
        <v>5</v>
      </c>
      <c r="I34">
        <v>0.15</v>
      </c>
      <c r="J34" s="6" t="s">
        <v>15</v>
      </c>
      <c r="K34" s="7" t="s">
        <v>5</v>
      </c>
      <c r="Q34">
        <f t="shared" si="0"/>
        <v>45466.279936000006</v>
      </c>
      <c r="R34">
        <f t="shared" si="1"/>
        <v>48360.833024</v>
      </c>
      <c r="T34">
        <f t="shared" si="2"/>
        <v>96.224433333333337</v>
      </c>
      <c r="U34">
        <f t="shared" si="3"/>
        <v>95.984066666666664</v>
      </c>
    </row>
    <row r="35" spans="2:22" ht="17" x14ac:dyDescent="0.25">
      <c r="B35">
        <v>0.05</v>
      </c>
      <c r="C35" s="6" t="s">
        <v>23</v>
      </c>
      <c r="D35" s="7" t="s">
        <v>5</v>
      </c>
      <c r="I35">
        <v>0.05</v>
      </c>
      <c r="J35" s="6" t="s">
        <v>16</v>
      </c>
      <c r="K35" s="7" t="s">
        <v>5</v>
      </c>
      <c r="Q35">
        <f t="shared" si="0"/>
        <v>34780.899328000007</v>
      </c>
      <c r="R35">
        <f t="shared" si="1"/>
        <v>33159.31136</v>
      </c>
      <c r="T35">
        <f t="shared" si="2"/>
        <v>97.111758333333327</v>
      </c>
      <c r="U35">
        <f t="shared" si="3"/>
        <v>97.246416666666661</v>
      </c>
    </row>
    <row r="36" spans="2:22" ht="17" x14ac:dyDescent="0.25">
      <c r="B36">
        <v>2</v>
      </c>
      <c r="C36" s="6" t="s">
        <v>29</v>
      </c>
      <c r="D36" s="7" t="s">
        <v>5</v>
      </c>
      <c r="I36">
        <v>2</v>
      </c>
      <c r="J36" s="6" t="s">
        <v>17</v>
      </c>
      <c r="K36" s="7" t="s">
        <v>5</v>
      </c>
      <c r="Q36">
        <f t="shared" si="0"/>
        <v>27088.416767999999</v>
      </c>
      <c r="R36">
        <f t="shared" si="1"/>
        <v>24285.384704</v>
      </c>
      <c r="T36">
        <f t="shared" si="2"/>
        <v>97.750550000000004</v>
      </c>
      <c r="U36">
        <f t="shared" si="3"/>
        <v>97.983316666666667</v>
      </c>
    </row>
    <row r="37" spans="2:22" ht="17" x14ac:dyDescent="0.25">
      <c r="B37">
        <v>6</v>
      </c>
      <c r="C37" s="6" t="s">
        <v>28</v>
      </c>
      <c r="D37" s="7" t="s">
        <v>5</v>
      </c>
      <c r="I37">
        <v>6</v>
      </c>
      <c r="J37" s="6" t="s">
        <v>18</v>
      </c>
      <c r="K37" s="7" t="s">
        <v>5</v>
      </c>
      <c r="Q37">
        <f t="shared" si="0"/>
        <v>16975.945727999999</v>
      </c>
      <c r="R37">
        <f t="shared" si="1"/>
        <v>18757.795839999999</v>
      </c>
      <c r="T37">
        <f t="shared" si="2"/>
        <v>98.590299999999999</v>
      </c>
      <c r="U37">
        <f t="shared" si="3"/>
        <v>98.442333333333337</v>
      </c>
    </row>
    <row r="38" spans="2:22" ht="17" x14ac:dyDescent="0.25">
      <c r="B38">
        <v>10</v>
      </c>
      <c r="C38" s="6" t="s">
        <v>27</v>
      </c>
      <c r="D38" s="7" t="s">
        <v>5</v>
      </c>
      <c r="I38">
        <v>10</v>
      </c>
      <c r="J38" s="6" t="s">
        <v>19</v>
      </c>
      <c r="K38" s="7" t="s">
        <v>5</v>
      </c>
      <c r="Q38">
        <f t="shared" si="0"/>
        <v>11044.540416</v>
      </c>
      <c r="T38">
        <f t="shared" si="2"/>
        <v>99.082849999999993</v>
      </c>
    </row>
    <row r="42" spans="2:22" x14ac:dyDescent="0.2">
      <c r="T42" s="10" t="s">
        <v>42</v>
      </c>
      <c r="U42" s="10"/>
    </row>
    <row r="43" spans="2:22" ht="21" x14ac:dyDescent="0.25">
      <c r="H43" s="11" t="s">
        <v>45</v>
      </c>
      <c r="I43" s="11"/>
      <c r="J43" s="11"/>
      <c r="K43" s="11"/>
      <c r="S43" s="8" t="s">
        <v>43</v>
      </c>
      <c r="T43" s="8" t="s">
        <v>32</v>
      </c>
      <c r="U43" s="8" t="s">
        <v>33</v>
      </c>
      <c r="V43" s="8" t="s">
        <v>44</v>
      </c>
    </row>
    <row r="44" spans="2:22" ht="19" x14ac:dyDescent="0.25">
      <c r="F44" t="s">
        <v>1</v>
      </c>
      <c r="G44" t="s">
        <v>8</v>
      </c>
      <c r="H44" t="s">
        <v>9</v>
      </c>
      <c r="I44" s="4" t="s">
        <v>6</v>
      </c>
      <c r="J44" s="4" t="s">
        <v>7</v>
      </c>
      <c r="K44" t="s">
        <v>9</v>
      </c>
      <c r="L44" t="s">
        <v>8</v>
      </c>
      <c r="M44" t="s">
        <v>1</v>
      </c>
      <c r="S44">
        <v>5.0000000000000001E-3</v>
      </c>
      <c r="T44">
        <v>91.667687022220406</v>
      </c>
      <c r="U44">
        <v>91.667556478158801</v>
      </c>
      <c r="V44">
        <v>2.5000000000000001E-3</v>
      </c>
    </row>
    <row r="45" spans="2:22" x14ac:dyDescent="0.2">
      <c r="F45" s="5">
        <v>0.98575445100000003</v>
      </c>
      <c r="G45">
        <v>0.96379009519607906</v>
      </c>
      <c r="H45">
        <v>5.0000000000000001E-3</v>
      </c>
      <c r="I45">
        <f>I62*100</f>
        <v>99.987755733244597</v>
      </c>
      <c r="J45">
        <f>J62*100</f>
        <v>99.989322261983403</v>
      </c>
      <c r="K45">
        <v>2.5000000000000001E-3</v>
      </c>
      <c r="L45">
        <v>0.96923600787400299</v>
      </c>
      <c r="M45" s="5">
        <v>0.98575445100000003</v>
      </c>
      <c r="S45">
        <v>0.01</v>
      </c>
      <c r="T45">
        <v>91.667925207542794</v>
      </c>
      <c r="U45">
        <v>91.696099937605396</v>
      </c>
      <c r="V45">
        <v>7.4999999999999997E-3</v>
      </c>
    </row>
    <row r="46" spans="2:22" x14ac:dyDescent="0.2">
      <c r="F46" s="5">
        <v>0.98575445100000003</v>
      </c>
      <c r="G46">
        <v>0.96465267612525196</v>
      </c>
      <c r="H46">
        <v>0.01</v>
      </c>
      <c r="I46">
        <f t="shared" ref="I46:J57" si="4">I63*100</f>
        <v>99.9848975093756</v>
      </c>
      <c r="J46">
        <f t="shared" si="4"/>
        <v>99.646800748628095</v>
      </c>
      <c r="K46">
        <v>7.4999999999999997E-3</v>
      </c>
      <c r="L46">
        <v>0.96912547901147195</v>
      </c>
      <c r="M46" s="5">
        <v>0.98575445100000003</v>
      </c>
      <c r="S46">
        <v>0.05</v>
      </c>
      <c r="T46">
        <v>91.6875925480078</v>
      </c>
      <c r="U46">
        <v>91.743660436811794</v>
      </c>
      <c r="V46">
        <v>0.01</v>
      </c>
    </row>
    <row r="47" spans="2:22" x14ac:dyDescent="0.2">
      <c r="F47" s="5">
        <v>0.98575445100000003</v>
      </c>
      <c r="G47">
        <v>0.97023959963055695</v>
      </c>
      <c r="H47">
        <v>0.05</v>
      </c>
      <c r="I47">
        <f t="shared" si="4"/>
        <v>99.748889423801202</v>
      </c>
      <c r="J47">
        <f t="shared" si="4"/>
        <v>99.076074758155997</v>
      </c>
      <c r="K47">
        <v>0.01</v>
      </c>
      <c r="L47">
        <v>0.96698898801433897</v>
      </c>
      <c r="M47" s="5">
        <v>0.98575445100000003</v>
      </c>
      <c r="S47">
        <v>7.4999999999999997E-2</v>
      </c>
      <c r="T47">
        <v>91.749789640421398</v>
      </c>
      <c r="U47">
        <v>92.141059187490001</v>
      </c>
      <c r="V47">
        <v>0.02</v>
      </c>
    </row>
    <row r="48" spans="2:22" x14ac:dyDescent="0.2">
      <c r="F48" s="5">
        <v>0.98575445100000003</v>
      </c>
      <c r="G48">
        <v>0.95478338097014004</v>
      </c>
      <c r="H48">
        <v>7.4999999999999997E-2</v>
      </c>
      <c r="I48">
        <f t="shared" si="4"/>
        <v>99.002524314844692</v>
      </c>
      <c r="J48">
        <f t="shared" si="4"/>
        <v>94.307289750033092</v>
      </c>
      <c r="K48">
        <v>0.02</v>
      </c>
      <c r="L48">
        <v>0.92739086105016499</v>
      </c>
      <c r="M48" s="5">
        <v>0.98575445100000003</v>
      </c>
      <c r="S48">
        <v>0.1</v>
      </c>
      <c r="T48">
        <v>91.877925812204197</v>
      </c>
      <c r="U48">
        <v>92.718467520378098</v>
      </c>
      <c r="V48">
        <v>0.03</v>
      </c>
    </row>
    <row r="49" spans="6:22" x14ac:dyDescent="0.2">
      <c r="F49" s="5">
        <v>0.98575445100000003</v>
      </c>
      <c r="G49">
        <v>0.94264325452995001</v>
      </c>
      <c r="H49">
        <v>0.1</v>
      </c>
      <c r="I49">
        <f t="shared" si="4"/>
        <v>97.464890253459799</v>
      </c>
      <c r="J49">
        <f t="shared" si="4"/>
        <v>87.378389755389492</v>
      </c>
      <c r="K49">
        <v>0.03</v>
      </c>
      <c r="L49">
        <v>0.864576202343318</v>
      </c>
      <c r="M49" s="5">
        <v>0.98575445100000003</v>
      </c>
      <c r="S49">
        <v>0.15</v>
      </c>
      <c r="T49">
        <v>92.282373393406004</v>
      </c>
      <c r="U49">
        <v>93.287928267712502</v>
      </c>
      <c r="V49">
        <v>0.04</v>
      </c>
    </row>
    <row r="50" spans="6:22" x14ac:dyDescent="0.2">
      <c r="F50" s="5">
        <v>0.98575445100000003</v>
      </c>
      <c r="G50">
        <v>0.91216776539808297</v>
      </c>
      <c r="H50">
        <v>0.15</v>
      </c>
      <c r="I50">
        <f t="shared" si="4"/>
        <v>92.611519279061</v>
      </c>
      <c r="J50">
        <f t="shared" si="4"/>
        <v>80.5448607873887</v>
      </c>
      <c r="K50">
        <v>0.04</v>
      </c>
      <c r="L50">
        <v>0.79780483581775896</v>
      </c>
      <c r="M50" s="5">
        <v>0.98575445100000003</v>
      </c>
      <c r="S50">
        <v>0.2</v>
      </c>
      <c r="T50">
        <v>92.871719956553804</v>
      </c>
      <c r="U50">
        <v>93.837791585429002</v>
      </c>
    </row>
    <row r="51" spans="6:22" x14ac:dyDescent="0.2">
      <c r="F51" s="5">
        <v>0.98575445100000003</v>
      </c>
      <c r="G51">
        <v>0.86972952712889395</v>
      </c>
      <c r="H51">
        <v>0.2</v>
      </c>
      <c r="I51">
        <f t="shared" si="4"/>
        <v>85.539360521314904</v>
      </c>
      <c r="J51">
        <f t="shared" si="4"/>
        <v>73.946500974802703</v>
      </c>
      <c r="M51" s="5">
        <v>0.98575445100000003</v>
      </c>
      <c r="T51">
        <v>93.623484285784798</v>
      </c>
      <c r="U51">
        <v>94.3428353988037</v>
      </c>
    </row>
    <row r="52" spans="6:22" x14ac:dyDescent="0.2">
      <c r="F52" s="5">
        <v>0.98575445100000003</v>
      </c>
      <c r="I52">
        <f t="shared" si="4"/>
        <v>76.518188570560696</v>
      </c>
      <c r="J52">
        <f t="shared" si="4"/>
        <v>67.885975214315991</v>
      </c>
      <c r="M52" s="5">
        <v>0.98575445100000003</v>
      </c>
      <c r="T52">
        <v>94.447483941185695</v>
      </c>
      <c r="U52">
        <v>94.807392485071802</v>
      </c>
    </row>
    <row r="53" spans="6:22" x14ac:dyDescent="0.2">
      <c r="I53">
        <f t="shared" si="4"/>
        <v>66.630192705764003</v>
      </c>
      <c r="J53">
        <f t="shared" si="4"/>
        <v>62.311290179105903</v>
      </c>
      <c r="T53">
        <v>95.992643390500902</v>
      </c>
      <c r="U53">
        <v>95.269229565518401</v>
      </c>
    </row>
    <row r="54" spans="6:22" x14ac:dyDescent="0.2">
      <c r="I54">
        <f t="shared" si="4"/>
        <v>48.088279313993098</v>
      </c>
      <c r="J54">
        <f t="shared" si="4"/>
        <v>56.769245213753806</v>
      </c>
      <c r="T54">
        <v>97.176921283616807</v>
      </c>
    </row>
    <row r="55" spans="6:22" x14ac:dyDescent="0.2">
      <c r="I55">
        <f t="shared" si="4"/>
        <v>33.876944596606698</v>
      </c>
    </row>
    <row r="62" spans="6:22" x14ac:dyDescent="0.2">
      <c r="I62">
        <v>0.99987755733244599</v>
      </c>
      <c r="J62">
        <v>0.99989322261983404</v>
      </c>
    </row>
    <row r="63" spans="6:22" x14ac:dyDescent="0.2">
      <c r="I63">
        <v>0.99984897509375603</v>
      </c>
      <c r="J63">
        <v>0.99646800748628095</v>
      </c>
    </row>
    <row r="64" spans="6:22" x14ac:dyDescent="0.2">
      <c r="I64">
        <v>0.99748889423801201</v>
      </c>
      <c r="J64">
        <v>0.99076074758155996</v>
      </c>
    </row>
    <row r="65" spans="9:10" x14ac:dyDescent="0.2">
      <c r="I65">
        <v>0.99002524314844698</v>
      </c>
      <c r="J65">
        <v>0.94307289750033096</v>
      </c>
    </row>
    <row r="66" spans="9:10" x14ac:dyDescent="0.2">
      <c r="I66">
        <v>0.97464890253459802</v>
      </c>
      <c r="J66">
        <v>0.87378389755389496</v>
      </c>
    </row>
    <row r="67" spans="9:10" x14ac:dyDescent="0.2">
      <c r="I67">
        <v>0.92611519279061005</v>
      </c>
      <c r="J67">
        <v>0.80544860787388695</v>
      </c>
    </row>
    <row r="68" spans="9:10" x14ac:dyDescent="0.2">
      <c r="I68">
        <v>0.855393605213149</v>
      </c>
      <c r="J68">
        <v>0.73946500974802698</v>
      </c>
    </row>
    <row r="69" spans="9:10" x14ac:dyDescent="0.2">
      <c r="I69">
        <v>0.76518188570560697</v>
      </c>
      <c r="J69">
        <v>0.67885975214315997</v>
      </c>
    </row>
    <row r="70" spans="9:10" x14ac:dyDescent="0.2">
      <c r="I70">
        <v>0.66630192705764002</v>
      </c>
      <c r="J70">
        <v>0.62311290179105905</v>
      </c>
    </row>
    <row r="71" spans="9:10" x14ac:dyDescent="0.2">
      <c r="I71">
        <v>0.48088279313993099</v>
      </c>
      <c r="J71">
        <v>0.56769245213753805</v>
      </c>
    </row>
    <row r="72" spans="9:10" x14ac:dyDescent="0.2">
      <c r="I72">
        <v>0.33876944596606701</v>
      </c>
    </row>
  </sheetData>
  <mergeCells count="8">
    <mergeCell ref="T42:U42"/>
    <mergeCell ref="H43:K43"/>
    <mergeCell ref="Q30:S30"/>
    <mergeCell ref="C1:I1"/>
    <mergeCell ref="J1:O1"/>
    <mergeCell ref="F14:I14"/>
    <mergeCell ref="D30:E30"/>
    <mergeCell ref="J30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2021-11-08T23:50:08Z</dcterms:created>
  <dcterms:modified xsi:type="dcterms:W3CDTF">2022-02-08T12:25:44Z</dcterms:modified>
</cp:coreProperties>
</file>