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0385" windowHeight="7575"/>
  </bookViews>
  <sheets>
    <sheet name="carro" sheetId="1" r:id="rId1"/>
  </sheets>
  <definedNames>
    <definedName name="solver_adj" localSheetId="0" hidden="1">carro!$R$4:$R$19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carro!$R$4:$R$19</definedName>
    <definedName name="solver_lhs2" localSheetId="0" hidden="1">carro!$R$4:$R$19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carro!$AC$3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100</definedName>
    <definedName name="solver_rhs2" localSheetId="0" hidden="1">-100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Y31" i="1"/>
  <c r="B3" i="1"/>
  <c r="Y30" i="1"/>
  <c r="Y24" i="1"/>
  <c r="Y21" i="1"/>
  <c r="E54" i="1"/>
  <c r="G53" i="1"/>
  <c r="Y19" i="1"/>
  <c r="Y18" i="1"/>
  <c r="Y16" i="1"/>
  <c r="Y12" i="1"/>
  <c r="Y10" i="1"/>
  <c r="Y7" i="1"/>
  <c r="Y5" i="1"/>
  <c r="Y4" i="1"/>
  <c r="B4" i="1"/>
  <c r="B5" i="1" s="1"/>
  <c r="B6" i="1" s="1"/>
  <c r="B7" i="1" s="1"/>
  <c r="B8" i="1" s="1"/>
  <c r="B9" i="1" s="1"/>
  <c r="B10" i="1" s="1"/>
  <c r="T48" i="1" l="1"/>
  <c r="U48" i="1"/>
  <c r="T31" i="1"/>
  <c r="U31" i="1"/>
  <c r="Y13" i="1"/>
  <c r="Y25" i="1"/>
  <c r="Y14" i="1"/>
  <c r="Y22" i="1"/>
  <c r="Y26" i="1"/>
  <c r="Y11" i="1"/>
  <c r="Y15" i="1"/>
  <c r="Y23" i="1"/>
  <c r="Y6" i="1"/>
  <c r="Y27" i="1"/>
  <c r="Y20" i="1"/>
  <c r="Y9" i="1"/>
  <c r="Y17" i="1"/>
  <c r="Y28" i="1"/>
  <c r="Y8" i="1"/>
  <c r="Y29" i="1"/>
  <c r="U8" i="1"/>
  <c r="U29" i="1"/>
  <c r="U28" i="1"/>
  <c r="U12" i="1"/>
  <c r="U16" i="1"/>
  <c r="U20" i="1"/>
  <c r="U24" i="1"/>
  <c r="U5" i="1"/>
  <c r="U9" i="1"/>
  <c r="U13" i="1"/>
  <c r="U17" i="1"/>
  <c r="U21" i="1"/>
  <c r="U25" i="1"/>
  <c r="U4" i="1"/>
  <c r="U6" i="1"/>
  <c r="U10" i="1"/>
  <c r="U14" i="1"/>
  <c r="U18" i="1"/>
  <c r="U22" i="1"/>
  <c r="U26" i="1"/>
  <c r="U30" i="1"/>
  <c r="U7" i="1"/>
  <c r="U11" i="1"/>
  <c r="U15" i="1"/>
  <c r="U19" i="1"/>
  <c r="U23" i="1"/>
  <c r="U27" i="1"/>
  <c r="T4" i="1"/>
  <c r="T16" i="1"/>
  <c r="T28" i="1"/>
  <c r="T5" i="1"/>
  <c r="T9" i="1"/>
  <c r="T13" i="1"/>
  <c r="T17" i="1"/>
  <c r="T21" i="1"/>
  <c r="T25" i="1"/>
  <c r="T29" i="1"/>
  <c r="T8" i="1"/>
  <c r="T24" i="1"/>
  <c r="T6" i="1"/>
  <c r="T10" i="1"/>
  <c r="T14" i="1"/>
  <c r="T18" i="1"/>
  <c r="T22" i="1"/>
  <c r="T26" i="1"/>
  <c r="T30" i="1"/>
  <c r="T12" i="1"/>
  <c r="T20" i="1"/>
  <c r="T7" i="1"/>
  <c r="T11" i="1"/>
  <c r="T15" i="1"/>
  <c r="T19" i="1"/>
  <c r="T23" i="1"/>
  <c r="T27" i="1"/>
  <c r="U46" i="1"/>
  <c r="U47" i="1"/>
  <c r="T46" i="1"/>
  <c r="T47" i="1"/>
  <c r="W48" i="1" l="1"/>
  <c r="V48" i="1"/>
  <c r="W31" i="1"/>
  <c r="V31" i="1"/>
  <c r="W24" i="1"/>
  <c r="W28" i="1"/>
  <c r="W13" i="1"/>
  <c r="W6" i="1"/>
  <c r="W19" i="1"/>
  <c r="W14" i="1"/>
  <c r="W16" i="1"/>
  <c r="V16" i="1"/>
  <c r="V22" i="1"/>
  <c r="W5" i="1"/>
  <c r="V19" i="1"/>
  <c r="W23" i="1"/>
  <c r="W21" i="1"/>
  <c r="V7" i="1"/>
  <c r="V8" i="1"/>
  <c r="W8" i="1"/>
  <c r="W30" i="1"/>
  <c r="V11" i="1"/>
  <c r="W22" i="1"/>
  <c r="V12" i="1"/>
  <c r="W11" i="1"/>
  <c r="W25" i="1"/>
  <c r="W12" i="1"/>
  <c r="V9" i="1"/>
  <c r="W20" i="1"/>
  <c r="W15" i="1"/>
  <c r="V10" i="1"/>
  <c r="W29" i="1"/>
  <c r="W17" i="1"/>
  <c r="W18" i="1"/>
  <c r="W27" i="1"/>
  <c r="W26" i="1"/>
  <c r="W7" i="1"/>
  <c r="V15" i="1"/>
  <c r="V21" i="1"/>
  <c r="V26" i="1"/>
  <c r="V30" i="1"/>
  <c r="V5" i="1"/>
  <c r="V20" i="1"/>
  <c r="V29" i="1"/>
  <c r="V28" i="1"/>
  <c r="V27" i="1"/>
  <c r="V25" i="1"/>
  <c r="V24" i="1"/>
  <c r="V23" i="1"/>
  <c r="V17" i="1"/>
  <c r="W9" i="1"/>
  <c r="V6" i="1"/>
  <c r="V13" i="1"/>
  <c r="W10" i="1"/>
  <c r="V14" i="1"/>
  <c r="V18" i="1"/>
  <c r="W47" i="1"/>
  <c r="W46" i="1"/>
  <c r="V46" i="1"/>
  <c r="V47" i="1"/>
  <c r="W4" i="1"/>
  <c r="V4" i="1"/>
  <c r="X48" i="1" l="1"/>
  <c r="X31" i="1"/>
  <c r="Z31" i="1" s="1"/>
  <c r="X30" i="1"/>
  <c r="Z30" i="1" s="1"/>
  <c r="X5" i="1"/>
  <c r="Z5" i="1" s="1"/>
  <c r="X24" i="1"/>
  <c r="Z24" i="1" s="1"/>
  <c r="X13" i="1"/>
  <c r="Z13" i="1" s="1"/>
  <c r="X28" i="1"/>
  <c r="Z28" i="1" s="1"/>
  <c r="X6" i="1"/>
  <c r="Z6" i="1" s="1"/>
  <c r="X29" i="1"/>
  <c r="Z29" i="1" s="1"/>
  <c r="X14" i="1"/>
  <c r="Z14" i="1" s="1"/>
  <c r="X19" i="1"/>
  <c r="Z19" i="1" s="1"/>
  <c r="X16" i="1"/>
  <c r="Z16" i="1" s="1"/>
  <c r="X15" i="1"/>
  <c r="Z15" i="1" s="1"/>
  <c r="X25" i="1"/>
  <c r="Z25" i="1" s="1"/>
  <c r="X22" i="1"/>
  <c r="Z22" i="1" s="1"/>
  <c r="X23" i="1"/>
  <c r="Z23" i="1" s="1"/>
  <c r="X9" i="1"/>
  <c r="Z9" i="1" s="1"/>
  <c r="X21" i="1"/>
  <c r="Z21" i="1" s="1"/>
  <c r="X12" i="1"/>
  <c r="Z12" i="1" s="1"/>
  <c r="X8" i="1"/>
  <c r="Z8" i="1" s="1"/>
  <c r="X11" i="1"/>
  <c r="Z11" i="1" s="1"/>
  <c r="X27" i="1"/>
  <c r="Z27" i="1" s="1"/>
  <c r="X7" i="1"/>
  <c r="Z7" i="1" s="1"/>
  <c r="X10" i="1"/>
  <c r="Z10" i="1" s="1"/>
  <c r="X20" i="1"/>
  <c r="Z20" i="1" s="1"/>
  <c r="X17" i="1"/>
  <c r="Z17" i="1" s="1"/>
  <c r="X18" i="1"/>
  <c r="Z18" i="1" s="1"/>
  <c r="X26" i="1"/>
  <c r="Z26" i="1" s="1"/>
  <c r="X46" i="1"/>
  <c r="X47" i="1"/>
  <c r="X4" i="1"/>
  <c r="Z4" i="1" l="1"/>
  <c r="AC2" i="1" l="1"/>
  <c r="AC3" i="1" s="1"/>
</calcChain>
</file>

<file path=xl/sharedStrings.xml><?xml version="1.0" encoding="utf-8"?>
<sst xmlns="http://schemas.openxmlformats.org/spreadsheetml/2006/main" count="132" uniqueCount="92">
  <si>
    <t>feature 1</t>
  </si>
  <si>
    <t>feature 2</t>
  </si>
  <si>
    <t>feature 3</t>
  </si>
  <si>
    <t>pesos</t>
  </si>
  <si>
    <t>out</t>
  </si>
  <si>
    <t>desired</t>
  </si>
  <si>
    <t>mse</t>
  </si>
  <si>
    <t>error</t>
  </si>
  <si>
    <t>nr casos</t>
  </si>
  <si>
    <t>obs 1</t>
  </si>
  <si>
    <t>obs 2</t>
  </si>
  <si>
    <t>obs 3</t>
  </si>
  <si>
    <t>obs 4</t>
  </si>
  <si>
    <t>obs 5</t>
  </si>
  <si>
    <t>obs 6</t>
  </si>
  <si>
    <t>obs 8</t>
  </si>
  <si>
    <t>obs 9</t>
  </si>
  <si>
    <t>obs 10</t>
  </si>
  <si>
    <t>obs 11</t>
  </si>
  <si>
    <t>obs 12</t>
  </si>
  <si>
    <t>obs 13</t>
  </si>
  <si>
    <t>obs 14</t>
  </si>
  <si>
    <t>obs 15</t>
  </si>
  <si>
    <t>obs 16</t>
  </si>
  <si>
    <t>obs 17</t>
  </si>
  <si>
    <t>obs 18</t>
  </si>
  <si>
    <t>altura</t>
  </si>
  <si>
    <t>largura</t>
  </si>
  <si>
    <t>peso</t>
  </si>
  <si>
    <t>Hatch compacto</t>
  </si>
  <si>
    <t>Hatch médio</t>
  </si>
  <si>
    <t>Sedã compacto</t>
  </si>
  <si>
    <t>Sedã médio</t>
  </si>
  <si>
    <t>Sedã grande</t>
  </si>
  <si>
    <t>SUV</t>
  </si>
  <si>
    <t>Picape média</t>
  </si>
  <si>
    <t>Picape grande</t>
  </si>
  <si>
    <t>Polo</t>
  </si>
  <si>
    <t>comprimento</t>
  </si>
  <si>
    <t>feature 4</t>
  </si>
  <si>
    <t>y</t>
  </si>
  <si>
    <t>Civic</t>
  </si>
  <si>
    <t>Compass</t>
  </si>
  <si>
    <t>Onix</t>
  </si>
  <si>
    <t>Fiat Strada</t>
  </si>
  <si>
    <t>classificação</t>
  </si>
  <si>
    <t>Hilux</t>
  </si>
  <si>
    <t>Prisma</t>
  </si>
  <si>
    <t>Fusion</t>
  </si>
  <si>
    <t>Accord</t>
  </si>
  <si>
    <t>Passat</t>
  </si>
  <si>
    <t>w</t>
  </si>
  <si>
    <t>hidden 1</t>
  </si>
  <si>
    <t>hidden 2</t>
  </si>
  <si>
    <t>hidden 3</t>
  </si>
  <si>
    <t>hidden 4</t>
  </si>
  <si>
    <t>Corolla</t>
  </si>
  <si>
    <t>test 1</t>
  </si>
  <si>
    <t>Ka</t>
  </si>
  <si>
    <t>test 2</t>
  </si>
  <si>
    <t>Hr-v</t>
  </si>
  <si>
    <t>test 3</t>
  </si>
  <si>
    <t>Gol</t>
  </si>
  <si>
    <t>duster</t>
  </si>
  <si>
    <t>Hb20</t>
  </si>
  <si>
    <t>Argo</t>
  </si>
  <si>
    <t>Virtus</t>
  </si>
  <si>
    <t>Ka Sedã</t>
  </si>
  <si>
    <t>Voyage</t>
  </si>
  <si>
    <t>Hb20S</t>
  </si>
  <si>
    <t>Cruze</t>
  </si>
  <si>
    <t>S10</t>
  </si>
  <si>
    <t>Amarok</t>
  </si>
  <si>
    <t>Frontier</t>
  </si>
  <si>
    <t>obs 19</t>
  </si>
  <si>
    <t>obs 20</t>
  </si>
  <si>
    <t>obs 21</t>
  </si>
  <si>
    <t>obs 22</t>
  </si>
  <si>
    <t>obs 23</t>
  </si>
  <si>
    <t>obs 24</t>
  </si>
  <si>
    <t>obs 25</t>
  </si>
  <si>
    <t>obs 26</t>
  </si>
  <si>
    <t>Saveiro</t>
  </si>
  <si>
    <t>obs 28</t>
  </si>
  <si>
    <t>Focus</t>
  </si>
  <si>
    <t>porta malas</t>
  </si>
  <si>
    <t>feature 5</t>
  </si>
  <si>
    <t>Golf</t>
  </si>
  <si>
    <t>obs 29</t>
  </si>
  <si>
    <t>Cruze Hatch</t>
  </si>
  <si>
    <t>obs 30</t>
  </si>
  <si>
    <t>Sonata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</si>
</sst>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0" fillId="5" borderId="2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applyBorder="1"/>
    <xf numFmtId="0" fontId="2" fillId="0" borderId="5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5" xfId="0" applyFont="1" applyBorder="1"/>
    <xf numFmtId="0" fontId="0" fillId="0" borderId="0" xfId="0" applyBorder="1"/>
    <xf numFmtId="0" fontId="0" fillId="2" borderId="4" xfId="0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showGridLines="0" tabSelected="1" topLeftCell="B25" workbookViewId="0">
      <selection activeCell="L46" sqref="L46"/>
    </sheetView>
  </sheetViews>
  <sheetFormatPr defaultRowHeight="15" x14ac:dyDescent="0.25"/>
  <cols>
    <col min="1" max="1" width="15.140625" bestFit="1" customWidth="1"/>
    <col min="3" max="3" width="11.5703125" bestFit="1" customWidth="1"/>
    <col min="5" max="6" width="13.140625" customWidth="1"/>
    <col min="7" max="7" width="9" bestFit="1" customWidth="1"/>
    <col min="8" max="9" width="13.140625" customWidth="1"/>
    <col min="10" max="10" width="16.85546875" customWidth="1"/>
    <col min="11" max="11" width="6.85546875" customWidth="1"/>
    <col min="12" max="12" width="13.140625" bestFit="1" customWidth="1"/>
    <col min="13" max="15" width="12" bestFit="1" customWidth="1"/>
    <col min="16" max="17" width="12" customWidth="1"/>
    <col min="20" max="23" width="8.7109375" bestFit="1" customWidth="1"/>
    <col min="24" max="25" width="12" bestFit="1" customWidth="1"/>
    <col min="26" max="26" width="6" bestFit="1" customWidth="1"/>
  </cols>
  <sheetData>
    <row r="1" spans="1:29" x14ac:dyDescent="0.25">
      <c r="C1" s="5"/>
      <c r="D1" s="5"/>
      <c r="E1" s="6" t="s">
        <v>38</v>
      </c>
      <c r="F1" s="6" t="s">
        <v>26</v>
      </c>
      <c r="G1" s="6" t="s">
        <v>27</v>
      </c>
      <c r="H1" s="6" t="s">
        <v>28</v>
      </c>
      <c r="I1" s="6" t="s">
        <v>85</v>
      </c>
      <c r="J1" s="6" t="s">
        <v>45</v>
      </c>
      <c r="K1" s="1"/>
      <c r="L1" s="6" t="s">
        <v>38</v>
      </c>
      <c r="M1" s="6" t="s">
        <v>26</v>
      </c>
      <c r="N1" s="6" t="s">
        <v>27</v>
      </c>
      <c r="O1" s="6" t="s">
        <v>28</v>
      </c>
      <c r="P1" s="6" t="s">
        <v>85</v>
      </c>
      <c r="Q1" s="1" t="s">
        <v>45</v>
      </c>
      <c r="R1" s="1" t="s">
        <v>51</v>
      </c>
    </row>
    <row r="2" spans="1:29" x14ac:dyDescent="0.25">
      <c r="C2" s="5"/>
      <c r="D2" s="5"/>
      <c r="E2" s="5"/>
      <c r="F2" s="5"/>
      <c r="G2" s="5"/>
      <c r="H2" s="5"/>
      <c r="I2" s="5"/>
      <c r="J2" s="5"/>
      <c r="L2" s="5"/>
      <c r="M2" s="5"/>
      <c r="N2" s="5"/>
      <c r="O2" s="5"/>
      <c r="P2" s="5"/>
      <c r="AB2" t="s">
        <v>8</v>
      </c>
      <c r="AC2">
        <f>COUNT(Z4:Z32)</f>
        <v>28</v>
      </c>
    </row>
    <row r="3" spans="1:29" x14ac:dyDescent="0.25">
      <c r="A3" s="2" t="s">
        <v>29</v>
      </c>
      <c r="B3">
        <f>1/8</f>
        <v>0.125</v>
      </c>
      <c r="C3" s="5"/>
      <c r="D3" s="5"/>
      <c r="E3" s="5" t="s">
        <v>0</v>
      </c>
      <c r="F3" s="5" t="s">
        <v>1</v>
      </c>
      <c r="G3" s="5" t="s">
        <v>2</v>
      </c>
      <c r="H3" s="5" t="s">
        <v>39</v>
      </c>
      <c r="I3" s="5" t="s">
        <v>86</v>
      </c>
      <c r="J3" s="5" t="s">
        <v>40</v>
      </c>
      <c r="L3" s="5" t="s">
        <v>0</v>
      </c>
      <c r="M3" s="5" t="s">
        <v>1</v>
      </c>
      <c r="N3" s="5" t="s">
        <v>2</v>
      </c>
      <c r="O3" s="5" t="s">
        <v>39</v>
      </c>
      <c r="P3" s="5" t="s">
        <v>86</v>
      </c>
      <c r="R3" t="s">
        <v>3</v>
      </c>
      <c r="S3" s="7"/>
      <c r="T3" s="7" t="s">
        <v>52</v>
      </c>
      <c r="U3" s="7" t="s">
        <v>53</v>
      </c>
      <c r="V3" s="7" t="s">
        <v>54</v>
      </c>
      <c r="W3" s="7" t="s">
        <v>55</v>
      </c>
      <c r="X3" s="7" t="s">
        <v>4</v>
      </c>
      <c r="Y3" s="7" t="s">
        <v>5</v>
      </c>
      <c r="Z3" s="7" t="s">
        <v>7</v>
      </c>
      <c r="AB3" t="s">
        <v>6</v>
      </c>
      <c r="AC3">
        <f>(SUM(Z4:Z32)/AC2)</f>
        <v>4.6355227614010711E-3</v>
      </c>
    </row>
    <row r="4" spans="1:29" x14ac:dyDescent="0.25">
      <c r="A4" s="3" t="s">
        <v>30</v>
      </c>
      <c r="B4">
        <f>B3+$B$3</f>
        <v>0.25</v>
      </c>
      <c r="C4" s="6" t="s">
        <v>37</v>
      </c>
      <c r="D4" s="6" t="s">
        <v>9</v>
      </c>
      <c r="E4" s="5">
        <v>4057</v>
      </c>
      <c r="F4" s="5">
        <v>1468</v>
      </c>
      <c r="G4" s="5">
        <v>1751</v>
      </c>
      <c r="H4" s="5">
        <v>1147</v>
      </c>
      <c r="I4" s="5">
        <v>300</v>
      </c>
      <c r="J4" s="5" t="s">
        <v>29</v>
      </c>
      <c r="L4" s="5">
        <f>(E4-MIN(E$4:E$31))/(MAX(E$4:E$31)-MIN(E$4:E$31))</f>
        <v>0.11186440677966102</v>
      </c>
      <c r="M4" s="5">
        <f t="shared" ref="M4:M31" si="0">(F4-MIN(F$4:F$31))/(MAX(F$4:F$31)-MIN(F$4:F$31))</f>
        <v>8.2938388625592413E-2</v>
      </c>
      <c r="N4" s="5">
        <f t="shared" ref="N4:N31" si="1">(G4-MIN(G$4:G$31))/(MAX(G$4:G$31)-MIN(G$4:G$31))</f>
        <v>0.31879194630872482</v>
      </c>
      <c r="O4" s="5">
        <f t="shared" ref="O4:O31" si="2">(H4-MIN(H$4:H$31))/(MAX(H$4:H$31)-MIN(H$4:H$31))</f>
        <v>0.14853358561967833</v>
      </c>
      <c r="P4" s="5">
        <f t="shared" ref="P4:P31" si="3">(I4-MIN(I$4:I$31))/(MAX(I$4:I$31)-MIN(I$4:I$31))</f>
        <v>3.2749428789032753E-2</v>
      </c>
      <c r="R4" s="9">
        <v>19.319419947183604</v>
      </c>
      <c r="S4" s="7"/>
      <c r="T4" s="8">
        <f>1/(1+EXP(-(MMULT(L4:P4,$R$4:$R$8))))</f>
        <v>0.16859298475047418</v>
      </c>
      <c r="U4" s="8">
        <f>1/(1+EXP(-(MMULT(L4:P4,$R$9:$R$13))))</f>
        <v>0.71318235230255655</v>
      </c>
      <c r="V4" s="8">
        <f>1/(1+EXP(-(MMULT(T4:U4,$R$14:$R$15))))</f>
        <v>1</v>
      </c>
      <c r="W4" s="8">
        <f>1/(1+EXP(-(MMULT(T4:U4,$R$16:$R$17))))</f>
        <v>0.43868350031968956</v>
      </c>
      <c r="X4" s="8">
        <f>1/(1+EXP(-(MMULT(V4:W4,$R$18:$R$19))))</f>
        <v>7.2247975431309133E-2</v>
      </c>
      <c r="Y4" s="8">
        <f>VLOOKUP(J4,$A$3:$B$11,2,FALSE)</f>
        <v>0.125</v>
      </c>
      <c r="Z4" s="8">
        <f>(X4-Y4)^2</f>
        <v>2.7827760960957649E-3</v>
      </c>
    </row>
    <row r="5" spans="1:29" x14ac:dyDescent="0.25">
      <c r="A5" s="3" t="s">
        <v>31</v>
      </c>
      <c r="B5">
        <f>B4+$B$3</f>
        <v>0.375</v>
      </c>
      <c r="C5" s="6" t="s">
        <v>41</v>
      </c>
      <c r="D5" s="6" t="s">
        <v>10</v>
      </c>
      <c r="E5" s="5">
        <v>4637</v>
      </c>
      <c r="F5" s="5">
        <v>1433</v>
      </c>
      <c r="G5" s="5">
        <v>1799</v>
      </c>
      <c r="H5" s="5">
        <v>1326</v>
      </c>
      <c r="I5" s="5">
        <v>519</v>
      </c>
      <c r="J5" s="5" t="s">
        <v>32</v>
      </c>
      <c r="L5" s="5">
        <f t="shared" ref="L5:L31" si="4">(E5-MIN(E$4:E$31))/(MAX(E$4:E$31)-MIN(E$4:E$31))</f>
        <v>0.5050847457627119</v>
      </c>
      <c r="M5" s="5">
        <f t="shared" si="0"/>
        <v>0</v>
      </c>
      <c r="N5" s="5">
        <f t="shared" si="1"/>
        <v>0.47986577181208051</v>
      </c>
      <c r="O5" s="5">
        <f t="shared" si="2"/>
        <v>0.31788079470198677</v>
      </c>
      <c r="P5" s="5">
        <f t="shared" si="3"/>
        <v>0.19954303122619954</v>
      </c>
      <c r="R5" s="10">
        <v>-0.3565346153882028</v>
      </c>
      <c r="S5" s="7"/>
      <c r="T5" s="8">
        <f t="shared" ref="T5:T32" si="5">1/(1+EXP(-(MMULT(L5:P5,$R$4:$R$8))))</f>
        <v>0.99997766429980806</v>
      </c>
      <c r="U5" s="8">
        <f t="shared" ref="U5:U32" si="6">1/(1+EXP(-(MMULT(L5:P5,$R$9:$R$13))))</f>
        <v>0.6189929081928216</v>
      </c>
      <c r="V5" s="8">
        <f>1/(1+EXP(-(MMULT(T5:U5,$R$14:$R$15))))</f>
        <v>1</v>
      </c>
      <c r="W5" s="8">
        <f>1/(1+EXP(-(MMULT(T5:U5,$R$16:$R$17))))</f>
        <v>0.41613655130546856</v>
      </c>
      <c r="X5" s="8">
        <f>1/(1+EXP(-(MMULT(V5:W5,$R$18:$R$19))))</f>
        <v>0.42604614226949378</v>
      </c>
      <c r="Y5" s="8">
        <f t="shared" ref="Y5:Y20" si="7">VLOOKUP(J5,$A$3:$B$11,2,FALSE)</f>
        <v>0.5</v>
      </c>
      <c r="Z5" s="8">
        <f t="shared" ref="Z5:Z20" si="8">(X5-Y5)^2</f>
        <v>5.4691730732239546E-3</v>
      </c>
    </row>
    <row r="6" spans="1:29" x14ac:dyDescent="0.25">
      <c r="A6" s="3" t="s">
        <v>32</v>
      </c>
      <c r="B6">
        <f>B5+$B$3</f>
        <v>0.5</v>
      </c>
      <c r="C6" s="6" t="s">
        <v>42</v>
      </c>
      <c r="D6" s="6" t="s">
        <v>11</v>
      </c>
      <c r="E6" s="5">
        <v>4416</v>
      </c>
      <c r="F6" s="5">
        <v>1645</v>
      </c>
      <c r="G6" s="5">
        <v>1819</v>
      </c>
      <c r="H6" s="5">
        <v>1717</v>
      </c>
      <c r="I6" s="5">
        <v>410</v>
      </c>
      <c r="J6" s="5" t="s">
        <v>34</v>
      </c>
      <c r="L6" s="5">
        <f t="shared" si="4"/>
        <v>0.3552542372881356</v>
      </c>
      <c r="M6" s="5">
        <f t="shared" si="0"/>
        <v>0.50236966824644547</v>
      </c>
      <c r="N6" s="5">
        <f t="shared" si="1"/>
        <v>0.54697986577181212</v>
      </c>
      <c r="O6" s="5">
        <f t="shared" si="2"/>
        <v>0.68779564806054871</v>
      </c>
      <c r="P6" s="5">
        <f t="shared" si="3"/>
        <v>0.11652703731911652</v>
      </c>
      <c r="R6" s="10">
        <v>-18.119139235667202</v>
      </c>
      <c r="S6" s="7"/>
      <c r="T6" s="8">
        <f t="shared" si="5"/>
        <v>0.99210975374693078</v>
      </c>
      <c r="U6" s="8">
        <f t="shared" si="6"/>
        <v>0.94983842573830279</v>
      </c>
      <c r="V6" s="8">
        <f>1/(1+EXP(-(MMULT(T6:U6,$R$14:$R$15))))</f>
        <v>1</v>
      </c>
      <c r="W6" s="8">
        <f>1/(1+EXP(-(MMULT(T6:U6,$R$16:$R$17))))</f>
        <v>0.39163762017016507</v>
      </c>
      <c r="X6" s="8">
        <f>1/(1+EXP(-(MMULT(V6:W6,$R$18:$R$19))))</f>
        <v>0.89584176529503645</v>
      </c>
      <c r="Y6" s="8">
        <f t="shared" si="7"/>
        <v>1</v>
      </c>
      <c r="Z6" s="8">
        <f t="shared" si="8"/>
        <v>1.0848937856854273E-2</v>
      </c>
    </row>
    <row r="7" spans="1:29" x14ac:dyDescent="0.25">
      <c r="A7" s="3" t="s">
        <v>33</v>
      </c>
      <c r="B7">
        <f>B6+$B$3</f>
        <v>0.625</v>
      </c>
      <c r="C7" s="6" t="s">
        <v>43</v>
      </c>
      <c r="D7" s="6" t="s">
        <v>12</v>
      </c>
      <c r="E7" s="5">
        <v>3933</v>
      </c>
      <c r="F7" s="5">
        <v>1476</v>
      </c>
      <c r="G7" s="5">
        <v>1705</v>
      </c>
      <c r="H7" s="5">
        <v>1042</v>
      </c>
      <c r="I7" s="5">
        <v>280</v>
      </c>
      <c r="J7" s="5" t="s">
        <v>29</v>
      </c>
      <c r="L7" s="5">
        <f t="shared" si="4"/>
        <v>2.7796610169491524E-2</v>
      </c>
      <c r="M7" s="5">
        <f t="shared" si="0"/>
        <v>0.1018957345971564</v>
      </c>
      <c r="N7" s="5">
        <f t="shared" si="1"/>
        <v>0.16442953020134229</v>
      </c>
      <c r="O7" s="5">
        <f t="shared" si="2"/>
        <v>4.9195837275307477E-2</v>
      </c>
      <c r="P7" s="5">
        <f t="shared" si="3"/>
        <v>1.7517136329017517E-2</v>
      </c>
      <c r="R7" s="10">
        <v>4.834649696237296</v>
      </c>
      <c r="S7" s="7"/>
      <c r="T7" s="8">
        <f t="shared" si="5"/>
        <v>0.17815330984058769</v>
      </c>
      <c r="U7" s="8">
        <f t="shared" si="6"/>
        <v>0.67730194620941786</v>
      </c>
      <c r="V7" s="8">
        <f>1/(1+EXP(-(MMULT(T7:U7,$R$14:$R$15))))</f>
        <v>1</v>
      </c>
      <c r="W7" s="8">
        <f>1/(1+EXP(-(MMULT(T7:U7,$R$16:$R$17))))</f>
        <v>0.44108974694812186</v>
      </c>
      <c r="X7" s="8">
        <f>1/(1+EXP(-(MMULT(V7:W7,$R$18:$R$19))))</f>
        <v>5.7688340300827555E-2</v>
      </c>
      <c r="Y7" s="8">
        <f t="shared" si="7"/>
        <v>0.125</v>
      </c>
      <c r="Z7" s="8">
        <f t="shared" si="8"/>
        <v>4.530859531457195E-3</v>
      </c>
    </row>
    <row r="8" spans="1:29" x14ac:dyDescent="0.25">
      <c r="A8" s="3" t="s">
        <v>35</v>
      </c>
      <c r="B8">
        <f>B7+$B$3</f>
        <v>0.75</v>
      </c>
      <c r="C8" s="6" t="s">
        <v>44</v>
      </c>
      <c r="D8" s="6" t="s">
        <v>13</v>
      </c>
      <c r="E8" s="5">
        <v>4471</v>
      </c>
      <c r="F8" s="5">
        <v>1631</v>
      </c>
      <c r="G8" s="5">
        <v>1740</v>
      </c>
      <c r="H8" s="5">
        <v>1253</v>
      </c>
      <c r="I8" s="5">
        <v>680</v>
      </c>
      <c r="J8" s="5" t="s">
        <v>35</v>
      </c>
      <c r="L8" s="5">
        <f t="shared" si="4"/>
        <v>0.39254237288135591</v>
      </c>
      <c r="M8" s="5">
        <f t="shared" si="0"/>
        <v>0.46919431279620855</v>
      </c>
      <c r="N8" s="5">
        <f t="shared" si="1"/>
        <v>0.28187919463087246</v>
      </c>
      <c r="O8" s="5">
        <f t="shared" si="2"/>
        <v>0.24881740775780511</v>
      </c>
      <c r="P8" s="5">
        <f t="shared" si="3"/>
        <v>0.32216298552932215</v>
      </c>
      <c r="R8" s="26">
        <v>40.639204498292926</v>
      </c>
      <c r="S8" s="7"/>
      <c r="T8" s="8">
        <f t="shared" si="5"/>
        <v>0.99999993850998758</v>
      </c>
      <c r="U8" s="8">
        <f t="shared" si="6"/>
        <v>0.91468004979361361</v>
      </c>
      <c r="V8" s="8">
        <f>1/(1+EXP(-(MMULT(T8:U8,$R$14:$R$15))))</f>
        <v>1</v>
      </c>
      <c r="W8" s="8">
        <f>1/(1+EXP(-(MMULT(T8:U8,$R$16:$R$17))))</f>
        <v>0.39397155029662662</v>
      </c>
      <c r="X8" s="8">
        <f>1/(1+EXP(-(MMULT(V8:W8,$R$18:$R$19))))</f>
        <v>0.8719669722405754</v>
      </c>
      <c r="Y8" s="8">
        <f t="shared" si="7"/>
        <v>0.75</v>
      </c>
      <c r="Z8" s="8">
        <f t="shared" si="8"/>
        <v>1.4875942317533291E-2</v>
      </c>
    </row>
    <row r="9" spans="1:29" x14ac:dyDescent="0.25">
      <c r="A9" s="3" t="s">
        <v>36</v>
      </c>
      <c r="B9">
        <f>B8+$B$3</f>
        <v>0.875</v>
      </c>
      <c r="C9" s="6" t="s">
        <v>46</v>
      </c>
      <c r="D9" s="6" t="s">
        <v>14</v>
      </c>
      <c r="E9" s="5">
        <v>5315</v>
      </c>
      <c r="F9" s="5">
        <v>1815</v>
      </c>
      <c r="G9" s="5">
        <v>1855</v>
      </c>
      <c r="H9" s="5">
        <v>1880</v>
      </c>
      <c r="I9" s="5">
        <v>1000</v>
      </c>
      <c r="J9" s="5" t="s">
        <v>36</v>
      </c>
      <c r="L9" s="5">
        <f t="shared" si="4"/>
        <v>0.96474576271186441</v>
      </c>
      <c r="M9" s="5">
        <f t="shared" si="0"/>
        <v>0.90521327014218012</v>
      </c>
      <c r="N9" s="5">
        <f t="shared" si="1"/>
        <v>0.66778523489932884</v>
      </c>
      <c r="O9" s="5">
        <f t="shared" si="2"/>
        <v>0.84200567644276259</v>
      </c>
      <c r="P9" s="5">
        <f t="shared" si="3"/>
        <v>0.56587966488956587</v>
      </c>
      <c r="R9" s="11">
        <v>-3.2825235574303151</v>
      </c>
      <c r="S9" s="7"/>
      <c r="T9" s="8">
        <f t="shared" si="5"/>
        <v>0.99999999999999645</v>
      </c>
      <c r="U9" s="8">
        <f t="shared" si="6"/>
        <v>0.9874883884926593</v>
      </c>
      <c r="V9" s="8">
        <f>1/(1+EXP(-(MMULT(T9:U9,$R$14:$R$15))))</f>
        <v>1</v>
      </c>
      <c r="W9" s="8">
        <f>1/(1+EXP(-(MMULT(T9:U9,$R$16:$R$17))))</f>
        <v>0.38857652903246853</v>
      </c>
      <c r="X9" s="8">
        <f>1/(1+EXP(-(MMULT(V9:W9,$R$18:$R$19))))</f>
        <v>0.92114137122984818</v>
      </c>
      <c r="Y9" s="8">
        <f t="shared" si="7"/>
        <v>0.875</v>
      </c>
      <c r="Z9" s="8">
        <f t="shared" si="8"/>
        <v>2.1290261389706614E-3</v>
      </c>
    </row>
    <row r="10" spans="1:29" x14ac:dyDescent="0.25">
      <c r="A10" s="4" t="s">
        <v>34</v>
      </c>
      <c r="B10">
        <f>B9+$B$3</f>
        <v>1</v>
      </c>
      <c r="C10" s="6" t="s">
        <v>47</v>
      </c>
      <c r="D10" s="6" t="s">
        <v>15</v>
      </c>
      <c r="E10" s="5">
        <v>4282</v>
      </c>
      <c r="F10" s="5">
        <v>1478</v>
      </c>
      <c r="G10" s="5">
        <v>1705</v>
      </c>
      <c r="H10" s="5">
        <v>1054</v>
      </c>
      <c r="I10" s="5">
        <v>500</v>
      </c>
      <c r="J10" s="5" t="s">
        <v>31</v>
      </c>
      <c r="L10" s="5">
        <f t="shared" si="4"/>
        <v>0.26440677966101694</v>
      </c>
      <c r="M10" s="5">
        <f t="shared" si="0"/>
        <v>0.1066350710900474</v>
      </c>
      <c r="N10" s="5">
        <f t="shared" si="1"/>
        <v>0.16442953020134229</v>
      </c>
      <c r="O10" s="5">
        <f t="shared" si="2"/>
        <v>6.0548722800378429E-2</v>
      </c>
      <c r="P10" s="5">
        <f t="shared" si="3"/>
        <v>0.18507235338918507</v>
      </c>
      <c r="R10" s="12">
        <v>3.4012635375224618</v>
      </c>
      <c r="S10" s="7"/>
      <c r="T10" s="8">
        <f t="shared" si="5"/>
        <v>0.99995006657712104</v>
      </c>
      <c r="U10" s="8">
        <f t="shared" si="6"/>
        <v>0.64490105364615635</v>
      </c>
      <c r="V10" s="8">
        <f>1/(1+EXP(-(MMULT(T10:U10,$R$14:$R$15))))</f>
        <v>1</v>
      </c>
      <c r="W10" s="8">
        <f>1/(1+EXP(-(MMULT(T10:U10,$R$16:$R$17))))</f>
        <v>0.41418047927314633</v>
      </c>
      <c r="X10" s="8">
        <f>1/(1+EXP(-(MMULT(V10:W10,$R$18:$R$19))))</f>
        <v>0.47442302523583085</v>
      </c>
      <c r="Y10" s="8">
        <f t="shared" si="7"/>
        <v>0.375</v>
      </c>
      <c r="Z10" s="8">
        <f t="shared" si="8"/>
        <v>9.8849379470446579E-3</v>
      </c>
    </row>
    <row r="11" spans="1:29" x14ac:dyDescent="0.25">
      <c r="A11" s="4"/>
      <c r="C11" s="6" t="s">
        <v>48</v>
      </c>
      <c r="D11" s="6" t="s">
        <v>16</v>
      </c>
      <c r="E11" s="5">
        <v>4871</v>
      </c>
      <c r="F11" s="5">
        <v>1493</v>
      </c>
      <c r="G11" s="5">
        <v>1852</v>
      </c>
      <c r="H11" s="5">
        <v>1627</v>
      </c>
      <c r="I11" s="5">
        <v>514</v>
      </c>
      <c r="J11" s="5" t="s">
        <v>33</v>
      </c>
      <c r="L11" s="5">
        <f t="shared" si="4"/>
        <v>0.66372881355932201</v>
      </c>
      <c r="M11" s="5">
        <f t="shared" si="0"/>
        <v>0.14218009478672985</v>
      </c>
      <c r="N11" s="5">
        <f t="shared" si="1"/>
        <v>0.65771812080536918</v>
      </c>
      <c r="O11" s="5">
        <f t="shared" si="2"/>
        <v>0.60264900662251653</v>
      </c>
      <c r="P11" s="5">
        <f t="shared" si="3"/>
        <v>0.19573495811119573</v>
      </c>
      <c r="R11" s="12">
        <v>2.2460382244448058</v>
      </c>
      <c r="S11" s="7"/>
      <c r="T11" s="8">
        <f t="shared" si="5"/>
        <v>0.99999189472341687</v>
      </c>
      <c r="U11" s="8">
        <f t="shared" si="6"/>
        <v>0.75850317301974157</v>
      </c>
      <c r="V11" s="8">
        <f>1/(1+EXP(-(MMULT(T11:U11,$R$14:$R$15))))</f>
        <v>1</v>
      </c>
      <c r="W11" s="8">
        <f>1/(1+EXP(-(MMULT(T11:U11,$R$16:$R$17))))</f>
        <v>0.40563042813676886</v>
      </c>
      <c r="X11" s="8">
        <f>1/(1+EXP(-(MMULT(V11:W11,$R$18:$R$19))))</f>
        <v>0.67974369009376578</v>
      </c>
      <c r="Y11" s="8">
        <f t="shared" si="7"/>
        <v>0.625</v>
      </c>
      <c r="Z11" s="8">
        <f t="shared" si="8"/>
        <v>2.9968716050822702E-3</v>
      </c>
    </row>
    <row r="12" spans="1:29" x14ac:dyDescent="0.25">
      <c r="C12" s="6" t="s">
        <v>49</v>
      </c>
      <c r="D12" s="6" t="s">
        <v>17</v>
      </c>
      <c r="E12" s="5">
        <v>4889</v>
      </c>
      <c r="F12" s="5">
        <v>1450</v>
      </c>
      <c r="G12" s="5">
        <v>1862</v>
      </c>
      <c r="H12" s="5">
        <v>1547</v>
      </c>
      <c r="I12" s="5">
        <v>574</v>
      </c>
      <c r="J12" s="5" t="s">
        <v>33</v>
      </c>
      <c r="L12" s="5">
        <f t="shared" si="4"/>
        <v>0.67593220338983051</v>
      </c>
      <c r="M12" s="5">
        <f t="shared" si="0"/>
        <v>4.0284360189573459E-2</v>
      </c>
      <c r="N12" s="5">
        <f t="shared" si="1"/>
        <v>0.6912751677852349</v>
      </c>
      <c r="O12" s="5">
        <f t="shared" si="2"/>
        <v>0.52696310312204353</v>
      </c>
      <c r="P12" s="5">
        <f t="shared" si="3"/>
        <v>0.24143183549124142</v>
      </c>
      <c r="R12" s="12">
        <v>1.0908096363927311</v>
      </c>
      <c r="S12" s="7"/>
      <c r="T12" s="8">
        <f t="shared" si="5"/>
        <v>0.99999744696217363</v>
      </c>
      <c r="U12" s="8">
        <f t="shared" si="6"/>
        <v>0.71407411583798597</v>
      </c>
      <c r="V12" s="8">
        <f>1/(1+EXP(-(MMULT(T12:U12,$R$14:$R$15))))</f>
        <v>1</v>
      </c>
      <c r="W12" s="8">
        <f>1/(1+EXP(-(MMULT(T12:U12,$R$16:$R$17))))</f>
        <v>0.4089670187787412</v>
      </c>
      <c r="X12" s="8">
        <f>1/(1+EXP(-(MMULT(V12:W12,$R$18:$R$19))))</f>
        <v>0.60322967661980853</v>
      </c>
      <c r="Y12" s="8">
        <f t="shared" si="7"/>
        <v>0.625</v>
      </c>
      <c r="Z12" s="8">
        <f t="shared" si="8"/>
        <v>4.7394698007811132E-4</v>
      </c>
    </row>
    <row r="13" spans="1:29" x14ac:dyDescent="0.25">
      <c r="C13" s="6" t="s">
        <v>50</v>
      </c>
      <c r="D13" s="6" t="s">
        <v>18</v>
      </c>
      <c r="E13" s="5">
        <v>4767</v>
      </c>
      <c r="F13" s="5">
        <v>1456</v>
      </c>
      <c r="G13" s="5">
        <v>1832</v>
      </c>
      <c r="H13" s="5">
        <v>1529</v>
      </c>
      <c r="I13" s="5">
        <v>586</v>
      </c>
      <c r="J13" s="5" t="s">
        <v>33</v>
      </c>
      <c r="L13" s="5">
        <f t="shared" si="4"/>
        <v>0.59322033898305082</v>
      </c>
      <c r="M13" s="5">
        <f t="shared" si="0"/>
        <v>5.4502369668246446E-2</v>
      </c>
      <c r="N13" s="5">
        <f t="shared" si="1"/>
        <v>0.59060402684563762</v>
      </c>
      <c r="O13" s="5">
        <f t="shared" si="2"/>
        <v>0.50993377483443714</v>
      </c>
      <c r="P13" s="5">
        <f t="shared" si="3"/>
        <v>0.25057121096725055</v>
      </c>
      <c r="R13" s="13">
        <v>3.6016497243304668</v>
      </c>
      <c r="S13" s="7"/>
      <c r="T13" s="8">
        <f t="shared" si="5"/>
        <v>0.99999846713444018</v>
      </c>
      <c r="U13" s="8">
        <f t="shared" si="6"/>
        <v>0.73562400527038085</v>
      </c>
      <c r="V13" s="8">
        <f>1/(1+EXP(-(MMULT(T13:U13,$R$14:$R$15))))</f>
        <v>1</v>
      </c>
      <c r="W13" s="8">
        <f>1/(1+EXP(-(MMULT(T13:U13,$R$16:$R$17))))</f>
        <v>0.40734743878993834</v>
      </c>
      <c r="X13" s="8">
        <f>1/(1+EXP(-(MMULT(V13:W13,$R$18:$R$19))))</f>
        <v>0.64127351281258693</v>
      </c>
      <c r="Y13" s="8">
        <f t="shared" si="7"/>
        <v>0.625</v>
      </c>
      <c r="Z13" s="8">
        <f t="shared" si="8"/>
        <v>2.6482721926143104E-4</v>
      </c>
    </row>
    <row r="14" spans="1:29" x14ac:dyDescent="0.25">
      <c r="C14" s="6" t="s">
        <v>56</v>
      </c>
      <c r="D14" s="6" t="s">
        <v>19</v>
      </c>
      <c r="E14" s="5">
        <v>4620</v>
      </c>
      <c r="F14" s="5">
        <v>1475</v>
      </c>
      <c r="G14" s="5">
        <v>1775</v>
      </c>
      <c r="H14" s="5">
        <v>1335</v>
      </c>
      <c r="I14" s="5">
        <v>470</v>
      </c>
      <c r="J14" s="5" t="s">
        <v>32</v>
      </c>
      <c r="L14" s="5">
        <f t="shared" si="4"/>
        <v>0.4935593220338983</v>
      </c>
      <c r="M14" s="5">
        <f t="shared" si="0"/>
        <v>9.9526066350710901E-2</v>
      </c>
      <c r="N14" s="5">
        <f t="shared" si="1"/>
        <v>0.39932885906040266</v>
      </c>
      <c r="O14" s="5">
        <f t="shared" si="2"/>
        <v>0.32639545884578997</v>
      </c>
      <c r="P14" s="5">
        <f t="shared" si="3"/>
        <v>0.16222391469916222</v>
      </c>
      <c r="R14" s="14">
        <v>21.490766213254755</v>
      </c>
      <c r="S14" s="7"/>
      <c r="T14" s="8">
        <f t="shared" si="5"/>
        <v>0.99997061387876129</v>
      </c>
      <c r="U14" s="8">
        <f t="shared" si="6"/>
        <v>0.63543644745285766</v>
      </c>
      <c r="V14" s="8">
        <f>1/(1+EXP(-(MMULT(T14:U14,$R$14:$R$15))))</f>
        <v>1</v>
      </c>
      <c r="W14" s="8">
        <f>1/(1+EXP(-(MMULT(T14:U14,$R$16:$R$17))))</f>
        <v>0.41489437819017266</v>
      </c>
      <c r="X14" s="8">
        <f>1/(1+EXP(-(MMULT(V14:W14,$R$18:$R$19))))</f>
        <v>0.45666251032510585</v>
      </c>
      <c r="Y14" s="8">
        <f t="shared" si="7"/>
        <v>0.5</v>
      </c>
      <c r="Z14" s="8">
        <f t="shared" si="8"/>
        <v>1.8781380113215569E-3</v>
      </c>
    </row>
    <row r="15" spans="1:29" x14ac:dyDescent="0.25">
      <c r="C15" s="6" t="s">
        <v>58</v>
      </c>
      <c r="D15" s="6" t="s">
        <v>20</v>
      </c>
      <c r="E15" s="5">
        <v>3954</v>
      </c>
      <c r="F15" s="5">
        <v>1564</v>
      </c>
      <c r="G15" s="5">
        <v>1695</v>
      </c>
      <c r="H15" s="5">
        <v>1086</v>
      </c>
      <c r="I15" s="5">
        <v>257</v>
      </c>
      <c r="J15" s="5" t="s">
        <v>29</v>
      </c>
      <c r="L15" s="5">
        <f t="shared" si="4"/>
        <v>4.2033898305084749E-2</v>
      </c>
      <c r="M15" s="5">
        <f t="shared" si="0"/>
        <v>0.31042654028436018</v>
      </c>
      <c r="N15" s="5">
        <f t="shared" si="1"/>
        <v>0.13087248322147652</v>
      </c>
      <c r="O15" s="5">
        <f t="shared" si="2"/>
        <v>9.0823084200567644E-2</v>
      </c>
      <c r="P15" s="5">
        <f t="shared" si="3"/>
        <v>0</v>
      </c>
      <c r="R15" s="15">
        <v>100</v>
      </c>
      <c r="T15" s="8">
        <f t="shared" si="5"/>
        <v>0.22604034901149114</v>
      </c>
      <c r="U15" s="8">
        <f t="shared" si="6"/>
        <v>0.78766045916705818</v>
      </c>
      <c r="V15" s="8">
        <f>1/(1+EXP(-(MMULT(T15:U15,$R$14:$R$15))))</f>
        <v>1</v>
      </c>
      <c r="W15" s="8">
        <f>1/(1+EXP(-(MMULT(T15:U15,$R$16:$R$17))))</f>
        <v>0.43092709232199844</v>
      </c>
      <c r="X15" s="8">
        <f>1/(1+EXP(-(MMULT(V15:W15,$R$18:$R$19))))</f>
        <v>0.14467003529307931</v>
      </c>
      <c r="Y15" s="8">
        <f t="shared" si="7"/>
        <v>0.125</v>
      </c>
      <c r="Z15" s="8">
        <f t="shared" si="8"/>
        <v>3.8691028843098577E-4</v>
      </c>
    </row>
    <row r="16" spans="1:29" x14ac:dyDescent="0.25">
      <c r="C16" s="6" t="s">
        <v>60</v>
      </c>
      <c r="D16" s="6" t="s">
        <v>21</v>
      </c>
      <c r="E16" s="5">
        <v>4294</v>
      </c>
      <c r="F16" s="5">
        <v>1586</v>
      </c>
      <c r="G16" s="5">
        <v>1772</v>
      </c>
      <c r="H16" s="5">
        <v>1270</v>
      </c>
      <c r="I16" s="5">
        <v>437</v>
      </c>
      <c r="J16" s="5" t="s">
        <v>34</v>
      </c>
      <c r="L16" s="5">
        <f t="shared" si="4"/>
        <v>0.27254237288135591</v>
      </c>
      <c r="M16" s="5">
        <f t="shared" si="0"/>
        <v>0.36255924170616116</v>
      </c>
      <c r="N16" s="5">
        <f t="shared" si="1"/>
        <v>0.38926174496644295</v>
      </c>
      <c r="O16" s="5">
        <f t="shared" si="2"/>
        <v>0.26490066225165565</v>
      </c>
      <c r="P16" s="5">
        <f t="shared" si="3"/>
        <v>0.13709063214013709</v>
      </c>
      <c r="R16" s="16">
        <v>-0.14608190881549041</v>
      </c>
      <c r="T16" s="8">
        <f t="shared" si="5"/>
        <v>0.99286061763216471</v>
      </c>
      <c r="U16" s="8">
        <f t="shared" si="6"/>
        <v>0.88032781694625151</v>
      </c>
      <c r="V16" s="8">
        <f>1/(1+EXP(-(MMULT(T16:U16,$R$14:$R$15))))</f>
        <v>1</v>
      </c>
      <c r="W16" s="8">
        <f>1/(1+EXP(-(MMULT(T16:U16,$R$16:$R$17))))</f>
        <v>0.39677569813073438</v>
      </c>
      <c r="X16" s="8">
        <f>1/(1+EXP(-(MMULT(V16:W16,$R$18:$R$19))))</f>
        <v>0.83726983336848082</v>
      </c>
      <c r="Y16" s="8">
        <f t="shared" si="7"/>
        <v>1</v>
      </c>
      <c r="Z16" s="8">
        <f t="shared" si="8"/>
        <v>2.6481107131921998E-2</v>
      </c>
    </row>
    <row r="17" spans="3:26" x14ac:dyDescent="0.25">
      <c r="C17" s="6" t="s">
        <v>62</v>
      </c>
      <c r="D17" s="6" t="s">
        <v>22</v>
      </c>
      <c r="E17" s="5">
        <v>3892</v>
      </c>
      <c r="F17" s="5">
        <v>1464</v>
      </c>
      <c r="G17" s="5">
        <v>1656</v>
      </c>
      <c r="H17" s="5">
        <v>998</v>
      </c>
      <c r="I17" s="5">
        <v>285</v>
      </c>
      <c r="J17" s="5" t="s">
        <v>29</v>
      </c>
      <c r="L17" s="5">
        <f t="shared" si="4"/>
        <v>0</v>
      </c>
      <c r="M17" s="5">
        <f t="shared" si="0"/>
        <v>7.3459715639810422E-2</v>
      </c>
      <c r="N17" s="5">
        <f t="shared" si="1"/>
        <v>0</v>
      </c>
      <c r="O17" s="5">
        <f t="shared" si="2"/>
        <v>7.5685903500473037E-3</v>
      </c>
      <c r="P17" s="5">
        <f t="shared" si="3"/>
        <v>2.1325209444021324E-2</v>
      </c>
      <c r="R17" s="17">
        <v>-0.31111024295544398</v>
      </c>
      <c r="T17" s="8">
        <f t="shared" si="5"/>
        <v>0.70620848164700012</v>
      </c>
      <c r="U17" s="8">
        <f t="shared" si="6"/>
        <v>0.58295544041480152</v>
      </c>
      <c r="V17" s="8">
        <f>1/(1+EXP(-(MMULT(T17:U17,$R$14:$R$15))))</f>
        <v>1</v>
      </c>
      <c r="W17" s="8">
        <f>1/(1+EXP(-(MMULT(T17:U17,$R$16:$R$17))))</f>
        <v>0.42934410342798551</v>
      </c>
      <c r="X17" s="8">
        <f>1/(1+EXP(-(MMULT(V17:W17,$R$18:$R$19))))</f>
        <v>0.16537934357392076</v>
      </c>
      <c r="Y17" s="8">
        <f t="shared" si="7"/>
        <v>0.125</v>
      </c>
      <c r="Z17" s="8">
        <f t="shared" si="8"/>
        <v>1.6304913874607356E-3</v>
      </c>
    </row>
    <row r="18" spans="3:26" x14ac:dyDescent="0.25">
      <c r="C18" s="6" t="s">
        <v>64</v>
      </c>
      <c r="D18" s="6" t="s">
        <v>23</v>
      </c>
      <c r="E18" s="5">
        <v>3920</v>
      </c>
      <c r="F18" s="5">
        <v>1470</v>
      </c>
      <c r="G18" s="5">
        <v>1680</v>
      </c>
      <c r="H18" s="5">
        <v>990</v>
      </c>
      <c r="I18" s="5">
        <v>300</v>
      </c>
      <c r="J18" s="5" t="s">
        <v>29</v>
      </c>
      <c r="L18" s="5">
        <f t="shared" si="4"/>
        <v>1.8983050847457626E-2</v>
      </c>
      <c r="M18" s="5">
        <f t="shared" si="0"/>
        <v>8.7677725118483416E-2</v>
      </c>
      <c r="N18" s="5">
        <f t="shared" si="1"/>
        <v>8.0536912751677847E-2</v>
      </c>
      <c r="O18" s="5">
        <f t="shared" si="2"/>
        <v>0</v>
      </c>
      <c r="P18" s="5">
        <f t="shared" si="3"/>
        <v>3.2749428789032753E-2</v>
      </c>
      <c r="R18" s="18">
        <v>41.314987974954263</v>
      </c>
      <c r="T18" s="8">
        <f t="shared" si="5"/>
        <v>0.55159879558453051</v>
      </c>
      <c r="U18" s="8">
        <f t="shared" si="6"/>
        <v>0.63058882195303734</v>
      </c>
      <c r="V18" s="8">
        <f>1/(1+EXP(-(MMULT(T18:U18,$R$14:$R$15))))</f>
        <v>1</v>
      </c>
      <c r="W18" s="8">
        <f>1/(1+EXP(-(MMULT(T18:U18,$R$16:$R$17))))</f>
        <v>0.43124797780933444</v>
      </c>
      <c r="X18" s="8">
        <f>1/(1+EXP(-(MMULT(V18:W18,$R$18:$R$19))))</f>
        <v>0.14074453675348306</v>
      </c>
      <c r="Y18" s="8">
        <f t="shared" si="7"/>
        <v>0.125</v>
      </c>
      <c r="Z18" s="8">
        <f t="shared" si="8"/>
        <v>2.4789043758177882E-4</v>
      </c>
    </row>
    <row r="19" spans="3:26" x14ac:dyDescent="0.25">
      <c r="C19" s="6" t="s">
        <v>63</v>
      </c>
      <c r="D19" s="6" t="s">
        <v>24</v>
      </c>
      <c r="E19" s="5">
        <v>4329</v>
      </c>
      <c r="F19" s="5">
        <v>1683</v>
      </c>
      <c r="G19" s="5">
        <v>1822</v>
      </c>
      <c r="H19" s="5">
        <v>1240</v>
      </c>
      <c r="I19" s="5">
        <v>475</v>
      </c>
      <c r="J19" s="5" t="s">
        <v>34</v>
      </c>
      <c r="L19" s="5">
        <f t="shared" si="4"/>
        <v>0.29627118644067796</v>
      </c>
      <c r="M19" s="5">
        <f t="shared" si="0"/>
        <v>0.59241706161137442</v>
      </c>
      <c r="N19" s="5">
        <f t="shared" si="1"/>
        <v>0.55704697986577179</v>
      </c>
      <c r="O19" s="5">
        <f t="shared" si="2"/>
        <v>0.23651844843897823</v>
      </c>
      <c r="P19" s="5">
        <f t="shared" si="3"/>
        <v>0.16603198781416603</v>
      </c>
      <c r="R19" s="19">
        <v>-99.998400031620491</v>
      </c>
      <c r="T19" s="8">
        <f t="shared" si="5"/>
        <v>0.96477878517087912</v>
      </c>
      <c r="U19" s="8">
        <f t="shared" si="6"/>
        <v>0.95889232227313881</v>
      </c>
      <c r="V19" s="8">
        <f>1/(1+EXP(-(MMULT(T19:U19,$R$14:$R$15))))</f>
        <v>1</v>
      </c>
      <c r="W19" s="8">
        <f>1/(1+EXP(-(MMULT(T19:U19,$R$16:$R$17))))</f>
        <v>0.39191779914186686</v>
      </c>
      <c r="X19" s="8">
        <f>1/(1+EXP(-(MMULT(V19:W19,$R$18:$R$19))))</f>
        <v>0.89319833283126082</v>
      </c>
      <c r="Y19" s="8">
        <f t="shared" si="7"/>
        <v>1</v>
      </c>
      <c r="Z19" s="8">
        <f t="shared" si="8"/>
        <v>1.140659611002214E-2</v>
      </c>
    </row>
    <row r="20" spans="3:26" x14ac:dyDescent="0.25">
      <c r="C20" s="6" t="s">
        <v>65</v>
      </c>
      <c r="D20" s="6" t="s">
        <v>25</v>
      </c>
      <c r="E20" s="5">
        <v>3998</v>
      </c>
      <c r="F20" s="5">
        <v>1503</v>
      </c>
      <c r="G20" s="5">
        <v>1724</v>
      </c>
      <c r="H20" s="5">
        <v>1105</v>
      </c>
      <c r="I20" s="5">
        <v>300</v>
      </c>
      <c r="J20" s="5" t="s">
        <v>29</v>
      </c>
      <c r="L20" s="5">
        <f t="shared" si="4"/>
        <v>7.1864406779661022E-2</v>
      </c>
      <c r="M20" s="5">
        <f t="shared" si="0"/>
        <v>0.16587677725118483</v>
      </c>
      <c r="N20" s="5">
        <f t="shared" si="1"/>
        <v>0.22818791946308725</v>
      </c>
      <c r="O20" s="5">
        <f t="shared" si="2"/>
        <v>0.10879848628192999</v>
      </c>
      <c r="P20" s="5">
        <f t="shared" si="3"/>
        <v>3.2749428789032753E-2</v>
      </c>
      <c r="T20" s="8">
        <f t="shared" si="5"/>
        <v>0.27920317851656262</v>
      </c>
      <c r="U20" s="8">
        <f t="shared" si="6"/>
        <v>0.74600983233337748</v>
      </c>
      <c r="V20" s="8">
        <f>1/(1+EXP(-(MMULT(T20:U20,$R$14:$R$15))))</f>
        <v>1</v>
      </c>
      <c r="W20" s="8">
        <f>1/(1+EXP(-(MMULT(T20:U20,$R$16:$R$17))))</f>
        <v>0.4322007279927057</v>
      </c>
      <c r="X20" s="8">
        <f>1/(1+EXP(-(MMULT(V20:W20,$R$18:$R$19))))</f>
        <v>0.12961204514762492</v>
      </c>
      <c r="Y20" s="8">
        <f t="shared" si="7"/>
        <v>0.125</v>
      </c>
      <c r="Z20" s="8">
        <f t="shared" si="8"/>
        <v>2.1270960443730584E-5</v>
      </c>
    </row>
    <row r="21" spans="3:26" x14ac:dyDescent="0.25">
      <c r="C21" s="6" t="s">
        <v>66</v>
      </c>
      <c r="D21" s="6" t="s">
        <v>74</v>
      </c>
      <c r="E21" s="5">
        <v>4482</v>
      </c>
      <c r="F21" s="5">
        <v>1472</v>
      </c>
      <c r="G21" s="5">
        <v>1751</v>
      </c>
      <c r="H21" s="5">
        <v>1192</v>
      </c>
      <c r="I21" s="5">
        <v>521</v>
      </c>
      <c r="J21" s="5" t="s">
        <v>31</v>
      </c>
      <c r="L21" s="5">
        <f t="shared" si="4"/>
        <v>0.4</v>
      </c>
      <c r="M21" s="5">
        <f t="shared" si="0"/>
        <v>9.2417061611374404E-2</v>
      </c>
      <c r="N21" s="5">
        <f t="shared" si="1"/>
        <v>0.31879194630872482</v>
      </c>
      <c r="O21" s="5">
        <f t="shared" si="2"/>
        <v>0.19110690633869443</v>
      </c>
      <c r="P21" s="5">
        <f t="shared" si="3"/>
        <v>0.20106626047220105</v>
      </c>
      <c r="T21" s="8">
        <f t="shared" si="5"/>
        <v>0.99998352566319748</v>
      </c>
      <c r="U21" s="8">
        <f t="shared" si="6"/>
        <v>0.65700499855730377</v>
      </c>
      <c r="V21" s="8">
        <f>1/(1+EXP(-(MMULT(T21:U21,$R$14:$R$15))))</f>
        <v>1</v>
      </c>
      <c r="W21" s="8">
        <f>1/(1+EXP(-(MMULT(T21:U21,$R$16:$R$17))))</f>
        <v>0.41326590910340721</v>
      </c>
      <c r="X21" s="8">
        <f>1/(1+EXP(-(MMULT(V21:W21,$R$18:$R$19))))</f>
        <v>0.4972645965405606</v>
      </c>
      <c r="Y21" s="8">
        <f t="shared" ref="Y21" si="9">VLOOKUP(J21,$A$3:$B$11,2,FALSE)</f>
        <v>0.375</v>
      </c>
      <c r="Z21" s="8">
        <f t="shared" ref="Z21" si="10">(X21-Y21)^2</f>
        <v>1.4948631567226063E-2</v>
      </c>
    </row>
    <row r="22" spans="3:26" x14ac:dyDescent="0.25">
      <c r="C22" s="6" t="s">
        <v>67</v>
      </c>
      <c r="D22" s="6" t="s">
        <v>75</v>
      </c>
      <c r="E22" s="5">
        <v>3941</v>
      </c>
      <c r="F22" s="5">
        <v>1525</v>
      </c>
      <c r="G22" s="5">
        <v>1774</v>
      </c>
      <c r="H22" s="5">
        <v>1045</v>
      </c>
      <c r="I22" s="5">
        <v>445</v>
      </c>
      <c r="J22" s="5" t="s">
        <v>31</v>
      </c>
      <c r="L22" s="5">
        <f t="shared" si="4"/>
        <v>3.3220338983050844E-2</v>
      </c>
      <c r="M22" s="5">
        <f t="shared" si="0"/>
        <v>0.21800947867298578</v>
      </c>
      <c r="N22" s="5">
        <f t="shared" si="1"/>
        <v>0.39597315436241609</v>
      </c>
      <c r="O22" s="5">
        <f t="shared" si="2"/>
        <v>5.2034058656575212E-2</v>
      </c>
      <c r="P22" s="5">
        <f t="shared" si="3"/>
        <v>0.14318354912414319</v>
      </c>
      <c r="T22" s="8">
        <f t="shared" si="5"/>
        <v>0.36814315564073935</v>
      </c>
      <c r="U22" s="8">
        <f t="shared" si="6"/>
        <v>0.89034678410493817</v>
      </c>
      <c r="V22" s="8">
        <f>1/(1+EXP(-(MMULT(T22:U22,$R$14:$R$15))))</f>
        <v>1</v>
      </c>
      <c r="W22" s="8">
        <f>1/(1+EXP(-(MMULT(T22:U22,$R$16:$R$17))))</f>
        <v>0.41805205127185302</v>
      </c>
      <c r="X22" s="8">
        <f>1/(1+EXP(-(MMULT(V22:W22,$R$18:$R$19))))</f>
        <v>0.37999998660630258</v>
      </c>
      <c r="Y22" s="8">
        <f t="shared" ref="Y22:Y30" si="11">VLOOKUP(J22,$A$3:$B$11,2,FALSE)</f>
        <v>0.375</v>
      </c>
      <c r="Z22" s="8">
        <f t="shared" ref="Z22:Z30" si="12">(X22-Y22)^2</f>
        <v>2.4999866063205146E-5</v>
      </c>
    </row>
    <row r="23" spans="3:26" x14ac:dyDescent="0.25">
      <c r="C23" s="6" t="s">
        <v>68</v>
      </c>
      <c r="D23" s="6" t="s">
        <v>76</v>
      </c>
      <c r="E23" s="5">
        <v>4218</v>
      </c>
      <c r="F23" s="5">
        <v>1466</v>
      </c>
      <c r="G23" s="5">
        <v>1656</v>
      </c>
      <c r="H23" s="5">
        <v>997</v>
      </c>
      <c r="I23" s="5">
        <v>480</v>
      </c>
      <c r="J23" s="5" t="s">
        <v>31</v>
      </c>
      <c r="L23" s="5">
        <f t="shared" si="4"/>
        <v>0.22101694915254239</v>
      </c>
      <c r="M23" s="5">
        <f t="shared" si="0"/>
        <v>7.8199052132701424E-2</v>
      </c>
      <c r="N23" s="5">
        <f t="shared" si="1"/>
        <v>0</v>
      </c>
      <c r="O23" s="5">
        <f t="shared" si="2"/>
        <v>6.6225165562913907E-3</v>
      </c>
      <c r="P23" s="5">
        <f t="shared" si="3"/>
        <v>0.16984006092916984</v>
      </c>
      <c r="T23" s="8">
        <f t="shared" si="5"/>
        <v>0.9999859969459548</v>
      </c>
      <c r="U23" s="8">
        <f t="shared" si="6"/>
        <v>0.53976845921720917</v>
      </c>
      <c r="V23" s="8">
        <f>1/(1+EXP(-(MMULT(T23:U23,$R$14:$R$15))))</f>
        <v>1</v>
      </c>
      <c r="W23" s="8">
        <f>1/(1+EXP(-(MMULT(T23:U23,$R$16:$R$17))))</f>
        <v>0.42213689041035041</v>
      </c>
      <c r="X23" s="8">
        <f>1/(1+EXP(-(MMULT(V23:W23,$R$18:$R$19))))</f>
        <v>0.28945639368697595</v>
      </c>
      <c r="Y23" s="8">
        <f t="shared" si="11"/>
        <v>0.375</v>
      </c>
      <c r="Z23" s="8">
        <f t="shared" si="12"/>
        <v>7.3177085810376477E-3</v>
      </c>
    </row>
    <row r="24" spans="3:26" x14ac:dyDescent="0.25">
      <c r="C24" s="6" t="s">
        <v>69</v>
      </c>
      <c r="D24" s="6" t="s">
        <v>77</v>
      </c>
      <c r="E24" s="5">
        <v>4230</v>
      </c>
      <c r="F24" s="5">
        <v>1470</v>
      </c>
      <c r="G24" s="5">
        <v>1680</v>
      </c>
      <c r="H24" s="5">
        <v>1086</v>
      </c>
      <c r="I24" s="5">
        <v>450</v>
      </c>
      <c r="J24" s="5" t="s">
        <v>31</v>
      </c>
      <c r="L24" s="5">
        <f t="shared" si="4"/>
        <v>0.22915254237288135</v>
      </c>
      <c r="M24" s="5">
        <f t="shared" si="0"/>
        <v>8.7677725118483416E-2</v>
      </c>
      <c r="N24" s="5">
        <f t="shared" si="1"/>
        <v>8.0536912751677847E-2</v>
      </c>
      <c r="O24" s="5">
        <f t="shared" si="2"/>
        <v>9.0823084200567644E-2</v>
      </c>
      <c r="P24" s="5">
        <f t="shared" si="3"/>
        <v>0.146991622239147</v>
      </c>
      <c r="T24" s="8">
        <f t="shared" si="5"/>
        <v>0.99991298081387336</v>
      </c>
      <c r="U24" s="8">
        <f t="shared" si="6"/>
        <v>0.58792365043330475</v>
      </c>
      <c r="V24" s="8">
        <f>1/(1+EXP(-(MMULT(T24:U24,$R$14:$R$15))))</f>
        <v>1</v>
      </c>
      <c r="W24" s="8">
        <f>1/(1+EXP(-(MMULT(T24:U24,$R$16:$R$17))))</f>
        <v>0.41848924737800786</v>
      </c>
      <c r="X24" s="8">
        <f>1/(1+EXP(-(MMULT(V24:W24,$R$18:$R$19))))</f>
        <v>0.36975518998125673</v>
      </c>
      <c r="Y24" s="8">
        <f t="shared" si="11"/>
        <v>0.375</v>
      </c>
      <c r="Z24" s="8">
        <f t="shared" si="12"/>
        <v>2.7508032132709814E-5</v>
      </c>
    </row>
    <row r="25" spans="3:26" x14ac:dyDescent="0.25">
      <c r="C25" s="6" t="s">
        <v>70</v>
      </c>
      <c r="D25" s="6" t="s">
        <v>78</v>
      </c>
      <c r="E25" s="5">
        <v>4665</v>
      </c>
      <c r="F25" s="5">
        <v>1484</v>
      </c>
      <c r="G25" s="5">
        <v>1807</v>
      </c>
      <c r="H25" s="5">
        <v>1321</v>
      </c>
      <c r="I25" s="5">
        <v>440</v>
      </c>
      <c r="J25" s="5" t="s">
        <v>32</v>
      </c>
      <c r="L25" s="5">
        <f t="shared" si="4"/>
        <v>0.52406779661016945</v>
      </c>
      <c r="M25" s="5">
        <f t="shared" si="0"/>
        <v>0.12085308056872038</v>
      </c>
      <c r="N25" s="5">
        <f t="shared" si="1"/>
        <v>0.50671140939597314</v>
      </c>
      <c r="O25" s="5">
        <f t="shared" si="2"/>
        <v>0.31315042573320717</v>
      </c>
      <c r="P25" s="5">
        <f t="shared" si="3"/>
        <v>0.13937547600913938</v>
      </c>
      <c r="T25" s="8">
        <f t="shared" si="5"/>
        <v>0.99968996151609057</v>
      </c>
      <c r="U25" s="8">
        <f t="shared" si="6"/>
        <v>0.66205167873453841</v>
      </c>
      <c r="V25" s="8">
        <f>1/(1+EXP(-(MMULT(T25:U25,$R$14:$R$15))))</f>
        <v>1</v>
      </c>
      <c r="W25" s="8">
        <f>1/(1+EXP(-(MMULT(T25:U25,$R$16:$R$17))))</f>
        <v>0.41289564959336023</v>
      </c>
      <c r="X25" s="8">
        <f>1/(1+EXP(-(MMULT(V25:W25,$R$18:$R$19))))</f>
        <v>0.50652053921390949</v>
      </c>
      <c r="Y25" s="8">
        <f t="shared" si="11"/>
        <v>0.5</v>
      </c>
      <c r="Z25" s="8">
        <f t="shared" si="12"/>
        <v>4.2517431640131433E-5</v>
      </c>
    </row>
    <row r="26" spans="3:26" x14ac:dyDescent="0.25">
      <c r="C26" s="6" t="s">
        <v>71</v>
      </c>
      <c r="D26" s="6" t="s">
        <v>79</v>
      </c>
      <c r="E26" s="5">
        <v>5367</v>
      </c>
      <c r="F26" s="5">
        <v>1827</v>
      </c>
      <c r="G26" s="5">
        <v>1882</v>
      </c>
      <c r="H26" s="5">
        <v>1850</v>
      </c>
      <c r="I26" s="5">
        <v>1570</v>
      </c>
      <c r="J26" s="5" t="s">
        <v>36</v>
      </c>
      <c r="L26" s="5">
        <f t="shared" si="4"/>
        <v>1</v>
      </c>
      <c r="M26" s="5">
        <f t="shared" si="0"/>
        <v>0.93364928909952605</v>
      </c>
      <c r="N26" s="5">
        <f t="shared" si="1"/>
        <v>0.75838926174496646</v>
      </c>
      <c r="O26" s="5">
        <f t="shared" si="2"/>
        <v>0.81362346263008511</v>
      </c>
      <c r="P26" s="5">
        <f t="shared" si="3"/>
        <v>1</v>
      </c>
      <c r="T26" s="8">
        <f t="shared" si="5"/>
        <v>1</v>
      </c>
      <c r="U26" s="8">
        <f t="shared" si="6"/>
        <v>0.99772975123356655</v>
      </c>
      <c r="V26" s="8">
        <f>1/(1+EXP(-(MMULT(T26:U26,$R$14:$R$15))))</f>
        <v>1</v>
      </c>
      <c r="W26" s="8">
        <f>1/(1+EXP(-(MMULT(T26:U26,$R$16:$R$17))))</f>
        <v>0.38781980729808319</v>
      </c>
      <c r="X26" s="8">
        <f>1/(1+EXP(-(MMULT(V26:W26,$R$18:$R$19))))</f>
        <v>0.92646588289435894</v>
      </c>
      <c r="Y26" s="8">
        <f t="shared" si="11"/>
        <v>0.875</v>
      </c>
      <c r="Z26" s="8">
        <f t="shared" si="12"/>
        <v>2.6487371020958682E-3</v>
      </c>
    </row>
    <row r="27" spans="3:26" x14ac:dyDescent="0.25">
      <c r="C27" s="6" t="s">
        <v>72</v>
      </c>
      <c r="D27" s="6" t="s">
        <v>80</v>
      </c>
      <c r="E27" s="5">
        <v>5254</v>
      </c>
      <c r="F27" s="5">
        <v>1834</v>
      </c>
      <c r="G27" s="5">
        <v>1954</v>
      </c>
      <c r="H27" s="5">
        <v>2047</v>
      </c>
      <c r="I27" s="5">
        <v>1280</v>
      </c>
      <c r="J27" s="5" t="s">
        <v>36</v>
      </c>
      <c r="L27" s="5">
        <f t="shared" si="4"/>
        <v>0.92338983050847456</v>
      </c>
      <c r="M27" s="5">
        <f t="shared" si="0"/>
        <v>0.95023696682464454</v>
      </c>
      <c r="N27" s="5">
        <f t="shared" si="1"/>
        <v>1</v>
      </c>
      <c r="O27" s="5">
        <f t="shared" si="2"/>
        <v>1</v>
      </c>
      <c r="P27" s="5">
        <f t="shared" si="3"/>
        <v>0.77913175932977918</v>
      </c>
      <c r="T27" s="8">
        <f t="shared" si="5"/>
        <v>0.99999999999999978</v>
      </c>
      <c r="U27" s="8">
        <f t="shared" si="6"/>
        <v>0.99824576216998107</v>
      </c>
      <c r="V27" s="8">
        <f>1/(1+EXP(-(MMULT(T27:U27,$R$14:$R$15))))</f>
        <v>1</v>
      </c>
      <c r="W27" s="8">
        <f>1/(1+EXP(-(MMULT(T27:U27,$R$16:$R$17))))</f>
        <v>0.38778169416475461</v>
      </c>
      <c r="X27" s="8">
        <f>1/(1+EXP(-(MMULT(V27:W27,$R$18:$R$19))))</f>
        <v>0.92672510986121071</v>
      </c>
      <c r="Y27" s="8">
        <f t="shared" si="11"/>
        <v>0.875</v>
      </c>
      <c r="Z27" s="8">
        <f t="shared" si="12"/>
        <v>2.675486990154317E-3</v>
      </c>
    </row>
    <row r="28" spans="3:26" x14ac:dyDescent="0.25">
      <c r="C28" s="6" t="s">
        <v>73</v>
      </c>
      <c r="D28" s="6" t="s">
        <v>81</v>
      </c>
      <c r="E28" s="5">
        <v>5250</v>
      </c>
      <c r="F28" s="5">
        <v>1855</v>
      </c>
      <c r="G28" s="5">
        <v>1850</v>
      </c>
      <c r="H28" s="5">
        <v>1985</v>
      </c>
      <c r="I28" s="5">
        <v>1012</v>
      </c>
      <c r="J28" s="5" t="s">
        <v>36</v>
      </c>
      <c r="L28" s="5">
        <f t="shared" si="4"/>
        <v>0.92067796610169494</v>
      </c>
      <c r="M28" s="5">
        <f t="shared" si="0"/>
        <v>1</v>
      </c>
      <c r="N28" s="5">
        <f t="shared" si="1"/>
        <v>0.65100671140939592</v>
      </c>
      <c r="O28" s="5">
        <f t="shared" si="2"/>
        <v>0.9413434247871334</v>
      </c>
      <c r="P28" s="5">
        <f t="shared" si="3"/>
        <v>0.57501904036557505</v>
      </c>
      <c r="T28" s="8">
        <f t="shared" si="5"/>
        <v>0.99999999999999734</v>
      </c>
      <c r="U28" s="8">
        <f t="shared" si="6"/>
        <v>0.99289020042654408</v>
      </c>
      <c r="V28" s="8">
        <f>1/(1+EXP(-(MMULT(T28:U28,$R$14:$R$15))))</f>
        <v>1</v>
      </c>
      <c r="W28" s="8">
        <f>1/(1+EXP(-(MMULT(T28:U28,$R$16:$R$17))))</f>
        <v>0.38817732858178566</v>
      </c>
      <c r="X28" s="8">
        <f>1/(1+EXP(-(MMULT(V28:W28,$R$18:$R$19))))</f>
        <v>0.92399279869826534</v>
      </c>
      <c r="Y28" s="8">
        <f t="shared" si="11"/>
        <v>0.875</v>
      </c>
      <c r="Z28" s="8">
        <f t="shared" si="12"/>
        <v>2.4002943242887498E-3</v>
      </c>
    </row>
    <row r="29" spans="3:26" x14ac:dyDescent="0.25">
      <c r="C29" s="24" t="s">
        <v>82</v>
      </c>
      <c r="D29" s="6" t="s">
        <v>83</v>
      </c>
      <c r="E29" s="20">
        <v>4474</v>
      </c>
      <c r="F29" s="20">
        <v>1521</v>
      </c>
      <c r="G29" s="20">
        <v>1713</v>
      </c>
      <c r="H29" s="20">
        <v>1025</v>
      </c>
      <c r="I29" s="20">
        <v>734</v>
      </c>
      <c r="J29" s="20" t="s">
        <v>35</v>
      </c>
      <c r="L29" s="5">
        <f t="shared" si="4"/>
        <v>0.39457627118644067</v>
      </c>
      <c r="M29" s="5">
        <f t="shared" si="0"/>
        <v>0.20853080568720378</v>
      </c>
      <c r="N29" s="5">
        <f t="shared" si="1"/>
        <v>0.1912751677852349</v>
      </c>
      <c r="O29" s="5">
        <f t="shared" si="2"/>
        <v>3.3112582781456956E-2</v>
      </c>
      <c r="P29" s="5">
        <f t="shared" si="3"/>
        <v>0.36329017517136331</v>
      </c>
      <c r="T29" s="8">
        <f t="shared" si="5"/>
        <v>0.99999999443520826</v>
      </c>
      <c r="U29" s="8">
        <f t="shared" si="6"/>
        <v>0.76642563029371424</v>
      </c>
      <c r="V29" s="8">
        <f>1/(1+EXP(-(MMULT(T29:U29,$R$14:$R$15))))</f>
        <v>1</v>
      </c>
      <c r="W29" s="8">
        <f>1/(1+EXP(-(MMULT(T29:U29,$R$16:$R$17))))</f>
        <v>0.40503604227253354</v>
      </c>
      <c r="X29" s="8">
        <f>1/(1+EXP(-(MMULT(V29:W29,$R$18:$R$19))))</f>
        <v>0.69254229790079069</v>
      </c>
      <c r="Y29" s="8">
        <f t="shared" si="11"/>
        <v>0.75</v>
      </c>
      <c r="Z29" s="8">
        <f t="shared" si="12"/>
        <v>3.3013875305214816E-3</v>
      </c>
    </row>
    <row r="30" spans="3:26" x14ac:dyDescent="0.25">
      <c r="C30" s="24" t="s">
        <v>87</v>
      </c>
      <c r="D30" s="6" t="s">
        <v>88</v>
      </c>
      <c r="E30" s="20">
        <v>4268</v>
      </c>
      <c r="F30" s="20">
        <v>1456</v>
      </c>
      <c r="G30" s="20">
        <v>1799</v>
      </c>
      <c r="H30" s="20">
        <v>1317</v>
      </c>
      <c r="I30" s="20">
        <v>338</v>
      </c>
      <c r="J30" s="20" t="s">
        <v>30</v>
      </c>
      <c r="L30" s="5">
        <f t="shared" si="4"/>
        <v>0.25491525423728811</v>
      </c>
      <c r="M30" s="5">
        <f t="shared" si="0"/>
        <v>5.4502369668246446E-2</v>
      </c>
      <c r="N30" s="5">
        <f t="shared" si="1"/>
        <v>0.47986577181208051</v>
      </c>
      <c r="O30" s="5">
        <f t="shared" si="2"/>
        <v>0.30936613055818352</v>
      </c>
      <c r="P30" s="5">
        <f t="shared" si="3"/>
        <v>6.1690784463061692E-2</v>
      </c>
      <c r="T30" s="8">
        <f t="shared" si="5"/>
        <v>0.55314089459166027</v>
      </c>
      <c r="U30" s="8">
        <f t="shared" si="6"/>
        <v>0.72830832667721446</v>
      </c>
      <c r="V30" s="8">
        <f>1/(1+EXP(-(MMULT(T30:U30,$R$14:$R$15))))</f>
        <v>1</v>
      </c>
      <c r="W30" s="8">
        <f>1/(1+EXP(-(MMULT(T30:U30,$R$16:$R$17))))</f>
        <v>0.42375241193164331</v>
      </c>
      <c r="X30" s="8">
        <f>1/(1+EXP(-(MMULT(V30:W30,$R$18:$R$19))))</f>
        <v>0.25739063759389558</v>
      </c>
      <c r="Y30" s="8">
        <f t="shared" si="11"/>
        <v>0.25</v>
      </c>
      <c r="Z30" s="8">
        <f t="shared" si="12"/>
        <v>5.4621524044302606E-5</v>
      </c>
    </row>
    <row r="31" spans="3:26" x14ac:dyDescent="0.25">
      <c r="C31" s="6" t="s">
        <v>89</v>
      </c>
      <c r="D31" s="6" t="s">
        <v>90</v>
      </c>
      <c r="E31" s="20">
        <v>4448</v>
      </c>
      <c r="F31" s="20">
        <v>1484</v>
      </c>
      <c r="G31" s="20">
        <v>1807</v>
      </c>
      <c r="H31" s="20">
        <v>1331</v>
      </c>
      <c r="I31" s="20">
        <v>290</v>
      </c>
      <c r="J31" s="20" t="s">
        <v>30</v>
      </c>
      <c r="L31" s="5">
        <f t="shared" si="4"/>
        <v>0.37694915254237288</v>
      </c>
      <c r="M31" s="5">
        <f t="shared" si="0"/>
        <v>0.12085308056872038</v>
      </c>
      <c r="N31" s="5">
        <f t="shared" si="1"/>
        <v>0.50671140939597314</v>
      </c>
      <c r="O31" s="5">
        <f t="shared" si="2"/>
        <v>0.32261116367076631</v>
      </c>
      <c r="P31" s="5">
        <f t="shared" si="3"/>
        <v>2.5133282559025132E-2</v>
      </c>
      <c r="T31" s="8">
        <f t="shared" si="5"/>
        <v>0.65459174026290889</v>
      </c>
      <c r="U31" s="8">
        <f t="shared" si="6"/>
        <v>0.68009981388303586</v>
      </c>
      <c r="V31" s="8">
        <f>1/(1+EXP(-(MMULT(T31:U31,$R$14:$R$15))))</f>
        <v>1</v>
      </c>
      <c r="W31" s="8">
        <f>1/(1+EXP(-(MMULT(T31:U31,$R$16:$R$17))))</f>
        <v>0.4237958847510595</v>
      </c>
      <c r="X31" s="8">
        <f>1/(1+EXP(-(MMULT(V31:W31,$R$18:$R$19))))</f>
        <v>0.25656058512946694</v>
      </c>
      <c r="Y31" s="8">
        <f t="shared" ref="Y31:Y32" si="13">VLOOKUP(J31,$A$3:$B$11,2,FALSE)</f>
        <v>0.25</v>
      </c>
      <c r="Z31" s="8">
        <f t="shared" ref="Z31:Z32" si="14">(X31-Y31)^2</f>
        <v>4.3041277240982813E-5</v>
      </c>
    </row>
    <row r="32" spans="3:26" x14ac:dyDescent="0.25">
      <c r="C32" s="6"/>
      <c r="D32" s="6"/>
      <c r="E32" s="20"/>
      <c r="F32" s="20"/>
      <c r="G32" s="20"/>
      <c r="H32" s="20"/>
      <c r="I32" s="20"/>
      <c r="J32" s="20"/>
      <c r="L32" s="5"/>
      <c r="M32" s="5"/>
      <c r="N32" s="5"/>
      <c r="O32" s="5"/>
      <c r="P32" s="5"/>
      <c r="T32" s="8"/>
      <c r="U32" s="8"/>
      <c r="V32" s="8"/>
      <c r="W32" s="8"/>
      <c r="X32" s="8"/>
      <c r="Y32" s="8"/>
      <c r="Z32" s="8"/>
    </row>
    <row r="33" spans="3:26" x14ac:dyDescent="0.25">
      <c r="C33" s="24"/>
      <c r="D33" s="24"/>
      <c r="E33" s="20"/>
      <c r="F33" s="20"/>
      <c r="G33" s="20"/>
      <c r="H33" s="20"/>
      <c r="I33" s="20"/>
      <c r="J33" s="20"/>
      <c r="L33" s="20"/>
      <c r="M33" s="20"/>
      <c r="N33" s="20"/>
      <c r="O33" s="20"/>
      <c r="P33" s="25"/>
      <c r="T33" s="8"/>
      <c r="U33" s="8"/>
      <c r="V33" s="8"/>
      <c r="W33" s="8"/>
      <c r="X33" s="8"/>
      <c r="Y33" s="8"/>
      <c r="Z33" s="8"/>
    </row>
    <row r="34" spans="3:26" x14ac:dyDescent="0.25">
      <c r="C34" s="24"/>
      <c r="D34" s="24"/>
      <c r="E34" s="20"/>
      <c r="F34" s="20"/>
      <c r="G34" s="20"/>
      <c r="H34" s="20"/>
      <c r="I34" s="20"/>
      <c r="J34" s="20"/>
      <c r="L34" s="20"/>
      <c r="M34" s="20"/>
      <c r="N34" s="20"/>
      <c r="O34" s="20"/>
      <c r="P34" s="25"/>
      <c r="T34" s="8"/>
      <c r="U34" s="8"/>
      <c r="V34" s="8"/>
      <c r="W34" s="8"/>
      <c r="X34" s="8"/>
      <c r="Y34" s="8"/>
      <c r="Z34" s="8"/>
    </row>
    <row r="35" spans="3:26" x14ac:dyDescent="0.25">
      <c r="C35" s="24"/>
      <c r="D35" s="24"/>
      <c r="E35" s="20"/>
      <c r="F35" s="20"/>
      <c r="G35" s="20"/>
      <c r="H35" s="20"/>
      <c r="I35" s="20"/>
      <c r="J35" s="20"/>
      <c r="L35" s="20"/>
      <c r="M35" s="20"/>
      <c r="N35" s="20"/>
      <c r="O35" s="20"/>
      <c r="P35" s="25"/>
      <c r="T35" s="8"/>
      <c r="U35" s="8"/>
      <c r="V35" s="8"/>
      <c r="W35" s="8"/>
      <c r="X35" s="8"/>
      <c r="Y35" s="8"/>
      <c r="Z35" s="8"/>
    </row>
    <row r="36" spans="3:26" x14ac:dyDescent="0.25">
      <c r="C36" s="24"/>
      <c r="D36" s="24"/>
      <c r="E36" s="20"/>
      <c r="F36" s="20"/>
      <c r="G36" s="20"/>
      <c r="H36" s="20"/>
      <c r="I36" s="20"/>
      <c r="J36" s="20"/>
      <c r="L36" s="20"/>
      <c r="M36" s="20"/>
      <c r="N36" s="20"/>
      <c r="O36" s="20"/>
      <c r="P36" s="25"/>
      <c r="T36" s="8"/>
      <c r="U36" s="8"/>
      <c r="V36" s="8"/>
      <c r="W36" s="8"/>
      <c r="X36" s="8"/>
      <c r="Y36" s="8"/>
      <c r="Z36" s="8"/>
    </row>
    <row r="37" spans="3:26" x14ac:dyDescent="0.25">
      <c r="C37" s="24"/>
      <c r="D37" s="24"/>
      <c r="E37" s="20"/>
      <c r="F37" s="20"/>
      <c r="G37" s="20"/>
      <c r="H37" s="20"/>
      <c r="I37" s="20"/>
      <c r="J37" s="20"/>
      <c r="L37" s="20"/>
      <c r="M37" s="20"/>
      <c r="N37" s="20"/>
      <c r="O37" s="20"/>
      <c r="P37" s="25"/>
      <c r="T37" s="8"/>
      <c r="U37" s="8"/>
      <c r="V37" s="8"/>
      <c r="W37" s="8"/>
      <c r="X37" s="8"/>
      <c r="Y37" s="8"/>
      <c r="Z37" s="8"/>
    </row>
    <row r="38" spans="3:26" x14ac:dyDescent="0.25">
      <c r="C38" s="24"/>
      <c r="D38" s="24"/>
      <c r="E38" s="20"/>
      <c r="F38" s="20"/>
      <c r="G38" s="20"/>
      <c r="H38" s="20"/>
      <c r="I38" s="20"/>
      <c r="J38" s="20"/>
      <c r="L38" s="20"/>
      <c r="M38" s="20"/>
      <c r="N38" s="20"/>
      <c r="O38" s="20"/>
      <c r="P38" s="25"/>
      <c r="T38" s="8"/>
      <c r="U38" s="8"/>
      <c r="V38" s="8"/>
      <c r="W38" s="8"/>
      <c r="X38" s="8"/>
      <c r="Y38" s="8"/>
      <c r="Z38" s="8"/>
    </row>
    <row r="39" spans="3:26" x14ac:dyDescent="0.25">
      <c r="C39" s="24"/>
      <c r="D39" s="24"/>
      <c r="E39" s="20"/>
      <c r="F39" s="20"/>
      <c r="G39" s="20"/>
      <c r="H39" s="20"/>
      <c r="I39" s="20"/>
      <c r="J39" s="20"/>
      <c r="L39" s="20"/>
      <c r="M39" s="20"/>
      <c r="N39" s="20"/>
      <c r="O39" s="20"/>
      <c r="P39" s="25"/>
      <c r="T39" s="8"/>
      <c r="U39" s="8"/>
      <c r="V39" s="8"/>
      <c r="W39" s="8"/>
      <c r="X39" s="8"/>
      <c r="Y39" s="8"/>
      <c r="Z39" s="8"/>
    </row>
    <row r="40" spans="3:26" x14ac:dyDescent="0.25">
      <c r="C40" s="24"/>
      <c r="D40" s="24"/>
      <c r="E40" s="20"/>
      <c r="F40" s="20"/>
      <c r="G40" s="20"/>
      <c r="H40" s="20"/>
      <c r="I40" s="20"/>
      <c r="J40" s="20"/>
      <c r="L40" s="20"/>
      <c r="M40" s="20"/>
      <c r="N40" s="20"/>
      <c r="O40" s="20"/>
      <c r="P40" s="25"/>
      <c r="T40" s="8"/>
      <c r="U40" s="8"/>
      <c r="V40" s="8"/>
      <c r="W40" s="8"/>
      <c r="X40" s="8"/>
      <c r="Y40" s="8"/>
      <c r="Z40" s="8"/>
    </row>
    <row r="41" spans="3:26" x14ac:dyDescent="0.25">
      <c r="C41" s="24"/>
      <c r="D41" s="24"/>
      <c r="E41" s="20"/>
      <c r="F41" s="20"/>
      <c r="G41" s="20"/>
      <c r="H41" s="20"/>
      <c r="I41" s="20"/>
      <c r="J41" s="20"/>
      <c r="L41" s="20"/>
      <c r="M41" s="20"/>
      <c r="N41" s="20"/>
      <c r="O41" s="20"/>
      <c r="P41" s="25"/>
      <c r="T41" s="8"/>
      <c r="U41" s="8"/>
      <c r="V41" s="8"/>
      <c r="W41" s="8"/>
      <c r="X41" s="8"/>
      <c r="Y41" s="8"/>
      <c r="Z41" s="8"/>
    </row>
    <row r="42" spans="3:26" x14ac:dyDescent="0.25">
      <c r="C42" s="24"/>
      <c r="D42" s="24"/>
      <c r="E42" s="20"/>
      <c r="F42" s="20"/>
      <c r="G42" s="20"/>
      <c r="H42" s="20"/>
      <c r="I42" s="20"/>
      <c r="J42" s="20"/>
      <c r="L42" s="20"/>
      <c r="M42" s="20"/>
      <c r="N42" s="20"/>
      <c r="O42" s="20"/>
      <c r="P42" s="25"/>
      <c r="T42" s="8"/>
      <c r="U42" s="8"/>
      <c r="V42" s="8"/>
      <c r="W42" s="8"/>
      <c r="X42" s="8"/>
      <c r="Y42" s="8"/>
      <c r="Z42" s="8"/>
    </row>
    <row r="43" spans="3:26" x14ac:dyDescent="0.25">
      <c r="C43" s="24"/>
      <c r="D43" s="24"/>
      <c r="E43" s="20"/>
      <c r="F43" s="20"/>
      <c r="G43" s="20"/>
      <c r="H43" s="20"/>
      <c r="I43" s="20"/>
      <c r="J43" s="20"/>
      <c r="L43" s="20"/>
      <c r="M43" s="20"/>
      <c r="N43" s="20"/>
      <c r="O43" s="20"/>
      <c r="P43" s="25"/>
      <c r="T43" s="8"/>
      <c r="U43" s="8"/>
      <c r="V43" s="8"/>
      <c r="W43" s="8"/>
      <c r="X43" s="8"/>
      <c r="Y43" s="8"/>
      <c r="Z43" s="8"/>
    </row>
    <row r="44" spans="3:26" x14ac:dyDescent="0.25">
      <c r="C44" s="24"/>
      <c r="D44" s="24"/>
      <c r="E44" s="20"/>
      <c r="F44" s="20"/>
      <c r="G44" s="20"/>
      <c r="H44" s="20"/>
      <c r="I44" s="20"/>
      <c r="J44" s="20"/>
      <c r="L44" s="20"/>
      <c r="M44" s="20"/>
      <c r="N44" s="20"/>
      <c r="O44" s="20"/>
      <c r="P44" s="25"/>
      <c r="T44" s="8"/>
      <c r="U44" s="8"/>
      <c r="V44" s="8"/>
      <c r="W44" s="8"/>
      <c r="X44" s="8"/>
      <c r="Y44" s="8"/>
      <c r="Z44" s="8"/>
    </row>
    <row r="45" spans="3:26" x14ac:dyDescent="0.25">
      <c r="C45" s="24"/>
      <c r="D45" s="24"/>
      <c r="E45" s="20"/>
      <c r="F45" s="20"/>
      <c r="G45" s="20"/>
      <c r="H45" s="20"/>
      <c r="I45" s="20"/>
      <c r="J45" s="20"/>
      <c r="L45" s="20"/>
      <c r="M45" s="20"/>
      <c r="N45" s="20"/>
      <c r="O45" s="20"/>
      <c r="P45" s="25"/>
      <c r="T45" s="8"/>
      <c r="U45" s="8"/>
      <c r="V45" s="8"/>
      <c r="W45" s="8"/>
      <c r="X45" s="8"/>
      <c r="Y45" s="8"/>
      <c r="Z45" s="8"/>
    </row>
    <row r="46" spans="3:26" x14ac:dyDescent="0.25">
      <c r="C46" s="20" t="s">
        <v>84</v>
      </c>
      <c r="D46" s="21" t="s">
        <v>57</v>
      </c>
      <c r="E46" s="20">
        <v>4360</v>
      </c>
      <c r="F46" s="20">
        <v>1469</v>
      </c>
      <c r="G46" s="20">
        <v>1823</v>
      </c>
      <c r="H46" s="20">
        <v>1375</v>
      </c>
      <c r="I46" s="20">
        <v>316</v>
      </c>
      <c r="J46" s="20"/>
      <c r="K46" s="20"/>
      <c r="L46" s="20">
        <f>(E46-MIN(E$4:E$32))/(MAX(E$4:E$31)-MIN(E$4:E$31))</f>
        <v>0.31728813559322033</v>
      </c>
      <c r="M46" s="20">
        <f t="shared" ref="M46:M48" si="15">(F46-MIN(F$4:F$32))/(MAX(F$4:F$31)-MIN(F$4:F$31))</f>
        <v>8.5308056872037921E-2</v>
      </c>
      <c r="N46" s="20">
        <f t="shared" ref="N46:N48" si="16">(G46-MIN(G$4:G$32))/(MAX(G$4:G$31)-MIN(G$4:G$31))</f>
        <v>0.56040268456375841</v>
      </c>
      <c r="O46" s="20">
        <f t="shared" ref="O46:O48" si="17">(H46-MIN(H$4:H$32))/(MAX(H$4:H$31)-MIN(H$4:H$31))</f>
        <v>0.36423841059602646</v>
      </c>
      <c r="P46" s="25">
        <f t="shared" ref="P46:P48" si="18">(I46-MIN(I$4:I$32))/(MAX(I$4:I$31)-MIN(I$4:I$31))</f>
        <v>4.4935262757044937E-2</v>
      </c>
      <c r="T46" s="8">
        <f t="shared" ref="T46" si="19">1/(1+EXP(-(MMULT(L46:O46,$R$4:$R$7))))</f>
        <v>9.1650924467772718E-2</v>
      </c>
      <c r="U46" s="8">
        <f>1/(1+EXP(-(MMULT(L46:O46,$R$9:$R$12))))</f>
        <v>0.71190414554016412</v>
      </c>
      <c r="V46" s="8">
        <f>1/(1+EXP(-(MMULT(T46:U46,$R$14:$R$15))))</f>
        <v>1</v>
      </c>
      <c r="W46" s="8">
        <f>1/(1+EXP(-(MMULT(T46:U46,$R$16:$R$17))))</f>
        <v>0.44155113709617422</v>
      </c>
      <c r="X46" s="8">
        <f>1/(1+EXP(-(MMULT(V46:W46,$R$18:$R$19))))</f>
        <v>5.5230832840467065E-2</v>
      </c>
      <c r="Y46" s="8"/>
      <c r="Z46" s="8"/>
    </row>
    <row r="47" spans="3:26" x14ac:dyDescent="0.25">
      <c r="C47" t="s">
        <v>65</v>
      </c>
      <c r="D47" s="22" t="s">
        <v>59</v>
      </c>
      <c r="E47" s="23">
        <v>3998</v>
      </c>
      <c r="F47" s="23">
        <v>1503</v>
      </c>
      <c r="G47" s="23">
        <v>1724</v>
      </c>
      <c r="H47" s="23">
        <v>1105</v>
      </c>
      <c r="I47" s="23">
        <v>300</v>
      </c>
      <c r="L47">
        <f t="shared" ref="L47:L48" si="20">(E47-MIN(E$4:E$32))/(MAX(E$4:E$31)-MIN(E$4:E$31))</f>
        <v>7.1864406779661022E-2</v>
      </c>
      <c r="M47">
        <f t="shared" si="15"/>
        <v>0.16587677725118483</v>
      </c>
      <c r="N47">
        <f t="shared" si="16"/>
        <v>0.22818791946308725</v>
      </c>
      <c r="O47">
        <f t="shared" si="17"/>
        <v>0.10879848628192999</v>
      </c>
      <c r="P47">
        <f t="shared" si="18"/>
        <v>3.2749428789032753E-2</v>
      </c>
      <c r="T47" s="8">
        <f t="shared" ref="T47" si="21">1/(1+EXP(-(MMULT(L47:O47,$R$4:$R$7))))</f>
        <v>9.2849516011472732E-2</v>
      </c>
      <c r="U47" s="8">
        <f>1/(1+EXP(-(MMULT(L47:O47,$R$9:$R$12))))</f>
        <v>0.72301993388231101</v>
      </c>
      <c r="V47" s="8">
        <f>1/(1+EXP(-(MMULT(T47:U47,$R$14:$R$15))))</f>
        <v>1</v>
      </c>
      <c r="W47" s="8">
        <f>1/(1+EXP(-(MMULT(T47:U47,$R$16:$R$17))))</f>
        <v>0.44065540869226361</v>
      </c>
      <c r="X47" s="8">
        <f>1/(1+EXP(-(MMULT(V47:W47,$R$18:$R$19))))</f>
        <v>6.009524307026741E-2</v>
      </c>
      <c r="Y47" s="8"/>
      <c r="Z47" s="8"/>
    </row>
    <row r="48" spans="3:26" x14ac:dyDescent="0.25">
      <c r="C48" t="s">
        <v>91</v>
      </c>
      <c r="D48" s="22" t="s">
        <v>61</v>
      </c>
      <c r="E48">
        <v>4820</v>
      </c>
      <c r="F48">
        <v>1470</v>
      </c>
      <c r="G48">
        <v>1835</v>
      </c>
      <c r="H48">
        <v>1581</v>
      </c>
      <c r="I48">
        <v>461</v>
      </c>
      <c r="L48">
        <f t="shared" si="20"/>
        <v>0.62915254237288132</v>
      </c>
      <c r="M48">
        <f t="shared" si="15"/>
        <v>8.7677725118483416E-2</v>
      </c>
      <c r="N48">
        <f t="shared" si="16"/>
        <v>0.60067114093959728</v>
      </c>
      <c r="O48">
        <f t="shared" si="17"/>
        <v>0.55912961210974454</v>
      </c>
      <c r="P48">
        <f t="shared" si="18"/>
        <v>0.15536938309215537</v>
      </c>
      <c r="T48" s="8">
        <f t="shared" ref="T48" si="22">1/(1+EXP(-(MMULT(L48:O48,$R$4:$R$7))))</f>
        <v>0.98098173121832866</v>
      </c>
      <c r="U48" s="8">
        <f>1/(1+EXP(-(MMULT(L48:O48,$R$9:$R$12))))</f>
        <v>0.54786332084650879</v>
      </c>
      <c r="V48" s="8">
        <f>1/(1+EXP(-(MMULT(T48:U48,$R$14:$R$15))))</f>
        <v>1</v>
      </c>
      <c r="W48" s="8">
        <f>1/(1+EXP(-(MMULT(T48:U48,$R$16:$R$17))))</f>
        <v>0.422199775069387</v>
      </c>
      <c r="X48" s="8">
        <f>1/(1+EXP(-(MMULT(V48:W48,$R$18:$R$19))))</f>
        <v>0.28816477119022149</v>
      </c>
    </row>
    <row r="53" spans="5:7" x14ac:dyDescent="0.25">
      <c r="E53">
        <v>0.5</v>
      </c>
      <c r="G53">
        <f>1000/0.02</f>
        <v>50000</v>
      </c>
    </row>
    <row r="54" spans="5:7" x14ac:dyDescent="0.25">
      <c r="E54">
        <f>E53*50000</f>
        <v>25000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Takiguti Toma</dc:creator>
  <cp:lastModifiedBy>Daniel Takiguti Toma</cp:lastModifiedBy>
  <dcterms:created xsi:type="dcterms:W3CDTF">2019-04-10T15:30:16Z</dcterms:created>
  <dcterms:modified xsi:type="dcterms:W3CDTF">2019-04-12T22:43:18Z</dcterms:modified>
</cp:coreProperties>
</file>