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202300"/>
  <mc:AlternateContent xmlns:mc="http://schemas.openxmlformats.org/markup-compatibility/2006">
    <mc:Choice Requires="x15">
      <x15ac:absPath xmlns:x15ac="http://schemas.microsoft.com/office/spreadsheetml/2010/11/ac" url="C:\Users\HSato\Desktop\設備投資資料\01_契約関連資料\2026_設備投資\APIC\"/>
    </mc:Choice>
  </mc:AlternateContent>
  <xr:revisionPtr revIDLastSave="0" documentId="13_ncr:1_{BDABC507-E351-4198-A610-EE45BC9640B9}" xr6:coauthVersionLast="47" xr6:coauthVersionMax="47" xr10:uidLastSave="{00000000-0000-0000-0000-000000000000}"/>
  <bookViews>
    <workbookView xWindow="-108" yWindow="-108" windowWidth="23256" windowHeight="14856" activeTab="2" xr2:uid="{F42F53EB-370B-4217-A8BE-131FBE87CB56}"/>
  </bookViews>
  <sheets>
    <sheet name="2026年度 設備投資案" sheetId="2" r:id="rId1"/>
    <sheet name="20260225議事メモ" sheetId="8" r:id="rId2"/>
    <sheet name="20260325議事メモ" sheetId="9" r:id="rId3"/>
    <sheet name="3.27 確認事項" sheetId="3" state="hidden" r:id="rId4"/>
  </sheets>
  <definedNames>
    <definedName name="_xlnm._FilterDatabase" localSheetId="0" hidden="1">'2026年度 設備投資案'!$A$3:$X$28</definedName>
    <definedName name="_xlnm.Print_Area" localSheetId="0">'2026年度 設備投資案'!$A$1:$T$25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17" i="2" l="1"/>
  <c r="U25" i="2"/>
  <c r="U21" i="2"/>
  <c r="U18" i="2"/>
  <c r="U16" i="2"/>
  <c r="U15" i="2"/>
  <c r="U14" i="2"/>
  <c r="U13" i="2"/>
  <c r="U12" i="2"/>
  <c r="U11" i="2"/>
  <c r="U10" i="2"/>
  <c r="U9" i="2"/>
  <c r="U8" i="2"/>
  <c r="U7" i="2"/>
  <c r="U5" i="2"/>
  <c r="U4" i="2"/>
  <c r="N21" i="2"/>
  <c r="X21" i="2" l="1"/>
  <c r="X20" i="2"/>
  <c r="X14" i="2"/>
  <c r="X13" i="2"/>
  <c r="X12" i="2"/>
  <c r="X10" i="2"/>
  <c r="X9" i="2"/>
  <c r="X8" i="2"/>
  <c r="X7" i="2"/>
  <c r="X5" i="2"/>
  <c r="X4" i="2"/>
  <c r="K82" i="8"/>
  <c r="K81" i="8"/>
  <c r="K80" i="8"/>
  <c r="J80" i="8"/>
  <c r="M4" i="2" l="1"/>
  <c r="N4" i="2"/>
  <c r="N20" i="2"/>
  <c r="N18" i="2"/>
  <c r="N17" i="2"/>
  <c r="N16" i="2"/>
  <c r="N15" i="2"/>
  <c r="N14" i="2"/>
  <c r="N13" i="2"/>
  <c r="N12" i="2"/>
  <c r="N11" i="2"/>
  <c r="N10" i="2"/>
  <c r="N9" i="2"/>
  <c r="N8" i="2"/>
  <c r="N7" i="2"/>
  <c r="N5" i="2"/>
  <c r="N40" i="2" l="1"/>
  <c r="P40" i="2"/>
  <c r="N24" i="2"/>
  <c r="N23" i="2"/>
  <c r="N22" i="2"/>
  <c r="N19" i="2"/>
  <c r="N6" i="2"/>
  <c r="N25" i="2" s="1"/>
  <c r="H25" i="2"/>
  <c r="O18" i="2"/>
  <c r="M18" i="2"/>
  <c r="J18" i="2"/>
  <c r="N33" i="2" l="1"/>
  <c r="P33" i="2" l="1"/>
  <c r="M5" i="2"/>
  <c r="M7" i="2"/>
  <c r="M8" i="2"/>
  <c r="M9" i="2"/>
  <c r="M10" i="2"/>
  <c r="M11" i="2"/>
  <c r="M12" i="2"/>
  <c r="M13" i="2"/>
  <c r="M14" i="2"/>
  <c r="M15" i="2"/>
  <c r="M16" i="2"/>
  <c r="M17" i="2"/>
  <c r="M19" i="2"/>
  <c r="M20" i="2"/>
  <c r="M21" i="2"/>
  <c r="M6" i="2"/>
  <c r="M22" i="2"/>
  <c r="M23" i="2"/>
  <c r="M24" i="2"/>
  <c r="O22" i="2"/>
  <c r="J22" i="2"/>
  <c r="O9" i="2"/>
  <c r="O23" i="2"/>
  <c r="J23" i="2"/>
  <c r="O21" i="2"/>
  <c r="J21" i="2"/>
  <c r="O13" i="2"/>
  <c r="J13" i="2"/>
  <c r="O24" i="2"/>
  <c r="J24" i="2"/>
  <c r="O17" i="2"/>
  <c r="J17" i="2"/>
  <c r="O15" i="2"/>
  <c r="J15" i="2"/>
  <c r="O16" i="2"/>
  <c r="J16" i="2"/>
  <c r="J10" i="2"/>
  <c r="J11" i="2"/>
  <c r="J6" i="2"/>
  <c r="J7" i="2"/>
  <c r="J8" i="2"/>
  <c r="J14" i="2"/>
  <c r="O8" i="2"/>
  <c r="O7" i="2"/>
  <c r="Y6" i="2"/>
  <c r="O6" i="2"/>
  <c r="O11" i="2"/>
  <c r="J48" i="3"/>
  <c r="J49" i="3"/>
  <c r="J50" i="3"/>
  <c r="J51" i="3"/>
  <c r="J52" i="3"/>
  <c r="J53" i="3"/>
  <c r="J54" i="3"/>
  <c r="J55" i="3"/>
  <c r="J56" i="3"/>
  <c r="J57" i="3"/>
  <c r="J58" i="3"/>
  <c r="O19" i="2"/>
  <c r="O14" i="2"/>
  <c r="O20" i="2"/>
  <c r="O12" i="2"/>
  <c r="O10" i="2"/>
  <c r="O5" i="2"/>
  <c r="O4" i="2"/>
  <c r="J4" i="2"/>
  <c r="J5" i="2"/>
  <c r="J12" i="2"/>
  <c r="J20" i="2"/>
  <c r="J9" i="2"/>
  <c r="J19" i="2"/>
  <c r="M27" i="2"/>
  <c r="O27" i="2" s="1"/>
  <c r="I25" i="2"/>
  <c r="N39" i="2" l="1"/>
  <c r="O25" i="2"/>
  <c r="M25" i="2"/>
  <c r="N32" i="2" s="1"/>
  <c r="N34" i="2" s="1"/>
  <c r="J25" i="2"/>
  <c r="P39" i="2" l="1"/>
  <c r="P41" i="2" s="1"/>
  <c r="N41" i="2"/>
  <c r="P32" i="2"/>
  <c r="P34" i="2" s="1"/>
  <c r="O29" i="2"/>
  <c r="M28" i="2"/>
  <c r="O28" i="2" s="1"/>
</calcChain>
</file>

<file path=xl/sharedStrings.xml><?xml version="1.0" encoding="utf-8"?>
<sst xmlns="http://schemas.openxmlformats.org/spreadsheetml/2006/main" count="509" uniqueCount="389">
  <si>
    <t>No.</t>
  </si>
  <si>
    <t>TÊN THIẾT BỊ</t>
  </si>
  <si>
    <t>設備名</t>
  </si>
  <si>
    <t>Machine type</t>
  </si>
  <si>
    <t>合計数</t>
  </si>
  <si>
    <t>優先②</t>
  </si>
  <si>
    <t>メーカー</t>
  </si>
  <si>
    <t>品番</t>
  </si>
  <si>
    <t>優先②金額</t>
  </si>
  <si>
    <t>Hikari</t>
  </si>
  <si>
    <t>Máy vắt sổ 2 kim 4 chỉ điện tử cắt chỉ tự động</t>
  </si>
  <si>
    <t>2needle 4thread overlock m/c</t>
  </si>
  <si>
    <t>Máy vắt sổ 2 kim 5 chỉ điện tử cắt chỉ tự động</t>
  </si>
  <si>
    <t>2needle 5thread safety stitch m/c</t>
  </si>
  <si>
    <t>Máy lập trình khổ trung</t>
  </si>
  <si>
    <t>Máy ép seam</t>
  </si>
  <si>
    <t>テーピングマシン</t>
  </si>
  <si>
    <t>SeamSealing　Machine</t>
  </si>
  <si>
    <t>H&amp;H</t>
  </si>
  <si>
    <t>Máy ép nhiệt</t>
  </si>
  <si>
    <t>flat press machine</t>
  </si>
  <si>
    <t>hot &amp; cool press m/c</t>
  </si>
  <si>
    <t>Máy down tự động</t>
  </si>
  <si>
    <t>ダウン充填機</t>
  </si>
  <si>
    <t>Automatic down filling machin</t>
  </si>
  <si>
    <t>Shenghong</t>
  </si>
  <si>
    <t>hot pressing machine</t>
  </si>
  <si>
    <t>PTTG</t>
  </si>
  <si>
    <t>ｽﾎﾟｯﾄﾌﾟﾚｽﾏｼﾝ(細長い)</t>
  </si>
  <si>
    <t>Juki</t>
  </si>
  <si>
    <t>Máy 1 kim chèo</t>
  </si>
  <si>
    <t>本縫針送ﾐｼﾝ</t>
  </si>
  <si>
    <t>Standard 1-needle automatic thread cutter machine</t>
  </si>
  <si>
    <t>NCA</t>
  </si>
  <si>
    <t>自動延反機</t>
  </si>
  <si>
    <t>ES-8</t>
  </si>
  <si>
    <t>Nawon</t>
  </si>
  <si>
    <t>Máy thêu</t>
  </si>
  <si>
    <t>刺繍機(20頭タイプ)</t>
  </si>
  <si>
    <t>Embroidery machine</t>
  </si>
  <si>
    <t>TAJIMA</t>
  </si>
  <si>
    <t>TMCP-V0920F</t>
  </si>
  <si>
    <t>DUMA</t>
  </si>
  <si>
    <t>高度化</t>
  </si>
  <si>
    <t>Máy trãi vải tự động</t>
  </si>
  <si>
    <t>Auto Fabric Spreading Machine</t>
  </si>
  <si>
    <t>導入理由</t>
  </si>
  <si>
    <t>効率化</t>
  </si>
  <si>
    <t>選定理由</t>
  </si>
  <si>
    <t>・生産ラインの増設に伴う機材不足の解消
・コスト削減と生産効率向上
・生産スケジュールの柔軟性向上
・既存機材の耐用年数が超過しており、故障頻度が増加。
・高精度な加工が求められる製品に対応するための設備導入。</t>
  </si>
  <si>
    <t>・実績があり、現時点で他に有力な選択肢がないため、本機材の導入を検討</t>
  </si>
  <si>
    <t>販売業者・代理店</t>
  </si>
  <si>
    <t>TAE GWANG</t>
  </si>
  <si>
    <t>・自動化機能により、人手依存を減らし、作業負担を軽減。
・作業の自動化より、人的ミスを削減し、品質の安定化を実現。</t>
  </si>
  <si>
    <t>・生産ラインの増設に伴う機材不足の解消
・コスト削減と生産効率向上
以前は機材不足のため、外注をせざるを得ず、コストがかさんでいた。
内製化を進めることで、生産の安定化とコスト削減を実現する。
・生産スケジュールの柔軟性向上</t>
  </si>
  <si>
    <t>APIC</t>
    <phoneticPr fontId="2"/>
  </si>
  <si>
    <t>TOTAL</t>
    <phoneticPr fontId="2"/>
  </si>
  <si>
    <t>定常投資</t>
    <rPh sb="0" eb="2">
      <t>テイジョウ</t>
    </rPh>
    <rPh sb="2" eb="4">
      <t>トウシ</t>
    </rPh>
    <phoneticPr fontId="2"/>
  </si>
  <si>
    <t>2025/3/27</t>
    <phoneticPr fontId="2"/>
  </si>
  <si>
    <t>2025年度APIC,BTNB 購入予定設備説明会</t>
    <rPh sb="4" eb="6">
      <t>ネンド</t>
    </rPh>
    <rPh sb="16" eb="22">
      <t>コウニュウヨテイセツビ</t>
    </rPh>
    <rPh sb="22" eb="25">
      <t>セツメイカイ</t>
    </rPh>
    <phoneticPr fontId="11"/>
  </si>
  <si>
    <t>&lt;APIC 議事内容&gt;</t>
    <rPh sb="6" eb="8">
      <t>ギジ</t>
    </rPh>
    <rPh sb="8" eb="10">
      <t>ナイヨウ</t>
    </rPh>
    <phoneticPr fontId="2"/>
  </si>
  <si>
    <t>設備投資案についてChanh課長より説明</t>
    <rPh sb="0" eb="2">
      <t>セツビ</t>
    </rPh>
    <rPh sb="2" eb="4">
      <t>トウシ</t>
    </rPh>
    <rPh sb="4" eb="5">
      <t>アン</t>
    </rPh>
    <rPh sb="14" eb="16">
      <t>カチョウ</t>
    </rPh>
    <rPh sb="18" eb="20">
      <t>セツメイ</t>
    </rPh>
    <phoneticPr fontId="2"/>
  </si>
  <si>
    <t>&lt;APIC 確認事項&gt;</t>
    <rPh sb="6" eb="8">
      <t>カクニン</t>
    </rPh>
    <rPh sb="8" eb="10">
      <t>ジコウ</t>
    </rPh>
    <phoneticPr fontId="2"/>
  </si>
  <si>
    <t>・帽子の生産について、人数、ライン数、日産数等どのように考えているか？（中野課長）</t>
    <rPh sb="1" eb="3">
      <t>ボウシ</t>
    </rPh>
    <rPh sb="4" eb="6">
      <t>セイサン</t>
    </rPh>
    <rPh sb="11" eb="13">
      <t>ニンズウ</t>
    </rPh>
    <rPh sb="17" eb="18">
      <t>スウ</t>
    </rPh>
    <rPh sb="19" eb="21">
      <t>ニッサン</t>
    </rPh>
    <rPh sb="21" eb="22">
      <t>スウ</t>
    </rPh>
    <rPh sb="22" eb="23">
      <t>ナド</t>
    </rPh>
    <rPh sb="28" eb="29">
      <t>カンガ</t>
    </rPh>
    <rPh sb="36" eb="38">
      <t>ナカノ</t>
    </rPh>
    <rPh sb="38" eb="40">
      <t>カチョウ</t>
    </rPh>
    <phoneticPr fontId="2"/>
  </si>
  <si>
    <t>→2型2000枚を2ラインで行う。平均工程秒数は約3000秒で、15人ラインで日産数は150枚前後、月産は4000枚前後となる。（Chanh課長）</t>
    <rPh sb="2" eb="3">
      <t>カタ</t>
    </rPh>
    <rPh sb="7" eb="8">
      <t>マイ</t>
    </rPh>
    <rPh sb="14" eb="15">
      <t>オコナ</t>
    </rPh>
    <rPh sb="17" eb="19">
      <t>ヘイキン</t>
    </rPh>
    <rPh sb="19" eb="21">
      <t>コウテイ</t>
    </rPh>
    <rPh sb="21" eb="23">
      <t>ビョウスウ</t>
    </rPh>
    <rPh sb="24" eb="25">
      <t>ヤク</t>
    </rPh>
    <rPh sb="29" eb="30">
      <t>ビョウ</t>
    </rPh>
    <rPh sb="34" eb="35">
      <t>ニン</t>
    </rPh>
    <rPh sb="39" eb="41">
      <t>ニッサン</t>
    </rPh>
    <rPh sb="41" eb="42">
      <t>スウ</t>
    </rPh>
    <rPh sb="46" eb="47">
      <t>マイ</t>
    </rPh>
    <rPh sb="47" eb="49">
      <t>ゼンゴ</t>
    </rPh>
    <rPh sb="50" eb="52">
      <t>ゲッサン</t>
    </rPh>
    <rPh sb="57" eb="58">
      <t>マイ</t>
    </rPh>
    <rPh sb="58" eb="60">
      <t>ゼンゴ</t>
    </rPh>
    <rPh sb="70" eb="72">
      <t>カチョウ</t>
    </rPh>
    <phoneticPr fontId="2"/>
  </si>
  <si>
    <t>・ダウンについては、量が減っているので優先順位に鑑みて決めていただきたい。（中野課長）</t>
    <rPh sb="10" eb="11">
      <t>リョウ</t>
    </rPh>
    <rPh sb="12" eb="13">
      <t>ヘ</t>
    </rPh>
    <rPh sb="19" eb="23">
      <t>ユウセンジュンイ</t>
    </rPh>
    <rPh sb="24" eb="25">
      <t>カンガ</t>
    </rPh>
    <rPh sb="27" eb="28">
      <t>キ</t>
    </rPh>
    <rPh sb="38" eb="42">
      <t>ナカノカチョウ</t>
    </rPh>
    <phoneticPr fontId="2"/>
  </si>
  <si>
    <t>・No.19の釦付けについて、今後増える認識が無かったため、優先①に分類するかは、金額やほかの機材等に鑑みて決めると良いと思う。（中野課長）</t>
    <rPh sb="7" eb="8">
      <t>ボタン</t>
    </rPh>
    <rPh sb="8" eb="9">
      <t>ツ</t>
    </rPh>
    <rPh sb="15" eb="17">
      <t>コンゴ</t>
    </rPh>
    <rPh sb="17" eb="18">
      <t>フ</t>
    </rPh>
    <rPh sb="20" eb="22">
      <t>ニンシキ</t>
    </rPh>
    <rPh sb="23" eb="24">
      <t>ナ</t>
    </rPh>
    <rPh sb="30" eb="32">
      <t>ユウセン</t>
    </rPh>
    <rPh sb="34" eb="36">
      <t>ブンルイ</t>
    </rPh>
    <rPh sb="41" eb="43">
      <t>キンガク</t>
    </rPh>
    <rPh sb="47" eb="49">
      <t>キザイ</t>
    </rPh>
    <rPh sb="49" eb="50">
      <t>ナド</t>
    </rPh>
    <rPh sb="51" eb="52">
      <t>カンガ</t>
    </rPh>
    <rPh sb="54" eb="55">
      <t>キ</t>
    </rPh>
    <rPh sb="58" eb="59">
      <t>ヨ</t>
    </rPh>
    <rPh sb="61" eb="62">
      <t>オモ</t>
    </rPh>
    <rPh sb="65" eb="69">
      <t>ナカノカチョウ</t>
    </rPh>
    <phoneticPr fontId="2"/>
  </si>
  <si>
    <t>→現状としてはもう一台投入したい。（Chanh課長）</t>
    <rPh sb="1" eb="3">
      <t>ゲンジョウ</t>
    </rPh>
    <rPh sb="9" eb="11">
      <t>イチダイ</t>
    </rPh>
    <rPh sb="11" eb="13">
      <t>トウニュウ</t>
    </rPh>
    <rPh sb="23" eb="25">
      <t>カチョウ</t>
    </rPh>
    <phoneticPr fontId="2"/>
  </si>
  <si>
    <t>・No.20のポストヘッド本縫いミシンについて、1ライン１台で問題ないか？（土田さん）</t>
    <rPh sb="13" eb="15">
      <t>ホンヌ</t>
    </rPh>
    <rPh sb="29" eb="30">
      <t>ダイ</t>
    </rPh>
    <rPh sb="31" eb="33">
      <t>モンダイ</t>
    </rPh>
    <rPh sb="38" eb="40">
      <t>ツチダ</t>
    </rPh>
    <phoneticPr fontId="2"/>
  </si>
  <si>
    <t>・刺繍については今回の設備投入がなければ追い付かない状況か？（中野課長）</t>
    <rPh sb="1" eb="3">
      <t>シシュウ</t>
    </rPh>
    <rPh sb="8" eb="10">
      <t>コンカイ</t>
    </rPh>
    <rPh sb="11" eb="13">
      <t>セツビ</t>
    </rPh>
    <rPh sb="13" eb="15">
      <t>トウニュウ</t>
    </rPh>
    <rPh sb="20" eb="21">
      <t>オ</t>
    </rPh>
    <rPh sb="22" eb="23">
      <t>ツ</t>
    </rPh>
    <rPh sb="26" eb="28">
      <t>ジョウキョウ</t>
    </rPh>
    <rPh sb="31" eb="35">
      <t>ナカノカチョウ</t>
    </rPh>
    <phoneticPr fontId="2"/>
  </si>
  <si>
    <t>→優先順位を考えると刺繍は投入しなくてもよいと感じるが、その場合は外注が必須となる。（Chanh課長）</t>
    <rPh sb="1" eb="5">
      <t>ユウセンジュンイ</t>
    </rPh>
    <rPh sb="6" eb="7">
      <t>カンガ</t>
    </rPh>
    <rPh sb="10" eb="12">
      <t>シシュウ</t>
    </rPh>
    <rPh sb="13" eb="15">
      <t>トウニュウ</t>
    </rPh>
    <rPh sb="23" eb="24">
      <t>カン</t>
    </rPh>
    <rPh sb="30" eb="32">
      <t>バアイ</t>
    </rPh>
    <rPh sb="33" eb="35">
      <t>ガイチュウ</t>
    </rPh>
    <rPh sb="36" eb="38">
      <t>ヒッス</t>
    </rPh>
    <rPh sb="48" eb="50">
      <t>カチョウ</t>
    </rPh>
    <phoneticPr fontId="2"/>
  </si>
  <si>
    <t>→帽子を確実に進めたいため、刺繍は外注で問題なく進められれば外注で調整いただきたいと思う。（中野課長）</t>
    <rPh sb="1" eb="3">
      <t>ボウシ</t>
    </rPh>
    <rPh sb="4" eb="6">
      <t>カクジツ</t>
    </rPh>
    <rPh sb="7" eb="8">
      <t>スス</t>
    </rPh>
    <rPh sb="14" eb="16">
      <t>シシュウ</t>
    </rPh>
    <rPh sb="17" eb="19">
      <t>ガイチュウ</t>
    </rPh>
    <rPh sb="20" eb="22">
      <t>モンダイ</t>
    </rPh>
    <rPh sb="24" eb="25">
      <t>スス</t>
    </rPh>
    <rPh sb="30" eb="32">
      <t>ガイチュウ</t>
    </rPh>
    <rPh sb="33" eb="35">
      <t>チョウセイ</t>
    </rPh>
    <rPh sb="42" eb="43">
      <t>オモ</t>
    </rPh>
    <rPh sb="46" eb="50">
      <t>ナカノカチョウ</t>
    </rPh>
    <phoneticPr fontId="2"/>
  </si>
  <si>
    <t>→1ライン2台使う計算で、1ライン分の想定にしている。2ライン稼働の場合は4台必要な計算。（Chanh課長）</t>
    <rPh sb="6" eb="7">
      <t>ダイ</t>
    </rPh>
    <rPh sb="7" eb="8">
      <t>ツカ</t>
    </rPh>
    <rPh sb="9" eb="11">
      <t>ケイサン</t>
    </rPh>
    <rPh sb="17" eb="18">
      <t>ブン</t>
    </rPh>
    <rPh sb="19" eb="21">
      <t>ソウテイ</t>
    </rPh>
    <rPh sb="31" eb="33">
      <t>カドウ</t>
    </rPh>
    <rPh sb="34" eb="36">
      <t>バアイ</t>
    </rPh>
    <rPh sb="38" eb="39">
      <t>ダイ</t>
    </rPh>
    <rPh sb="39" eb="41">
      <t>ヒツヨウ</t>
    </rPh>
    <rPh sb="42" eb="44">
      <t>ケイサン</t>
    </rPh>
    <rPh sb="51" eb="53">
      <t>カチョウ</t>
    </rPh>
    <phoneticPr fontId="2"/>
  </si>
  <si>
    <t>・APICのNo.4,5の2本針インターロック，オーバーロックと、BTNBのNo.12,13のインターロック、オーバーロックはどのような違いがあるのか？（土田さん）</t>
    <rPh sb="14" eb="15">
      <t>ホン</t>
    </rPh>
    <rPh sb="15" eb="16">
      <t>バリ</t>
    </rPh>
    <rPh sb="68" eb="69">
      <t>チガ</t>
    </rPh>
    <rPh sb="77" eb="79">
      <t>ツチダ</t>
    </rPh>
    <phoneticPr fontId="2"/>
  </si>
  <si>
    <t>→BTNBの見積もりは最新のもので、APICでの見積もりは去年のものであるため、差異が生じている。（Chanh課長）</t>
    <rPh sb="6" eb="8">
      <t>ミツ</t>
    </rPh>
    <rPh sb="11" eb="13">
      <t>サイシン</t>
    </rPh>
    <rPh sb="24" eb="26">
      <t>ミツ</t>
    </rPh>
    <rPh sb="29" eb="31">
      <t>キョネン</t>
    </rPh>
    <rPh sb="40" eb="42">
      <t>サイ</t>
    </rPh>
    <rPh sb="43" eb="44">
      <t>ショウ</t>
    </rPh>
    <rPh sb="55" eb="57">
      <t>カチョウ</t>
    </rPh>
    <phoneticPr fontId="2"/>
  </si>
  <si>
    <t>・No.13のドッター（Xinding）について、客先への影響も考え、ドットボタンのメーカー等も考慮して確認する必要がある。（井上副部長）</t>
    <rPh sb="25" eb="27">
      <t>キャクサキ</t>
    </rPh>
    <rPh sb="29" eb="31">
      <t>エイキョウ</t>
    </rPh>
    <rPh sb="32" eb="33">
      <t>カンガ</t>
    </rPh>
    <rPh sb="46" eb="47">
      <t>トウ</t>
    </rPh>
    <rPh sb="48" eb="50">
      <t>コウリョ</t>
    </rPh>
    <rPh sb="52" eb="54">
      <t>カクニン</t>
    </rPh>
    <rPh sb="56" eb="58">
      <t>ヒツヨウ</t>
    </rPh>
    <rPh sb="63" eb="68">
      <t>イノウエフクブチョウ</t>
    </rPh>
    <phoneticPr fontId="2"/>
  </si>
  <si>
    <t>→JUKIでなくとも、JACKやHikariなど、他メーカーを検討する必要がある。（上田課長）</t>
    <rPh sb="25" eb="26">
      <t>タ</t>
    </rPh>
    <rPh sb="31" eb="33">
      <t>ケントウ</t>
    </rPh>
    <rPh sb="35" eb="37">
      <t>ヒツヨウ</t>
    </rPh>
    <rPh sb="42" eb="44">
      <t>ウエダ</t>
    </rPh>
    <rPh sb="44" eb="46">
      <t>カチョウ</t>
    </rPh>
    <phoneticPr fontId="2"/>
  </si>
  <si>
    <t>・レクトラのCAMは東レACSのクレアコンポからのデータ変換や連動性は確認しているか？（土田さん）</t>
    <rPh sb="10" eb="11">
      <t>トウ</t>
    </rPh>
    <rPh sb="28" eb="30">
      <t>ヘンカン</t>
    </rPh>
    <rPh sb="31" eb="34">
      <t>レンドウセイ</t>
    </rPh>
    <rPh sb="35" eb="37">
      <t>カクニン</t>
    </rPh>
    <rPh sb="44" eb="46">
      <t>ツチダ</t>
    </rPh>
    <phoneticPr fontId="2"/>
  </si>
  <si>
    <t>→データの変換は出来ると聞いているため、レクトラVNからのトレーニングを受ける予定。（井上副部長）</t>
    <rPh sb="5" eb="7">
      <t>ヘンカン</t>
    </rPh>
    <rPh sb="8" eb="10">
      <t>デキ</t>
    </rPh>
    <rPh sb="12" eb="13">
      <t>キ</t>
    </rPh>
    <rPh sb="36" eb="37">
      <t>ウ</t>
    </rPh>
    <rPh sb="39" eb="41">
      <t>ヨテイ</t>
    </rPh>
    <rPh sb="43" eb="48">
      <t>イノウエフクブチョウ</t>
    </rPh>
    <phoneticPr fontId="2"/>
  </si>
  <si>
    <t>→レクトラVNがクレアコンポとの連動を適切に指導できるかは疑問。（土田さん）</t>
    <rPh sb="16" eb="18">
      <t>レンドウ</t>
    </rPh>
    <rPh sb="19" eb="21">
      <t>テキセツ</t>
    </rPh>
    <rPh sb="22" eb="24">
      <t>シドウ</t>
    </rPh>
    <rPh sb="29" eb="31">
      <t>ギモン</t>
    </rPh>
    <rPh sb="33" eb="35">
      <t>ツチダ</t>
    </rPh>
    <phoneticPr fontId="2"/>
  </si>
  <si>
    <t>・レクトラCAMとクレアコンポの連携について、トレーニング方法含めて問題がないか確認する。</t>
    <rPh sb="16" eb="18">
      <t>レンケイ</t>
    </rPh>
    <rPh sb="29" eb="31">
      <t>ホウホウ</t>
    </rPh>
    <rPh sb="31" eb="32">
      <t>フク</t>
    </rPh>
    <rPh sb="34" eb="36">
      <t>モンダイ</t>
    </rPh>
    <rPh sb="40" eb="42">
      <t>カクニン</t>
    </rPh>
    <phoneticPr fontId="2"/>
  </si>
  <si>
    <t>・性能やアフターフォローなどの面で、レクトラよりも価格と時間はかかるが、日本の島精機を検討するとよいと思う。（土田さん）</t>
    <rPh sb="1" eb="3">
      <t>セイノウ</t>
    </rPh>
    <rPh sb="15" eb="16">
      <t>メン</t>
    </rPh>
    <rPh sb="25" eb="27">
      <t>カカク</t>
    </rPh>
    <rPh sb="28" eb="30">
      <t>ジカン</t>
    </rPh>
    <rPh sb="36" eb="38">
      <t>ニホン</t>
    </rPh>
    <rPh sb="39" eb="42">
      <t>シマセイキ</t>
    </rPh>
    <rPh sb="43" eb="45">
      <t>ケントウ</t>
    </rPh>
    <rPh sb="51" eb="52">
      <t>オモ</t>
    </rPh>
    <rPh sb="55" eb="57">
      <t>ツチダ</t>
    </rPh>
    <phoneticPr fontId="2"/>
  </si>
  <si>
    <t>・レクトラは契約書の内容も強気であり、アフターサービスの体制にも問題がある。（田中主席、土田さん）</t>
    <rPh sb="6" eb="9">
      <t>ケイヤクショ</t>
    </rPh>
    <rPh sb="10" eb="12">
      <t>ナイヨウ</t>
    </rPh>
    <rPh sb="13" eb="15">
      <t>ツヨキ</t>
    </rPh>
    <rPh sb="28" eb="30">
      <t>タイセイ</t>
    </rPh>
    <rPh sb="32" eb="34">
      <t>モンダイ</t>
    </rPh>
    <rPh sb="39" eb="41">
      <t>タナカ</t>
    </rPh>
    <rPh sb="41" eb="43">
      <t>シュセキ</t>
    </rPh>
    <rPh sb="44" eb="46">
      <t>ツチダ</t>
    </rPh>
    <phoneticPr fontId="2"/>
  </si>
  <si>
    <t>★</t>
    <phoneticPr fontId="2"/>
  </si>
  <si>
    <t>&lt;再検討事項&gt;</t>
    <rPh sb="1" eb="4">
      <t>サイケントウ</t>
    </rPh>
    <rPh sb="4" eb="6">
      <t>ジコウ</t>
    </rPh>
    <phoneticPr fontId="2"/>
  </si>
  <si>
    <t>・レクトラから購入予定のCAMについて、CADとの連携や、スペック面、アフターサービス面、契約内容等を再検討する</t>
    <rPh sb="7" eb="9">
      <t>コウニュウ</t>
    </rPh>
    <rPh sb="9" eb="11">
      <t>ヨテイ</t>
    </rPh>
    <rPh sb="25" eb="27">
      <t>レンケイ</t>
    </rPh>
    <rPh sb="33" eb="34">
      <t>メン</t>
    </rPh>
    <rPh sb="43" eb="44">
      <t>メン</t>
    </rPh>
    <rPh sb="45" eb="47">
      <t>ケイヤク</t>
    </rPh>
    <rPh sb="47" eb="49">
      <t>ナイヨウ</t>
    </rPh>
    <rPh sb="49" eb="50">
      <t>トウ</t>
    </rPh>
    <rPh sb="51" eb="54">
      <t>サイケントウ</t>
    </rPh>
    <phoneticPr fontId="2"/>
  </si>
  <si>
    <t>・帽子関連機材について、他の機材の優先順位を考慮し、確実に稼働できるような購入数を再検討する</t>
    <rPh sb="1" eb="3">
      <t>ボウシ</t>
    </rPh>
    <rPh sb="3" eb="5">
      <t>カンレン</t>
    </rPh>
    <rPh sb="5" eb="7">
      <t>キザイ</t>
    </rPh>
    <rPh sb="12" eb="13">
      <t>タ</t>
    </rPh>
    <rPh sb="14" eb="16">
      <t>キザイ</t>
    </rPh>
    <rPh sb="17" eb="21">
      <t>ユウセンジュンイ</t>
    </rPh>
    <rPh sb="22" eb="24">
      <t>コウリョ</t>
    </rPh>
    <rPh sb="26" eb="28">
      <t>カクジツ</t>
    </rPh>
    <rPh sb="29" eb="31">
      <t>カドウ</t>
    </rPh>
    <rPh sb="37" eb="40">
      <t>コウニュウスウ</t>
    </rPh>
    <rPh sb="41" eb="44">
      <t>サイケントウ</t>
    </rPh>
    <phoneticPr fontId="2"/>
  </si>
  <si>
    <t>シーズン</t>
  </si>
  <si>
    <t>数量</t>
  </si>
  <si>
    <t>釦数(箇所)</t>
  </si>
  <si>
    <t>START</t>
  </si>
  <si>
    <t>END</t>
  </si>
  <si>
    <t>予定日産数
(平均)</t>
  </si>
  <si>
    <t>工程秒数</t>
  </si>
  <si>
    <t>稼働時間</t>
  </si>
  <si>
    <t>25FW</t>
  </si>
  <si>
    <t>NPW72535R</t>
  </si>
  <si>
    <t>NBW82560</t>
  </si>
  <si>
    <t>NB82560</t>
  </si>
  <si>
    <t>NP12561</t>
  </si>
  <si>
    <t>NBJ32562R</t>
  </si>
  <si>
    <t>NR62501R</t>
  </si>
  <si>
    <t>NR62530</t>
  </si>
  <si>
    <t>NP72535</t>
  </si>
  <si>
    <t>釦数</t>
  </si>
  <si>
    <t>25SS</t>
  </si>
  <si>
    <t>HH22531</t>
  </si>
  <si>
    <t>HH42501</t>
  </si>
  <si>
    <t>HH12530</t>
  </si>
  <si>
    <t>NR12302</t>
  </si>
  <si>
    <t>NRW12302</t>
  </si>
  <si>
    <t>NR22501R</t>
  </si>
  <si>
    <t>NR22505R</t>
  </si>
  <si>
    <t>・No.19の釦付けに関して、現場の要望やオーダー、他の機材の優先順位等に鑑み、優先①に含めるか検討する</t>
  </si>
  <si>
    <t>現状、工場では一時的に手作業で対応可能ですが、将来的には生産性向上、労働力削減、品質確保のため、追加の釦付け機導入が必要と考えています。</t>
  </si>
  <si>
    <t>→ポストヘッドは４台、バイザーステッチアタッチメントは２台、電子サイクルミシン、アイロンは各1台必要ではないか（土田さん）</t>
  </si>
  <si>
    <t xml:space="preserve">→現在の工程時間を考慮すると、2つの生産ラインに対応するためにポストヘッドは４台、バイザーステッチアタッチメント、電子サイクルミシン、アイロンは各1台必要 </t>
  </si>
  <si>
    <t>・No.4,5の2本針インターロック、オーバーロックについて、BTNBでリストアップしているものと同様のものか確認する</t>
  </si>
  <si>
    <t>→最新のモデルと単価に更新いたしました。</t>
  </si>
  <si>
    <t>→25SSおよび25FWシーズンの対象品番を踏まえると、現行生産計画では6月・7月の時期、1台の釦付け機では対応が困難です。</t>
  </si>
  <si>
    <t>・７月着希望の帽子関連機材については、在庫確認等進めていく</t>
  </si>
  <si>
    <t>→Jukiに確認したところ、機械は5月中旬に納品可能との回答をいただきました。</t>
  </si>
  <si>
    <t>・シーム機の老朽化（機材評価）を反映したシーム機台数を最優先として、必要台数に反映させる。優先順位低いものは①から抜き、調整する</t>
  </si>
  <si>
    <t>→シーム機の老朽化対応を最優先とする場合、優先②にある6台を優先①へ移動し、合計12台を優先①に設定することを提案いたします。</t>
  </si>
  <si>
    <t>今回、12台を追加導入することで、既存の13台と合わせて計25台となり、シーム3L対応の生産ライン8ラインを確保できる見込みです。</t>
  </si>
  <si>
    <t>また、シーム3Lの品番では、シームの剝離や耐水圧問題が発生しやすいため、現在工場では最新モデルのシーム機を優先的に使用しております。</t>
  </si>
  <si>
    <t>→本機のメーカーは、YKKおよびMORITOのドットボタンメーカーとは提携しておりません。</t>
  </si>
  <si>
    <t>→TAE GWANGからの紹介で１台試しに使用しているが、油汚れが出ているため、JUKI等に置き換える必要がある。（Chanh課長）</t>
  </si>
  <si>
    <t>・No.17のDUMAの針送りミシンについて、価格が非常に安く、かつ聞いたことがないメーカーだが、品質は保証されているか？（上田課長）</t>
  </si>
  <si>
    <t>現在は修理と調整を行い、今日で3日目の使用となりますが、油漏れの問題は改善されました。</t>
  </si>
  <si>
    <t>→TAE GWANG側で、APICが借りている機械を再確認したところ、油漏れの原因は機械がかなり古く、</t>
  </si>
  <si>
    <t>輸送中に適切な保管がされていなかったため、いくつかのガスケットが隙間ができていたことが分かりました。</t>
  </si>
  <si>
    <t>さらに、TAE GWANGからは2025年の改良型の新モデルもご紹介いただき、最新の機械情報はファイルに更新済みです。</t>
  </si>
  <si>
    <t>また、TAE GWANGはこれまでに約600台をベトナムの企業（コロンビア製品の縫製）やベトナム北部の韓国企業に提供しています。</t>
  </si>
  <si>
    <t>USD rate</t>
  </si>
  <si>
    <t>Máy khuy bằng</t>
  </si>
  <si>
    <t>眠り穴かがりﾐｼﾝ</t>
  </si>
  <si>
    <t>C/C lockstitch  buttonholding m/c</t>
  </si>
  <si>
    <t>HBH-1790E-S</t>
  </si>
  <si>
    <t>パターンシーマ (ｻｲｽﾞ60x40cm)</t>
  </si>
  <si>
    <t xml:space="preserve">Computerized pattern machine </t>
  </si>
  <si>
    <t>HMS-13095A/RND</t>
  </si>
  <si>
    <t>High speed oil-pree pattern template sewing machine (360 rotating
head)</t>
  </si>
  <si>
    <t>Máy lập trình khổ lớn(360 độ)</t>
  </si>
  <si>
    <t xml:space="preserve">Máy ập nhiệt dài </t>
  </si>
  <si>
    <t>Auto Heating &amp;Cooling Press Machine</t>
  </si>
  <si>
    <t>HTM-8739</t>
  </si>
  <si>
    <t>HTM-8749</t>
  </si>
  <si>
    <t>HTM-8709</t>
  </si>
  <si>
    <t>2026年度設備投資予算案</t>
  </si>
  <si>
    <t>CSL-201
spec A-P2A1-06000120</t>
  </si>
  <si>
    <t>温冷ﾌﾟﾚｽﾏｼﾝ(サイズ 60ｘ12㎝)</t>
  </si>
  <si>
    <t>平ﾌﾟﾚｽﾏｼﾝ(ｻｲｽﾞ125x83cm)</t>
  </si>
  <si>
    <t>Máy ép nhiệt nóng lạnh</t>
  </si>
  <si>
    <t>LBH-1795AN</t>
  </si>
  <si>
    <t>Máy ập nóng lạnh</t>
  </si>
  <si>
    <t>温冷ﾌﾟﾚｽﾏｼﾝ(フロントジッパー部)</t>
  </si>
  <si>
    <t>温冷ﾌﾟﾚｽﾏｼﾝ(袖部)</t>
  </si>
  <si>
    <t>温冷ﾌﾟﾚｽﾏｼﾝ(ヘムライン)</t>
  </si>
  <si>
    <t>現時点で他に有力な選択肢がないため、本機材の導入を検討</t>
  </si>
  <si>
    <t>Máy xén cao tầng</t>
  </si>
  <si>
    <t>超音波溶着機</t>
  </si>
  <si>
    <t>US-512</t>
  </si>
  <si>
    <t>Utrasonic Welding Machine</t>
  </si>
  <si>
    <t>HTM-5588 SSF-LDi</t>
  </si>
  <si>
    <t>曲線部のシームシーリング工程への対応力向上を目的として導入を検討しています。
本モデルは傾斜ポールの切り替えが可能であり、さらに特殊設計のローラー構造を採用しているため、従来機では対応が難しかったカーブ部や立体縫製部でのテープ貼り作業についても、より安定した仕上がりが期待されます。
・複雑形状アイテムへの対応範囲拡大
・テープ貼り精度の向上と作業ミスの削減
・作業者負担の軽減と標準化の推進
・高品質を要求するブランド商品の品質安定化</t>
  </si>
  <si>
    <t>Long arm工程におけるシームシーリング作業の効率化および作業ミスの低減を目的として導入を検討しています。
従来機では、作業姿勢やワークの取り回しが難しく、特に大型アイテムや立体構造品ではテープ貼り精度にばらつきが生じやすい状況でした。
SPEC Dモデルは操作性・ハンドリング性・視認性が向上しており、作業者の負担軽減と不良率の安定化が期待されます。
・高精度な加工が求められる製品に対応するための設備導入。
・Long arm工程でのシームシーリング作業を効率化し、作業ミスを低減する
・作業スピードの安定化による生産効率の向上
・ハンドリング性・視認性が大幅に改善
・熟練者依存の削減と標準化推進</t>
  </si>
  <si>
    <t>近年の生産アイテムでは、温冷プレス機を使用する工程の需要が増加しており、特に高品質を要求するブランド（例：Goldwin）向け商品では、外観品質や仕上がりの平滑性に対する要求水準が一層高まっています。
本機材は、プレス面サイズが60×12cmの大型仕様であり、従来の小型機に比べて一度に処理できる面積が広いため、作業効率の向上が見込まれます。
また、温冷切替制御により、生地特性に応じた最適条件でのプレス処理が可能となり、仕上がり品質の安定化および作業者負担の軽減が期待されます。
・高品質商品の要求に対応可能
・工程時間の短縮・生産性向上
・熱・冷却工程の精度向上による仕上がりの均一化
・生産ラインの効率化と作業環境改善</t>
  </si>
  <si>
    <t>CS-691
spec A-A1S1-120080</t>
  </si>
  <si>
    <t>DM1968L-NF</t>
  </si>
  <si>
    <t>AI-002 
spec D-NNN</t>
  </si>
  <si>
    <t>AI-129 
spec IJ-NNN</t>
  </si>
  <si>
    <t>・コストパフォーマンスが優れている
・必要な性能を十分に満たしている
・アフターサービスの充実</t>
  </si>
  <si>
    <t xml:space="preserve">・実績があり、現時点で他に有力な選択肢がないため、本機材の導入を検討
</t>
  </si>
  <si>
    <r>
      <rPr>
        <b/>
        <sz val="12"/>
        <color theme="1"/>
        <rFont val="Meiryo UI"/>
        <family val="2"/>
      </rPr>
      <t xml:space="preserve">高品質な縫製対応の強化
</t>
    </r>
    <r>
      <rPr>
        <sz val="12"/>
        <color theme="1"/>
        <rFont val="Meiryo UI"/>
        <family val="2"/>
      </rPr>
      <t>近年、Goldwin向け商品のように、ファスナー部分の縫製において「直線性」や「仕上がりの美しさ」がより厳しく求められるアイテムが増加しています。
従来機ではわずかなズレや波打ちが発生しやすく、品質の安定化が課題となっていました。
本機材の導入により、縫製時の精度や仕上がりの均一性が向上し、安定した品質確保が期待されます。</t>
    </r>
    <r>
      <rPr>
        <b/>
        <sz val="12"/>
        <color theme="1"/>
        <rFont val="Meiryo UI"/>
        <family val="2"/>
      </rPr>
      <t xml:space="preserve">
キルティング（中綿入り商品）の内製化によるコスト・リードタイム改善</t>
    </r>
    <r>
      <rPr>
        <sz val="12"/>
        <color theme="1"/>
        <rFont val="Meiryo UI"/>
        <family val="2"/>
      </rPr>
      <t xml:space="preserve">
これまでキルティング加工は外注対応としており、外注費用や輸送リードタイムの増加が課題となっていました。
本機材を導入することで、工場内での一貫生産体制が整い、外注コストの削減や納期短縮、品質管理の一元化が図れる見込みです。
</t>
    </r>
    <r>
      <rPr>
        <sz val="12"/>
        <color theme="1"/>
        <rFont val="Meiryo UI"/>
        <family val="3"/>
        <charset val="128"/>
      </rPr>
      <t>・自動化機能により、人手依存を減らし、作業負担を軽減。
・高精度な加工が求められる製品に対応するための設備導入。
・キルティング（中綿入り商品）の内製化によるコスト・リードタイム改善</t>
    </r>
  </si>
  <si>
    <t>【検討背景】
現在、当工場では主にH&amp;H社製のテーピングマシンを使用していますが、近年Seam Tape 3L構造製品において、
接着不良やシワ発生など品質面での課題が散見されています。
これらの課題は、素材特性や環境条件、機械特性など複数要因が関係している可能性があり、機種による影響を検証する必要性が高まっています。
【導入検討の経緯】
展示会において、Nawon社製「HTM-5588 SSF-LDi」機を確認したところ、筐体構造や制御系の剛性・精度面で信頼性が高い印象を受けました。
また、他工場（例：Foremart工場）でも同機種が導入されており、同様のSeam 3L製品において良好な結果が得られているとの情報もあります。
前回当工場で品質不良が発生した同アイテムにおいて、Foremart工場では同ブランド機で良好な結果が出ている点も注目すべき事例と考えられます。
【導入目的】
本機材の導入は、既存ブランド機との性能比較および品質改善の可能性を検証することを目的としています。
試験的に導入・評価を行うことで、以下の効果が期待されます。
【期待効果】
異なる機種による接着特性・品質再現性の比較検証Seam 3L構造品における接着安定性・外観品質の改善可能性把握将来的な機種選定および設備標準化方針の検討材料獲得</t>
  </si>
  <si>
    <t>HTM-3833 SSF-Ldi</t>
  </si>
  <si>
    <t>生産ライン増設に伴い、必要な機材が不足しており、現在はAPIC第2工場から無償で借用しています。
しかし、将来的には受注増加により継続貸出が難しくなる見込みです。
外部レンタルも利用しており、レンタル費用の負担が増加しています。
この状況を踏まえ、新設備導入により以下の効果が期待されます。
・機材不足の解消：生産ラインのボトルネックを改善
・コスト削減と生産効率向上：レンタル費用削減およびリードタイム短縮
・生産スケジュールの柔軟性向上：レンタル依存の制約を減少</t>
  </si>
  <si>
    <t>・自動化機能により、人手依存を減らし、作業負担を軽減。
・高精度な加工が求められる製品に対応するための設備導入。
・縫い目の精度・仕上がりの美しさが大幅に向上
・作業者のスキルに依存しない安定した品質確保
・生産効率および不良率の改善
・熟練工不足への対応と教育コストの削減</t>
    <phoneticPr fontId="2"/>
  </si>
  <si>
    <t>・生産ラインの増設に伴う機材不足の解消
・コスト削減と生産効率向上
生産ラインのボトルネックとなっている。新設備導入により、リードタイムが短縮される。
必要な機材が不足しているため、レンタルをせざるを得ない状況が続いており、レンタル費用の負担が増加。
・生産スケジュールの柔軟性向上</t>
    <phoneticPr fontId="2"/>
  </si>
  <si>
    <t xml:space="preserve">・コストパフォーマンスが優れている
・必要な性能を十分に満たしている
・アフターサービスの充実
</t>
  </si>
  <si>
    <t>機材不足対応
レンタル費用削減</t>
    <rPh sb="0" eb="6">
      <t>キザイフソクタイオウ</t>
    </rPh>
    <rPh sb="11" eb="13">
      <t>ヒヨウ</t>
    </rPh>
    <rPh sb="13" eb="15">
      <t>サクゲン</t>
    </rPh>
    <phoneticPr fontId="2"/>
  </si>
  <si>
    <t>品質安定
属人化排除</t>
    <rPh sb="0" eb="2">
      <t>ヒンシツ</t>
    </rPh>
    <rPh sb="2" eb="4">
      <t>アンテイ</t>
    </rPh>
    <rPh sb="5" eb="7">
      <t>ゾクジン</t>
    </rPh>
    <rPh sb="7" eb="8">
      <t>カ</t>
    </rPh>
    <rPh sb="8" eb="10">
      <t>ハイジョ</t>
    </rPh>
    <phoneticPr fontId="2"/>
  </si>
  <si>
    <t>品質安定
外注費用削減</t>
    <rPh sb="0" eb="2">
      <t>ヒンシツ</t>
    </rPh>
    <rPh sb="2" eb="4">
      <t>アンテイ</t>
    </rPh>
    <rPh sb="5" eb="9">
      <t>ガイチュウヒヨウ</t>
    </rPh>
    <rPh sb="9" eb="11">
      <t>サクゲン</t>
    </rPh>
    <phoneticPr fontId="2"/>
  </si>
  <si>
    <t>機材不足対応
レンタル費用削減</t>
    <rPh sb="0" eb="6">
      <t>キザイフソクタイオウ</t>
    </rPh>
    <rPh sb="11" eb="15">
      <t>ヒヨウサクゲン</t>
    </rPh>
    <phoneticPr fontId="2"/>
  </si>
  <si>
    <t>品質安定
シーム接着効率化</t>
    <rPh sb="0" eb="2">
      <t>ヒンシツ</t>
    </rPh>
    <rPh sb="2" eb="4">
      <t>アンテイ</t>
    </rPh>
    <rPh sb="8" eb="10">
      <t>セッチャク</t>
    </rPh>
    <phoneticPr fontId="2"/>
  </si>
  <si>
    <t>機材不足対応
品質安定</t>
    <rPh sb="0" eb="6">
      <t>キザイフソクタイオウ</t>
    </rPh>
    <rPh sb="7" eb="11">
      <t>ヒンシツアンテイ</t>
    </rPh>
    <phoneticPr fontId="2"/>
  </si>
  <si>
    <t>老朽化入替
機材不足対応</t>
    <rPh sb="6" eb="12">
      <t>キザイフソクタイオウ</t>
    </rPh>
    <phoneticPr fontId="2"/>
  </si>
  <si>
    <t>品質安定
品位向上</t>
    <rPh sb="0" eb="4">
      <t>ヒンシツアンテイ</t>
    </rPh>
    <rPh sb="5" eb="7">
      <t>ヒンイ</t>
    </rPh>
    <rPh sb="7" eb="9">
      <t>コウジョウ</t>
    </rPh>
    <phoneticPr fontId="2"/>
  </si>
  <si>
    <t>裁断効率化</t>
    <rPh sb="0" eb="2">
      <t>サイダン</t>
    </rPh>
    <phoneticPr fontId="2"/>
  </si>
  <si>
    <t>老朽化による故障等に伴い必要台数が不足しており、現状APIC第2工場から借用し対応中。
（過去には外部レンタルを利用し費用が増大していた経緯もあり）
・1ラインあたり平均4台稼働する為、31ラインがフル稼働となると現有102台（うちC判定機種が4台）では不足する見込み。
サーボモーター機のため縫いズレ等の操作精度改善・消費電力低減が期待される他、
自動糸切り機能搭載。</t>
    <rPh sb="0" eb="3">
      <t>ロウキュウカ</t>
    </rPh>
    <rPh sb="6" eb="8">
      <t>コショウ</t>
    </rPh>
    <rPh sb="8" eb="9">
      <t>トウ</t>
    </rPh>
    <rPh sb="10" eb="11">
      <t>トモナ</t>
    </rPh>
    <rPh sb="12" eb="14">
      <t>ヒツヨウ</t>
    </rPh>
    <rPh sb="14" eb="16">
      <t>ダイスウ</t>
    </rPh>
    <rPh sb="17" eb="19">
      <t>フソク</t>
    </rPh>
    <rPh sb="24" eb="26">
      <t>ゲンジョウ</t>
    </rPh>
    <rPh sb="30" eb="31">
      <t>ダイ</t>
    </rPh>
    <rPh sb="32" eb="34">
      <t>コウジョウ</t>
    </rPh>
    <rPh sb="36" eb="38">
      <t>シャクヨウ</t>
    </rPh>
    <rPh sb="39" eb="42">
      <t>タイオウチュウ</t>
    </rPh>
    <rPh sb="45" eb="47">
      <t>カコ</t>
    </rPh>
    <rPh sb="49" eb="51">
      <t>ガイブ</t>
    </rPh>
    <rPh sb="56" eb="58">
      <t>リヨウ</t>
    </rPh>
    <rPh sb="59" eb="61">
      <t>ヒヨウ</t>
    </rPh>
    <rPh sb="62" eb="64">
      <t>ゾウダイ</t>
    </rPh>
    <rPh sb="68" eb="70">
      <t>ケイイ</t>
    </rPh>
    <rPh sb="83" eb="85">
      <t>ヘイキン</t>
    </rPh>
    <rPh sb="86" eb="87">
      <t>ダイ</t>
    </rPh>
    <rPh sb="87" eb="89">
      <t>カドウ</t>
    </rPh>
    <rPh sb="91" eb="92">
      <t>タメ</t>
    </rPh>
    <rPh sb="101" eb="103">
      <t>カドウ</t>
    </rPh>
    <rPh sb="107" eb="109">
      <t>ゲンユウ</t>
    </rPh>
    <rPh sb="112" eb="113">
      <t>ダイ</t>
    </rPh>
    <rPh sb="117" eb="119">
      <t>ハンテイ</t>
    </rPh>
    <rPh sb="119" eb="121">
      <t>キシュ</t>
    </rPh>
    <rPh sb="123" eb="124">
      <t>ダイ</t>
    </rPh>
    <rPh sb="127" eb="129">
      <t>フソク</t>
    </rPh>
    <rPh sb="131" eb="133">
      <t>ミコ</t>
    </rPh>
    <rPh sb="143" eb="144">
      <t>キ</t>
    </rPh>
    <rPh sb="147" eb="148">
      <t>ヌ</t>
    </rPh>
    <rPh sb="151" eb="152">
      <t>トウ</t>
    </rPh>
    <rPh sb="153" eb="155">
      <t>ソウサ</t>
    </rPh>
    <rPh sb="155" eb="157">
      <t>セイド</t>
    </rPh>
    <rPh sb="157" eb="159">
      <t>カイゼン</t>
    </rPh>
    <rPh sb="160" eb="162">
      <t>ショウヒ</t>
    </rPh>
    <rPh sb="162" eb="164">
      <t>デンリョク</t>
    </rPh>
    <rPh sb="164" eb="166">
      <t>テイゲン</t>
    </rPh>
    <rPh sb="167" eb="169">
      <t>キタイ</t>
    </rPh>
    <rPh sb="172" eb="173">
      <t>ホカ</t>
    </rPh>
    <rPh sb="175" eb="177">
      <t>ジドウ</t>
    </rPh>
    <rPh sb="177" eb="178">
      <t>イト</t>
    </rPh>
    <rPh sb="178" eb="179">
      <t>キ</t>
    </rPh>
    <rPh sb="180" eb="182">
      <t>キノウ</t>
    </rPh>
    <rPh sb="182" eb="184">
      <t>トウサイ</t>
    </rPh>
    <phoneticPr fontId="2"/>
  </si>
  <si>
    <t>老朽化による故障等に伴い必要台数が不足しており、現状APIC第2工場から借用し対応中。
（過去には外部レンタルを利用し費用が増大していた経緯もあり）
・1ラインあたり平均2台稼働する為、31ラインがフル稼働となると量産ライン62台+サンプルライン4台分が必要なのに対し、現状67台が稼働しているが老朽化機材の入替も含め追加を検討。
本機もサーボモーター機のため縫いズレ等の操作精度改善・消費電力低減が期待される他、
自動糸切り機能搭載。</t>
    <rPh sb="0" eb="3">
      <t>ロウキュウカ</t>
    </rPh>
    <rPh sb="6" eb="8">
      <t>コショウ</t>
    </rPh>
    <rPh sb="8" eb="9">
      <t>トウ</t>
    </rPh>
    <rPh sb="10" eb="11">
      <t>トモナ</t>
    </rPh>
    <rPh sb="12" eb="14">
      <t>ヒツヨウ</t>
    </rPh>
    <rPh sb="14" eb="16">
      <t>ダイスウ</t>
    </rPh>
    <rPh sb="17" eb="19">
      <t>フソク</t>
    </rPh>
    <rPh sb="24" eb="26">
      <t>ゲンジョウ</t>
    </rPh>
    <rPh sb="30" eb="31">
      <t>ダイ</t>
    </rPh>
    <rPh sb="32" eb="34">
      <t>コウジョウ</t>
    </rPh>
    <rPh sb="36" eb="38">
      <t>シャクヨウ</t>
    </rPh>
    <rPh sb="39" eb="42">
      <t>タイオウチュウ</t>
    </rPh>
    <rPh sb="45" eb="47">
      <t>カコ</t>
    </rPh>
    <rPh sb="49" eb="51">
      <t>ガイブ</t>
    </rPh>
    <rPh sb="56" eb="58">
      <t>リヨウ</t>
    </rPh>
    <rPh sb="59" eb="61">
      <t>ヒヨウ</t>
    </rPh>
    <rPh sb="62" eb="64">
      <t>ゾウダイ</t>
    </rPh>
    <rPh sb="68" eb="70">
      <t>ケイイ</t>
    </rPh>
    <rPh sb="83" eb="85">
      <t>ヘイキン</t>
    </rPh>
    <rPh sb="86" eb="87">
      <t>ダイ</t>
    </rPh>
    <rPh sb="87" eb="89">
      <t>カドウ</t>
    </rPh>
    <rPh sb="91" eb="92">
      <t>タメ</t>
    </rPh>
    <rPh sb="101" eb="103">
      <t>カドウ</t>
    </rPh>
    <rPh sb="124" eb="125">
      <t>ダイ</t>
    </rPh>
    <rPh sb="125" eb="126">
      <t>ブン</t>
    </rPh>
    <rPh sb="127" eb="129">
      <t>ヒツヨウ</t>
    </rPh>
    <rPh sb="132" eb="133">
      <t>タイ</t>
    </rPh>
    <rPh sb="135" eb="137">
      <t>ゲンジョウ</t>
    </rPh>
    <rPh sb="139" eb="140">
      <t>ダイ</t>
    </rPh>
    <rPh sb="141" eb="143">
      <t>カドウ</t>
    </rPh>
    <rPh sb="148" eb="151">
      <t>ロウキュウカ</t>
    </rPh>
    <rPh sb="151" eb="153">
      <t>キザイ</t>
    </rPh>
    <rPh sb="154" eb="156">
      <t>イレカエ</t>
    </rPh>
    <rPh sb="157" eb="158">
      <t>フク</t>
    </rPh>
    <rPh sb="159" eb="161">
      <t>ツイカ</t>
    </rPh>
    <rPh sb="162" eb="164">
      <t>ケントウ</t>
    </rPh>
    <rPh sb="166" eb="168">
      <t>ホンキ</t>
    </rPh>
    <rPh sb="176" eb="177">
      <t>キ</t>
    </rPh>
    <rPh sb="180" eb="181">
      <t>ヌ</t>
    </rPh>
    <rPh sb="184" eb="185">
      <t>トウ</t>
    </rPh>
    <rPh sb="186" eb="188">
      <t>ソウサ</t>
    </rPh>
    <rPh sb="188" eb="190">
      <t>セイド</t>
    </rPh>
    <rPh sb="190" eb="192">
      <t>カイゼン</t>
    </rPh>
    <rPh sb="193" eb="195">
      <t>ショウヒ</t>
    </rPh>
    <rPh sb="195" eb="197">
      <t>デンリョク</t>
    </rPh>
    <rPh sb="197" eb="199">
      <t>テイゲン</t>
    </rPh>
    <rPh sb="200" eb="202">
      <t>キタイ</t>
    </rPh>
    <rPh sb="205" eb="206">
      <t>ホカ</t>
    </rPh>
    <rPh sb="208" eb="210">
      <t>ジドウ</t>
    </rPh>
    <rPh sb="210" eb="211">
      <t>イト</t>
    </rPh>
    <rPh sb="211" eb="212">
      <t>キ</t>
    </rPh>
    <rPh sb="213" eb="215">
      <t>キノウ</t>
    </rPh>
    <rPh sb="215" eb="217">
      <t>トウサイ</t>
    </rPh>
    <phoneticPr fontId="2"/>
  </si>
  <si>
    <t>HMS-6040</t>
    <phoneticPr fontId="2"/>
  </si>
  <si>
    <t>裾縫いやファスナー付け等、縫いズレを起こさないよう精度の高いミシンとして各ライン1台必要と判断。25年度はシーム機を優先したことで積み残しとなっていた為、レンタルにて対応。
機材不足解消、レンタル費用削減の為26年度に追加10台の購入を検討。
年間レンタル費削減額:112 USD × 12（月） × 10台 ＝ 13,440 USD／年
購入総額: 880 USD × 10台 ＝ 8,800 USD
単純回収年数: 8,800 ÷ 13,440 ＝ 約0.7年</t>
    <rPh sb="0" eb="1">
      <t>スソ</t>
    </rPh>
    <rPh sb="1" eb="2">
      <t>ヌ</t>
    </rPh>
    <rPh sb="9" eb="10">
      <t>ツ</t>
    </rPh>
    <rPh sb="11" eb="12">
      <t>ナド</t>
    </rPh>
    <rPh sb="13" eb="14">
      <t>ヌ</t>
    </rPh>
    <rPh sb="18" eb="19">
      <t>オ</t>
    </rPh>
    <rPh sb="25" eb="27">
      <t>セイド</t>
    </rPh>
    <rPh sb="28" eb="29">
      <t>タカ</t>
    </rPh>
    <rPh sb="36" eb="37">
      <t>カク</t>
    </rPh>
    <rPh sb="41" eb="42">
      <t>ダイ</t>
    </rPh>
    <rPh sb="42" eb="44">
      <t>ヒツヨウ</t>
    </rPh>
    <rPh sb="45" eb="47">
      <t>ハンダン</t>
    </rPh>
    <rPh sb="50" eb="52">
      <t>ネンド</t>
    </rPh>
    <rPh sb="56" eb="57">
      <t>キ</t>
    </rPh>
    <rPh sb="58" eb="60">
      <t>ユウセン</t>
    </rPh>
    <rPh sb="65" eb="66">
      <t>ツ</t>
    </rPh>
    <rPh sb="67" eb="68">
      <t>ノコ</t>
    </rPh>
    <rPh sb="75" eb="76">
      <t>タメ</t>
    </rPh>
    <rPh sb="83" eb="85">
      <t>タイオウ</t>
    </rPh>
    <rPh sb="87" eb="89">
      <t>キザイ</t>
    </rPh>
    <rPh sb="89" eb="91">
      <t>ブソク</t>
    </rPh>
    <rPh sb="91" eb="93">
      <t>カイショウ</t>
    </rPh>
    <rPh sb="98" eb="100">
      <t>ヒヨウ</t>
    </rPh>
    <rPh sb="100" eb="102">
      <t>サクゲン</t>
    </rPh>
    <rPh sb="103" eb="104">
      <t>タメ</t>
    </rPh>
    <rPh sb="106" eb="108">
      <t>ネンド</t>
    </rPh>
    <rPh sb="109" eb="111">
      <t>ツイカ</t>
    </rPh>
    <rPh sb="113" eb="114">
      <t>ダイ</t>
    </rPh>
    <rPh sb="115" eb="117">
      <t>コウニュウ</t>
    </rPh>
    <rPh sb="118" eb="120">
      <t>ケントウ</t>
    </rPh>
    <phoneticPr fontId="2"/>
  </si>
  <si>
    <t>シーム機の台数については25年度に過不足ないように追加投入したが、
フード等の曲線部分のシーム作業効率化、品質安定の為に導入を検討。
spec-IJの導入によって曲線部のシーム接着精度を向上させ
シーム剥離の不良減少・品位向上を検証。</t>
    <rPh sb="3" eb="4">
      <t>キ</t>
    </rPh>
    <rPh sb="5" eb="7">
      <t>ダイスウ</t>
    </rPh>
    <rPh sb="14" eb="16">
      <t>ネンド</t>
    </rPh>
    <rPh sb="17" eb="20">
      <t>カフソク</t>
    </rPh>
    <rPh sb="25" eb="27">
      <t>ツイカ</t>
    </rPh>
    <rPh sb="27" eb="29">
      <t>トウニュウ</t>
    </rPh>
    <rPh sb="37" eb="38">
      <t>トウ</t>
    </rPh>
    <rPh sb="39" eb="41">
      <t>キョクセン</t>
    </rPh>
    <rPh sb="41" eb="43">
      <t>ブブン</t>
    </rPh>
    <rPh sb="47" eb="49">
      <t>サギョウ</t>
    </rPh>
    <rPh sb="49" eb="52">
      <t>コウリツカ</t>
    </rPh>
    <rPh sb="53" eb="55">
      <t>ヒンシツ</t>
    </rPh>
    <rPh sb="55" eb="57">
      <t>アンテイ</t>
    </rPh>
    <rPh sb="58" eb="59">
      <t>タメ</t>
    </rPh>
    <rPh sb="60" eb="62">
      <t>ドウニュウ</t>
    </rPh>
    <rPh sb="63" eb="65">
      <t>ケントウ</t>
    </rPh>
    <rPh sb="75" eb="77">
      <t>ドウニュウ</t>
    </rPh>
    <rPh sb="81" eb="83">
      <t>キョクセン</t>
    </rPh>
    <rPh sb="83" eb="84">
      <t>ブ</t>
    </rPh>
    <rPh sb="88" eb="90">
      <t>セッチャク</t>
    </rPh>
    <rPh sb="90" eb="92">
      <t>セイド</t>
    </rPh>
    <rPh sb="93" eb="95">
      <t>コウジョウ</t>
    </rPh>
    <rPh sb="101" eb="103">
      <t>ハクリ</t>
    </rPh>
    <rPh sb="106" eb="108">
      <t>ゲンショウ</t>
    </rPh>
    <rPh sb="109" eb="111">
      <t>ヒンイ</t>
    </rPh>
    <rPh sb="111" eb="113">
      <t>コウジョウ</t>
    </rPh>
    <rPh sb="114" eb="116">
      <t>ケンショウ</t>
    </rPh>
    <phoneticPr fontId="2"/>
  </si>
  <si>
    <t>本機材は、大型パーツのプレス工程への対応を目的として導入を検討しています。
PUR接着を用いた TNF エアチャンバー構造商品など、従来よりもプレス面積が広く、
均一な圧着精度が求められる製品が増加しています。
従来機（小型プレス）では、1回のプレスで処理できる範囲が限られ、
同一箇所を複数回に分けて作業する必要があり、
作業効率の低下や接着ムラ・シワ発生のリスクがありました。
・大型パーツ対応による作業効率の大幅向上
・均一な圧力・温度制御による接着品質の安定化
・エアチャンバーなど新構造商品の安定量産化
・熟練度に依存しない標準化作業の実現</t>
    <phoneticPr fontId="2"/>
  </si>
  <si>
    <t>同上
PUR接着を用いた TNF エアチャンバー構造商品など、従来よりもプレス面積が広く、
均一な圧着精度が求められる製品も増加しており
大型パーツ対応による作業効率の向上を狙う。</t>
    <rPh sb="0" eb="2">
      <t>ドウジョウ</t>
    </rPh>
    <rPh sb="88" eb="89">
      <t>ネラ</t>
    </rPh>
    <phoneticPr fontId="2"/>
  </si>
  <si>
    <t xml:space="preserve">本機材は、フロントジッパー部の仕上がり品質の安定化を目的として、導入を検討しています。
本モデルはフロントジッパー専用に設計されたプレステーブル構造を採用しており、立体的な前立て部分を一度で均一にプレスできるため、直線性や平滑性、外観の美しさの向上が期待されます。
近年、主要取引先からフロントジッパー部の仕上がり品質に対する要求が高まっており、従来機ではわずかな歪みや波打ちが発生しやすく、安定した品質維持が課題となっていました。
さらに、今後展開予定のDescente China向け新規アイテムでは、外観品質に対する要求基準が一層厳格化しており、従来機では安定的な品質確保が難しい場面も想定されます。
また、本機材は温冷の自動切替機能を備えており、高精度な加工が求められるSeam Tape 3L構造製品への対応も可能です。これにより、接着の安定性や寸法精度、外観品質の面で、より安定した品質の確保に寄与することが見込まれます。・高精度な加工が求められる製品に対応するための設備導入。
・フロントジッパー部の仕上がり品質・外観の安定化
・Seam Tape 3L製品への対応強化
・作業時間短縮と生産効率の向上
・Descente Chinaをはじめとする高品質ブランド要求への対応強化
・品質基準の高度化およびブランド要求への確実な対応
</t>
    <phoneticPr fontId="2"/>
  </si>
  <si>
    <t>本機材は、袖部分（アーム）のプレス精度向上および仕上がり品質の安定化を目的に、導入を検討しています。
本モデルは、袖筒専用に設計されたプレステーブル構造を採用しており、立体形状のアーム部を比較的容易に成形できるため、従来機に比べてシワやヨレの発生を抑えつつ、仕上がりの再現性向上が期待できます。
また、温冷切替機能を備えており、高精度な加工が求められる3L構造（Seam Tape 3L）製品への対応も可能です。これにより、接着安定性や寸法安定性の面で、より安定した品質の確保に寄与することが見込まれます。
・高精度な加工が求められる製品に対応するための設備導入。
・アーム部など立体構造部位の仕上がり精度向上
・Seam Tape 3L製品など高機能アイテムへの対応力強化
・品質安定化と作業時間短縮の両立
・生産工程の標準化・自動化推進</t>
    <phoneticPr fontId="2"/>
  </si>
  <si>
    <t xml:space="preserve">本機材は、ヘムライン（裾部分）の溶着仕上げ品質の安定化を目的として、導入を検討しています。
本モデルはヘムライン溶着専用に設計されたプレステーブル構造を採用しており、熱圧着時の圧力分布が均一で、裾部のシワや歪みを抑えつつ、美しい仕上がりが期待できます。特に、フロント裾部分の外観品質は近年お客様からの注目が高く、ご指摘や改善要望が多い工程の一つとなっています。
本機材は温冷の自動切替機能を備えており、高精度な加工が求められるSeam Tape 3L構造製品にも対応可能です。熱圧着と冷却を連続的に制御することで、接着強度や外観品質の安定化が期待され、高品質ブランド向け商品の生産体制強化につながる見込みです。
・高精度な加工が求められる製品に対応するための設備導入。
・ヘムライン部の仕上がり精度・外観品質の向上
・高精度プレスによる品質安定・不良削減
・作業効率の改善および生産ラインの安定化
</t>
    <phoneticPr fontId="2"/>
  </si>
  <si>
    <t>本モデルはヘムライン溶着専用に設計されたプレステーブル構造を採用しており、熱圧着時の圧力分布が均一で、裾部のシワや歪みを抑えつつ、美しい仕上がりが期待できる。
温冷切替機能あり</t>
    <rPh sb="80" eb="82">
      <t>オンレイ</t>
    </rPh>
    <rPh sb="82" eb="84">
      <t>キリカエ</t>
    </rPh>
    <rPh sb="84" eb="86">
      <t>キノウ</t>
    </rPh>
    <phoneticPr fontId="2"/>
  </si>
  <si>
    <t>本機材は、自動裁断システム全体の生産効率最適化を目的として導入を検討しています。
2025年度に延反台を2台新設しましたが、現在は延反機が1台のみで運用しており、延反工程がボトルネックとなり、裁断ライン全体の稼働効率が十分に発揮できていない状況です。
本機材を追加導入することで、
・2台の延反台を同時稼働できる体制を構築延反～裁断までの連続稼働が可能となり、リードタイムを短縮
・自動化による作業者負担の軽減・品質の均一化
・裁断機（CAM）との連携強化によるラインバランスの最適化が実現できます。</t>
    <phoneticPr fontId="2"/>
  </si>
  <si>
    <t>機材不足対応
効率化</t>
    <rPh sb="0" eb="2">
      <t>キザイ</t>
    </rPh>
    <rPh sb="2" eb="4">
      <t>フソク</t>
    </rPh>
    <rPh sb="4" eb="6">
      <t>タイオウ</t>
    </rPh>
    <rPh sb="7" eb="9">
      <t>コウリツ</t>
    </rPh>
    <phoneticPr fontId="2"/>
  </si>
  <si>
    <t>本機材は、機材不足の解消および溶着品質の向上を目的として導入を検討しています。
現状、既存の超音波溶着機は28Hz仕様で稼働していますが、
一部の素材では溶着不良（密着不足）が発生しやすく、生産効率および品質安定に課題がありました。
本機材（US-512）は35Hz高周波仕様であり、
熱伝達効率と振動精度が高く、より幅広い生地特性に対応可能です。
これにより、従来では難しかった薄手素材・特殊素材の溶着品質が大幅に改善されます。
・溶着工程のボトルネック解消
・リードタイム短縮と生産効率向上
・不良率削減および安定した品質確保
・生産スケジュールの柔軟性向上
・特に、35Hz仕様による溶着強度の向上は、ブランド要求が高い高機能商品においても信頼性を高める要素となります。</t>
    <phoneticPr fontId="2"/>
  </si>
  <si>
    <t>機材不足対応
品質安定</t>
    <rPh sb="0" eb="2">
      <t>キザイ</t>
    </rPh>
    <rPh sb="2" eb="4">
      <t>フソク</t>
    </rPh>
    <rPh sb="4" eb="6">
      <t>タイオウ</t>
    </rPh>
    <rPh sb="7" eb="11">
      <t>ヒンシツアンテイ</t>
    </rPh>
    <phoneticPr fontId="2"/>
  </si>
  <si>
    <t xml:space="preserve">機材不足の解消および溶着品質の向上を目的として導入を検討。現状、既存の超音波溶着機は28Hz仕様で稼働しているが、一部の素材では溶着不良が発生しやすく、生産効率および品質安定に課題。本機材（US-512）は35Hz高周波仕様であり、熱伝達効率と振動精度が高く、より幅広い生地特性に対応可能。
</t>
    <phoneticPr fontId="2"/>
  </si>
  <si>
    <t>シームテープ接着後プレスを入れる商品が増えており、現有26台では機材不足になっている上
現有機種はプレス面積が30*10cmと小さく、対応できる範囲が狭いためにプレス回数を増やすと
シワが出るリスクもある為、60*12cmの大型使用をリストアップ。
一度にプレス可能な範囲が広がり、作業効率の向上（工程秒数も半分に短縮）も見込まれる</t>
    <rPh sb="6" eb="8">
      <t>セッチャク</t>
    </rPh>
    <rPh sb="8" eb="9">
      <t>ゴ</t>
    </rPh>
    <rPh sb="13" eb="14">
      <t>イ</t>
    </rPh>
    <rPh sb="16" eb="18">
      <t>ショウヒン</t>
    </rPh>
    <rPh sb="19" eb="20">
      <t>フ</t>
    </rPh>
    <rPh sb="25" eb="27">
      <t>ゲンユウ</t>
    </rPh>
    <rPh sb="29" eb="30">
      <t>ダイ</t>
    </rPh>
    <rPh sb="32" eb="34">
      <t>キザイ</t>
    </rPh>
    <rPh sb="34" eb="36">
      <t>フソク</t>
    </rPh>
    <rPh sb="42" eb="43">
      <t>ウエ</t>
    </rPh>
    <rPh sb="44" eb="46">
      <t>ゲンユウ</t>
    </rPh>
    <rPh sb="46" eb="48">
      <t>キシュ</t>
    </rPh>
    <rPh sb="52" eb="54">
      <t>メンセキ</t>
    </rPh>
    <rPh sb="63" eb="64">
      <t>チイ</t>
    </rPh>
    <rPh sb="67" eb="69">
      <t>タイオウ</t>
    </rPh>
    <rPh sb="72" eb="74">
      <t>ハンイ</t>
    </rPh>
    <rPh sb="75" eb="76">
      <t>セマ</t>
    </rPh>
    <rPh sb="83" eb="85">
      <t>カイスウ</t>
    </rPh>
    <rPh sb="86" eb="87">
      <t>フ</t>
    </rPh>
    <rPh sb="94" eb="95">
      <t>デ</t>
    </rPh>
    <rPh sb="102" eb="103">
      <t>タメ</t>
    </rPh>
    <rPh sb="112" eb="114">
      <t>オオガタ</t>
    </rPh>
    <rPh sb="114" eb="116">
      <t>シヨウ</t>
    </rPh>
    <rPh sb="125" eb="127">
      <t>イチド</t>
    </rPh>
    <rPh sb="131" eb="133">
      <t>カノウ</t>
    </rPh>
    <rPh sb="134" eb="136">
      <t>ハンイ</t>
    </rPh>
    <rPh sb="137" eb="138">
      <t>ヒロ</t>
    </rPh>
    <rPh sb="141" eb="143">
      <t>サギョウ</t>
    </rPh>
    <rPh sb="143" eb="145">
      <t>コウリツ</t>
    </rPh>
    <rPh sb="146" eb="148">
      <t>コウジョウ</t>
    </rPh>
    <rPh sb="149" eb="151">
      <t>コウテイ</t>
    </rPh>
    <rPh sb="151" eb="153">
      <t>ビョウスウ</t>
    </rPh>
    <rPh sb="154" eb="156">
      <t>ハンブン</t>
    </rPh>
    <rPh sb="157" eb="159">
      <t>タンシュク</t>
    </rPh>
    <rPh sb="161" eb="163">
      <t>ミコ</t>
    </rPh>
    <phoneticPr fontId="2"/>
  </si>
  <si>
    <t>25FWではダウン充填機だけでは対応できず一部マニュアルのダウン充填機を併用していたが、生産効率の面から自動のダウン充填機追加が必要と判断。多品種小ロットの場合、切り替えも多く発生する為、柔軟に対応できるよう充填口が1つのモデルを選定。</t>
    <rPh sb="9" eb="11">
      <t>ジュウテン</t>
    </rPh>
    <rPh sb="11" eb="12">
      <t>キ</t>
    </rPh>
    <rPh sb="16" eb="18">
      <t>タイオウ</t>
    </rPh>
    <rPh sb="21" eb="23">
      <t>イチブ</t>
    </rPh>
    <rPh sb="32" eb="34">
      <t>ジュウテン</t>
    </rPh>
    <rPh sb="34" eb="35">
      <t>キ</t>
    </rPh>
    <rPh sb="36" eb="38">
      <t>ヘイヨウ</t>
    </rPh>
    <rPh sb="44" eb="46">
      <t>セイサン</t>
    </rPh>
    <rPh sb="46" eb="48">
      <t>コウリツ</t>
    </rPh>
    <rPh sb="49" eb="50">
      <t>メン</t>
    </rPh>
    <rPh sb="52" eb="54">
      <t>ジドウ</t>
    </rPh>
    <rPh sb="58" eb="61">
      <t>ジュウテンキ</t>
    </rPh>
    <rPh sb="61" eb="63">
      <t>ツイカ</t>
    </rPh>
    <rPh sb="64" eb="66">
      <t>ヒツヨウ</t>
    </rPh>
    <rPh sb="67" eb="69">
      <t>ハンダン</t>
    </rPh>
    <rPh sb="70" eb="73">
      <t>タヒンシュ</t>
    </rPh>
    <rPh sb="73" eb="74">
      <t>ショウ</t>
    </rPh>
    <rPh sb="78" eb="80">
      <t>バアイ</t>
    </rPh>
    <rPh sb="81" eb="82">
      <t>キ</t>
    </rPh>
    <rPh sb="83" eb="84">
      <t>カ</t>
    </rPh>
    <rPh sb="86" eb="87">
      <t>オオ</t>
    </rPh>
    <rPh sb="88" eb="90">
      <t>ハッセイ</t>
    </rPh>
    <rPh sb="92" eb="93">
      <t>タメ</t>
    </rPh>
    <rPh sb="94" eb="96">
      <t>ジュウナン</t>
    </rPh>
    <rPh sb="97" eb="99">
      <t>タイオウ</t>
    </rPh>
    <rPh sb="104" eb="106">
      <t>ジュウテン</t>
    </rPh>
    <rPh sb="106" eb="107">
      <t>クチ</t>
    </rPh>
    <rPh sb="115" eb="117">
      <t>センテイ</t>
    </rPh>
    <phoneticPr fontId="2"/>
  </si>
  <si>
    <r>
      <t xml:space="preserve">H$H CSL-206
PNEUMATIC </t>
    </r>
    <r>
      <rPr>
        <sz val="16"/>
        <color rgb="FFFF0000"/>
        <rFont val="Meiryo UI"/>
        <family val="3"/>
        <charset val="128"/>
      </rPr>
      <t>FLAT</t>
    </r>
    <r>
      <rPr>
        <sz val="16"/>
        <color theme="1"/>
        <rFont val="Meiryo UI"/>
        <family val="3"/>
        <charset val="128"/>
      </rPr>
      <t xml:space="preserve"> COOL + HEAT PRESS MACHINE
$9,500/台
Lower</t>
    </r>
    <r>
      <rPr>
        <b/>
        <sz val="16"/>
        <color rgb="FFFF0000"/>
        <rFont val="Meiryo UI"/>
        <family val="3"/>
        <charset val="128"/>
      </rPr>
      <t xml:space="preserve"> FLAT</t>
    </r>
    <r>
      <rPr>
        <sz val="16"/>
        <color theme="1"/>
        <rFont val="Meiryo UI"/>
        <family val="3"/>
        <charset val="128"/>
      </rPr>
      <t xml:space="preserve"> mold</t>
    </r>
    <rPh sb="60" eb="61">
      <t>ダイ</t>
    </rPh>
    <phoneticPr fontId="2"/>
  </si>
  <si>
    <t>・導入実績があり、現時点で他に有力な選択肢がないため、本機材の導入を検討</t>
    <rPh sb="1" eb="3">
      <t>ドウニュウ</t>
    </rPh>
    <phoneticPr fontId="2"/>
  </si>
  <si>
    <t>H$H CSL-213
PNEUMATIC CURVE COOL + HEAT PRESS MACHINE
$14,500/台</t>
    <rPh sb="62" eb="63">
      <t>ダイ</t>
    </rPh>
    <phoneticPr fontId="2"/>
  </si>
  <si>
    <t>H$H CSL-207
PNEUMATIC FLAT COOL + HEAT PRESS MACHINE
$10,500/台
T-SHAPE mold</t>
    <rPh sb="61" eb="62">
      <t>ダイ</t>
    </rPh>
    <phoneticPr fontId="2"/>
  </si>
  <si>
    <t>・Lectra社のCAMシステムとの高い互換性を有し、一定の信頼性あり
・25年度導入実績あり（現在稼働中）</t>
    <rPh sb="39" eb="41">
      <t>ネンド</t>
    </rPh>
    <rPh sb="41" eb="43">
      <t>ドウニュウ</t>
    </rPh>
    <rPh sb="43" eb="45">
      <t>ジッセキ</t>
    </rPh>
    <rPh sb="48" eb="50">
      <t>ゲンザイ</t>
    </rPh>
    <rPh sb="50" eb="53">
      <t>カドウチュウ</t>
    </rPh>
    <phoneticPr fontId="2"/>
  </si>
  <si>
    <t>・コストパフォーマンスが優れている
・昨年導入実績あり（現在稼働中）
・Juki　DDL-9010
$3,500/台</t>
    <rPh sb="19" eb="21">
      <t>サクネン</t>
    </rPh>
    <rPh sb="21" eb="23">
      <t>ドウニュウ</t>
    </rPh>
    <rPh sb="23" eb="25">
      <t>ジッセキ</t>
    </rPh>
    <rPh sb="28" eb="30">
      <t>ゲンザイ</t>
    </rPh>
    <rPh sb="30" eb="33">
      <t>カドウチュウ</t>
    </rPh>
    <rPh sb="57" eb="58">
      <t>ダイ</t>
    </rPh>
    <phoneticPr fontId="2"/>
  </si>
  <si>
    <t>CAMの生産効率最適化を目的として導入を検討。
2025年度にCAM専用の延反台を2台新設、現在は25年に導入した延反機1台のみで運用しており、繁忙期になれば延反工程がボトルネックとなることが予想される。
本機材を追加導入することで、
・2台の延反台を同時稼働できる体制を構築延反～裁断までの連続稼働が可能となり、リードタイムを短縮するほか、自動化によって延反人員が2名⇒1名になる予定</t>
    <rPh sb="34" eb="36">
      <t>センヨウ</t>
    </rPh>
    <rPh sb="51" eb="52">
      <t>ネン</t>
    </rPh>
    <rPh sb="53" eb="55">
      <t>ドウニュウ</t>
    </rPh>
    <rPh sb="72" eb="74">
      <t>ハンボウ</t>
    </rPh>
    <rPh sb="74" eb="75">
      <t>キ</t>
    </rPh>
    <rPh sb="96" eb="98">
      <t>ヨソウ</t>
    </rPh>
    <rPh sb="178" eb="180">
      <t>エンタン</t>
    </rPh>
    <rPh sb="180" eb="181">
      <t>ジン</t>
    </rPh>
    <rPh sb="181" eb="182">
      <t>イン</t>
    </rPh>
    <rPh sb="184" eb="185">
      <t>メイ</t>
    </rPh>
    <rPh sb="187" eb="188">
      <t>メイ</t>
    </rPh>
    <rPh sb="191" eb="193">
      <t>ヨテイ</t>
    </rPh>
    <phoneticPr fontId="2"/>
  </si>
  <si>
    <t>品質安定、属人化排除を目的として今後各ライン1台配置していきたい。
GW系ブランドではポケットファスナー縫いをパターンシーマで行うよう指示がある背景なども踏まえ
品質・品位の要求が高い顧客に対しても対応していく。
作業者のスキルに依存せず品質確保できる部分を増やし、
熟練工不足への対応、作業負担の軽減を行う。</t>
    <rPh sb="0" eb="2">
      <t>ヒンシツ</t>
    </rPh>
    <rPh sb="2" eb="4">
      <t>アンテイ</t>
    </rPh>
    <rPh sb="5" eb="7">
      <t>ゾクジン</t>
    </rPh>
    <rPh sb="7" eb="8">
      <t>カ</t>
    </rPh>
    <rPh sb="8" eb="10">
      <t>ハイジョ</t>
    </rPh>
    <rPh sb="11" eb="13">
      <t>モクテキ</t>
    </rPh>
    <rPh sb="16" eb="18">
      <t>コンゴ</t>
    </rPh>
    <rPh sb="18" eb="19">
      <t>カク</t>
    </rPh>
    <rPh sb="23" eb="24">
      <t>ダイ</t>
    </rPh>
    <rPh sb="24" eb="26">
      <t>ハイチ</t>
    </rPh>
    <rPh sb="36" eb="37">
      <t>ケイ</t>
    </rPh>
    <rPh sb="52" eb="53">
      <t>ヌ</t>
    </rPh>
    <rPh sb="63" eb="64">
      <t>オコナ</t>
    </rPh>
    <rPh sb="67" eb="69">
      <t>シジ</t>
    </rPh>
    <rPh sb="72" eb="74">
      <t>ハイケイ</t>
    </rPh>
    <rPh sb="77" eb="78">
      <t>フ</t>
    </rPh>
    <rPh sb="81" eb="83">
      <t>ヒンシツ</t>
    </rPh>
    <rPh sb="84" eb="86">
      <t>ヒンイ</t>
    </rPh>
    <rPh sb="87" eb="89">
      <t>ヨウキュウ</t>
    </rPh>
    <rPh sb="90" eb="91">
      <t>タカ</t>
    </rPh>
    <rPh sb="92" eb="94">
      <t>コキャク</t>
    </rPh>
    <rPh sb="95" eb="96">
      <t>タイ</t>
    </rPh>
    <rPh sb="99" eb="101">
      <t>タイオウ</t>
    </rPh>
    <rPh sb="107" eb="110">
      <t>サギョウシャ</t>
    </rPh>
    <rPh sb="115" eb="117">
      <t>イゾン</t>
    </rPh>
    <rPh sb="119" eb="121">
      <t>ヒンシツ</t>
    </rPh>
    <rPh sb="121" eb="123">
      <t>カクホ</t>
    </rPh>
    <rPh sb="126" eb="128">
      <t>ブブン</t>
    </rPh>
    <rPh sb="129" eb="130">
      <t>フ</t>
    </rPh>
    <rPh sb="134" eb="137">
      <t>ジュクレンコウ</t>
    </rPh>
    <rPh sb="137" eb="139">
      <t>ブソク</t>
    </rPh>
    <rPh sb="141" eb="143">
      <t>タイオウ</t>
    </rPh>
    <rPh sb="144" eb="146">
      <t>サギョウ</t>
    </rPh>
    <rPh sb="146" eb="148">
      <t>フタン</t>
    </rPh>
    <rPh sb="149" eb="151">
      <t>ケイゲン</t>
    </rPh>
    <rPh sb="152" eb="153">
      <t>オコナ</t>
    </rPh>
    <phoneticPr fontId="2"/>
  </si>
  <si>
    <t>参加者</t>
    <rPh sb="0" eb="3">
      <t>サンカシャ</t>
    </rPh>
    <phoneticPr fontId="2"/>
  </si>
  <si>
    <t>繊維加工技術部：高橋部長,上田課長,土田課員</t>
    <rPh sb="0" eb="7">
      <t>センイカコウギジュツブ</t>
    </rPh>
    <rPh sb="8" eb="12">
      <t>タカハシブチョウ</t>
    </rPh>
    <rPh sb="13" eb="17">
      <t>ウエダカチョウ</t>
    </rPh>
    <rPh sb="18" eb="20">
      <t>ツチダ</t>
    </rPh>
    <rPh sb="20" eb="22">
      <t>カイン</t>
    </rPh>
    <phoneticPr fontId="2"/>
  </si>
  <si>
    <t>TIVN：Chanh課長、堀部長補佐</t>
    <rPh sb="10" eb="12">
      <t>カチョウ</t>
    </rPh>
    <rPh sb="13" eb="14">
      <t>ホリ</t>
    </rPh>
    <rPh sb="14" eb="16">
      <t>ブチョウ</t>
    </rPh>
    <rPh sb="16" eb="18">
      <t>ホサ</t>
    </rPh>
    <phoneticPr fontId="2"/>
  </si>
  <si>
    <t>2026/2/25</t>
    <phoneticPr fontId="2"/>
  </si>
  <si>
    <t>2026年度APIC購入予定設備について（加技部事前打合せ）</t>
    <rPh sb="4" eb="6">
      <t>ネンド</t>
    </rPh>
    <rPh sb="10" eb="16">
      <t>コウニュウヨテイセツビ</t>
    </rPh>
    <rPh sb="21" eb="22">
      <t>カ</t>
    </rPh>
    <rPh sb="22" eb="23">
      <t>ワザ</t>
    </rPh>
    <rPh sb="23" eb="24">
      <t>ブ</t>
    </rPh>
    <rPh sb="24" eb="26">
      <t>ジゼン</t>
    </rPh>
    <rPh sb="26" eb="28">
      <t>ウチアワ</t>
    </rPh>
    <phoneticPr fontId="11"/>
  </si>
  <si>
    <t>アパレル事業企画推進部：田中主席、長尾課長、深野課員、佐藤</t>
    <rPh sb="4" eb="6">
      <t>ジギョウ</t>
    </rPh>
    <rPh sb="6" eb="8">
      <t>キカク</t>
    </rPh>
    <rPh sb="8" eb="10">
      <t>スイシン</t>
    </rPh>
    <rPh sb="10" eb="11">
      <t>ブ</t>
    </rPh>
    <rPh sb="12" eb="16">
      <t>タナカシュセキ</t>
    </rPh>
    <rPh sb="17" eb="21">
      <t>ナガオカチョウ</t>
    </rPh>
    <rPh sb="22" eb="24">
      <t>フカノ</t>
    </rPh>
    <rPh sb="24" eb="26">
      <t>カイン</t>
    </rPh>
    <rPh sb="27" eb="29">
      <t>サトウ</t>
    </rPh>
    <phoneticPr fontId="2"/>
  </si>
  <si>
    <t>&lt;議事内容&gt;</t>
    <rPh sb="1" eb="3">
      <t>ギジ</t>
    </rPh>
    <rPh sb="3" eb="5">
      <t>ナイヨウ</t>
    </rPh>
    <phoneticPr fontId="2"/>
  </si>
  <si>
    <t>・このリストには営業意見・要望が反映されているか？（上田課長）</t>
    <rPh sb="8" eb="10">
      <t>エイギョウ</t>
    </rPh>
    <rPh sb="10" eb="12">
      <t>イケン</t>
    </rPh>
    <rPh sb="13" eb="15">
      <t>ヨウボウ</t>
    </rPh>
    <rPh sb="16" eb="18">
      <t>ハンエイ</t>
    </rPh>
    <rPh sb="26" eb="28">
      <t>ウエダ</t>
    </rPh>
    <rPh sb="28" eb="30">
      <t>カチョウ</t>
    </rPh>
    <phoneticPr fontId="2"/>
  </si>
  <si>
    <t>→含まれている（Nawon温冷カーブプレス）。それ以外は工場要望がベースとなっている。（Chanh課長）</t>
    <rPh sb="1" eb="2">
      <t>フク</t>
    </rPh>
    <rPh sb="13" eb="15">
      <t>オンレイ</t>
    </rPh>
    <rPh sb="25" eb="27">
      <t>イガイ</t>
    </rPh>
    <rPh sb="28" eb="30">
      <t>コウジョウ</t>
    </rPh>
    <rPh sb="30" eb="32">
      <t>ヨウボウ</t>
    </rPh>
    <rPh sb="49" eb="51">
      <t>カチョウ</t>
    </rPh>
    <phoneticPr fontId="2"/>
  </si>
  <si>
    <t>・No.1,2の2本針ロックミシンについて、Hikariが工場での試縫い時に評価が低かった（特に薄物）経緯から、導入実績もあるJukiを選定している。（Chanh課長）</t>
    <rPh sb="9" eb="10">
      <t>ホン</t>
    </rPh>
    <rPh sb="10" eb="11">
      <t>バリ</t>
    </rPh>
    <rPh sb="29" eb="31">
      <t>コウジョウ</t>
    </rPh>
    <rPh sb="33" eb="34">
      <t>タメ</t>
    </rPh>
    <rPh sb="34" eb="35">
      <t>ヌ</t>
    </rPh>
    <rPh sb="36" eb="37">
      <t>ジ</t>
    </rPh>
    <rPh sb="38" eb="40">
      <t>ヒョウカ</t>
    </rPh>
    <rPh sb="41" eb="42">
      <t>ヒク</t>
    </rPh>
    <rPh sb="46" eb="47">
      <t>トク</t>
    </rPh>
    <rPh sb="48" eb="50">
      <t>ウスモノ</t>
    </rPh>
    <rPh sb="51" eb="53">
      <t>ケイイ</t>
    </rPh>
    <rPh sb="56" eb="58">
      <t>ドウニュウ</t>
    </rPh>
    <rPh sb="58" eb="60">
      <t>ジッセキ</t>
    </rPh>
    <rPh sb="68" eb="70">
      <t>センテイ</t>
    </rPh>
    <rPh sb="81" eb="83">
      <t>カチョウ</t>
    </rPh>
    <phoneticPr fontId="2"/>
  </si>
  <si>
    <t>→Hikariはあまり性能が良くないと思っているのでJukiで良いかと思う。自動糸切り機能は必要か？（上田課長）</t>
    <rPh sb="11" eb="13">
      <t>セイノウ</t>
    </rPh>
    <rPh sb="14" eb="15">
      <t>ヨ</t>
    </rPh>
    <rPh sb="19" eb="20">
      <t>オモ</t>
    </rPh>
    <rPh sb="31" eb="32">
      <t>ヨ</t>
    </rPh>
    <rPh sb="35" eb="36">
      <t>オモ</t>
    </rPh>
    <rPh sb="38" eb="40">
      <t>ジドウ</t>
    </rPh>
    <rPh sb="40" eb="41">
      <t>イト</t>
    </rPh>
    <rPh sb="41" eb="42">
      <t>キ</t>
    </rPh>
    <rPh sb="43" eb="45">
      <t>キノウ</t>
    </rPh>
    <rPh sb="46" eb="48">
      <t>ヒツヨウ</t>
    </rPh>
    <rPh sb="51" eb="53">
      <t>ウエダ</t>
    </rPh>
    <rPh sb="53" eb="55">
      <t>カチョウ</t>
    </rPh>
    <phoneticPr fontId="2"/>
  </si>
  <si>
    <t>→自動糸切り機能付きがよいという見解。（Chanh課長）</t>
    <rPh sb="1" eb="3">
      <t>ジドウ</t>
    </rPh>
    <rPh sb="3" eb="4">
      <t>イト</t>
    </rPh>
    <rPh sb="4" eb="5">
      <t>キ</t>
    </rPh>
    <rPh sb="6" eb="8">
      <t>キノウ</t>
    </rPh>
    <rPh sb="8" eb="9">
      <t>ツ</t>
    </rPh>
    <rPh sb="16" eb="18">
      <t>ケンカイ</t>
    </rPh>
    <rPh sb="25" eb="27">
      <t>カチョウ</t>
    </rPh>
    <phoneticPr fontId="2"/>
  </si>
  <si>
    <t>・No.4のパターンシーマについて、フロントファスナー付けにはサイズが60では小さいのではないか（土田課員）</t>
    <rPh sb="27" eb="28">
      <t>ツ</t>
    </rPh>
    <rPh sb="39" eb="40">
      <t>チイ</t>
    </rPh>
    <rPh sb="49" eb="51">
      <t>ツチダ</t>
    </rPh>
    <rPh sb="51" eb="53">
      <t>カイン</t>
    </rPh>
    <phoneticPr fontId="2"/>
  </si>
  <si>
    <t>→60*40のパターンシーマは「ポケットファスナー」を縫う用途であるため訂正。（Chanh課長）</t>
    <rPh sb="27" eb="28">
      <t>ヌ</t>
    </rPh>
    <rPh sb="29" eb="31">
      <t>ヨウト</t>
    </rPh>
    <rPh sb="36" eb="38">
      <t>テイセイ</t>
    </rPh>
    <rPh sb="45" eb="47">
      <t>カチョウ</t>
    </rPh>
    <phoneticPr fontId="2"/>
  </si>
  <si>
    <t>・機材自体のサイズは変わらなければ大きいサイズで揃えておいた方が良いのではないか（土田課員）</t>
    <rPh sb="1" eb="3">
      <t>キザイ</t>
    </rPh>
    <rPh sb="3" eb="5">
      <t>ジタイ</t>
    </rPh>
    <rPh sb="10" eb="11">
      <t>カ</t>
    </rPh>
    <rPh sb="17" eb="18">
      <t>オオ</t>
    </rPh>
    <rPh sb="24" eb="25">
      <t>ソロ</t>
    </rPh>
    <rPh sb="30" eb="31">
      <t>ホウ</t>
    </rPh>
    <rPh sb="32" eb="33">
      <t>ヨ</t>
    </rPh>
    <rPh sb="41" eb="43">
      <t>ツチダ</t>
    </rPh>
    <rPh sb="43" eb="45">
      <t>カイン</t>
    </rPh>
    <phoneticPr fontId="2"/>
  </si>
  <si>
    <t>→サイズが小さいためラインの中に入れることが可能。（Chanh課長）</t>
    <rPh sb="5" eb="6">
      <t>チイ</t>
    </rPh>
    <rPh sb="14" eb="15">
      <t>ナカ</t>
    </rPh>
    <rPh sb="16" eb="17">
      <t>イ</t>
    </rPh>
    <rPh sb="22" eb="24">
      <t>カノウ</t>
    </rPh>
    <rPh sb="31" eb="33">
      <t>カチョウ</t>
    </rPh>
    <phoneticPr fontId="2"/>
  </si>
  <si>
    <t>・販売代理店（Tae gwang)について、今回他社と相見積もりは取っているか？（土田課員）</t>
    <rPh sb="1" eb="3">
      <t>ハンバイ</t>
    </rPh>
    <rPh sb="3" eb="6">
      <t>ダイリテン</t>
    </rPh>
    <rPh sb="22" eb="24">
      <t>コンカイ</t>
    </rPh>
    <rPh sb="24" eb="26">
      <t>タシャ</t>
    </rPh>
    <rPh sb="27" eb="30">
      <t>アイミツ</t>
    </rPh>
    <rPh sb="33" eb="34">
      <t>ト</t>
    </rPh>
    <rPh sb="41" eb="43">
      <t>ツチダ</t>
    </rPh>
    <rPh sb="43" eb="45">
      <t>カイン</t>
    </rPh>
    <phoneticPr fontId="2"/>
  </si>
  <si>
    <t>→今回は相見積もりは取っていない。前々回の設備投資時に複数社で見積もり取得した際に、価格とアフターサービスの両面でTae Gwangを選定した。（Chanh課長）</t>
    <rPh sb="1" eb="3">
      <t>コンカイ</t>
    </rPh>
    <rPh sb="4" eb="7">
      <t>アイミツ</t>
    </rPh>
    <rPh sb="10" eb="11">
      <t>ト</t>
    </rPh>
    <rPh sb="17" eb="20">
      <t>ゼンゼンカイ</t>
    </rPh>
    <rPh sb="21" eb="25">
      <t>セツビトウシ</t>
    </rPh>
    <rPh sb="25" eb="26">
      <t>ジ</t>
    </rPh>
    <rPh sb="27" eb="29">
      <t>フクスウ</t>
    </rPh>
    <rPh sb="29" eb="30">
      <t>シャ</t>
    </rPh>
    <rPh sb="31" eb="33">
      <t>ミツ</t>
    </rPh>
    <rPh sb="35" eb="37">
      <t>シュトク</t>
    </rPh>
    <rPh sb="39" eb="40">
      <t>サイ</t>
    </rPh>
    <rPh sb="42" eb="44">
      <t>カカク</t>
    </rPh>
    <rPh sb="54" eb="56">
      <t>リョウメン</t>
    </rPh>
    <rPh sb="67" eb="69">
      <t>センテイ</t>
    </rPh>
    <rPh sb="78" eb="80">
      <t>カチョウ</t>
    </rPh>
    <phoneticPr fontId="2"/>
  </si>
  <si>
    <t>・Hikariのパターンシーマは既にAPICに導入しているが調子はどうか（上田課長）</t>
    <rPh sb="16" eb="17">
      <t>スデ</t>
    </rPh>
    <rPh sb="23" eb="25">
      <t>ドウニュウ</t>
    </rPh>
    <rPh sb="30" eb="32">
      <t>チョウシ</t>
    </rPh>
    <rPh sb="37" eb="39">
      <t>ウエダ</t>
    </rPh>
    <rPh sb="39" eb="41">
      <t>カチョウ</t>
    </rPh>
    <phoneticPr fontId="2"/>
  </si>
  <si>
    <t>→全く問題ない。（Chanh課長）</t>
    <rPh sb="1" eb="2">
      <t>マッタ</t>
    </rPh>
    <rPh sb="3" eb="5">
      <t>モンダイ</t>
    </rPh>
    <rPh sb="14" eb="16">
      <t>カチョウ</t>
    </rPh>
    <phoneticPr fontId="2"/>
  </si>
  <si>
    <t>→パターンシーマは工場によっても様々なメーカーを導入しており、どのメーカーが良いかは分からない。既に導入実績のあるHikariを選定が無難ではないか（上田課長）</t>
    <rPh sb="9" eb="11">
      <t>コウジョウ</t>
    </rPh>
    <rPh sb="16" eb="18">
      <t>サマザマ</t>
    </rPh>
    <rPh sb="24" eb="26">
      <t>ドウニュウ</t>
    </rPh>
    <rPh sb="38" eb="39">
      <t>ヨ</t>
    </rPh>
    <rPh sb="42" eb="43">
      <t>ワ</t>
    </rPh>
    <rPh sb="48" eb="49">
      <t>スデ</t>
    </rPh>
    <rPh sb="50" eb="52">
      <t>ドウニュウ</t>
    </rPh>
    <rPh sb="52" eb="54">
      <t>ジッセキ</t>
    </rPh>
    <rPh sb="64" eb="66">
      <t>センテイ</t>
    </rPh>
    <rPh sb="67" eb="69">
      <t>ブナン</t>
    </rPh>
    <rPh sb="75" eb="77">
      <t>ウエダ</t>
    </rPh>
    <rPh sb="77" eb="79">
      <t>カチョウ</t>
    </rPh>
    <phoneticPr fontId="2"/>
  </si>
  <si>
    <t>→昨年導入し、1年使用した実績がある。（Chanh課長）</t>
    <rPh sb="1" eb="3">
      <t>サクネン</t>
    </rPh>
    <rPh sb="3" eb="5">
      <t>ドウニュウ</t>
    </rPh>
    <rPh sb="8" eb="9">
      <t>ネン</t>
    </rPh>
    <rPh sb="9" eb="11">
      <t>シヨウ</t>
    </rPh>
    <rPh sb="13" eb="15">
      <t>ジッセキ</t>
    </rPh>
    <rPh sb="25" eb="27">
      <t>カチョウ</t>
    </rPh>
    <phoneticPr fontId="2"/>
  </si>
  <si>
    <t>→1年では分からない為何とも言えないがコストパフォーマンスは高いのでは。（上田課長）</t>
    <rPh sb="2" eb="3">
      <t>ネン</t>
    </rPh>
    <rPh sb="5" eb="6">
      <t>ワ</t>
    </rPh>
    <rPh sb="10" eb="11">
      <t>タメ</t>
    </rPh>
    <rPh sb="11" eb="12">
      <t>ナン</t>
    </rPh>
    <rPh sb="14" eb="15">
      <t>イ</t>
    </rPh>
    <rPh sb="30" eb="31">
      <t>タカ</t>
    </rPh>
    <rPh sb="37" eb="39">
      <t>ウエダ</t>
    </rPh>
    <rPh sb="39" eb="41">
      <t>カチョウ</t>
    </rPh>
    <phoneticPr fontId="2"/>
  </si>
  <si>
    <t>→送り歯等の消耗品はJUKIのもので代用できるのか？それともメーカーの部品を使用か？（土田課員）</t>
    <rPh sb="1" eb="2">
      <t>オク</t>
    </rPh>
    <rPh sb="3" eb="4">
      <t>ハ</t>
    </rPh>
    <rPh sb="4" eb="5">
      <t>トウ</t>
    </rPh>
    <rPh sb="6" eb="9">
      <t>ショウモウヒン</t>
    </rPh>
    <rPh sb="18" eb="20">
      <t>ダイヨウ</t>
    </rPh>
    <rPh sb="35" eb="37">
      <t>ブヒン</t>
    </rPh>
    <rPh sb="38" eb="40">
      <t>シヨウ</t>
    </rPh>
    <rPh sb="43" eb="47">
      <t>ツチダカイン</t>
    </rPh>
    <phoneticPr fontId="2"/>
  </si>
  <si>
    <t>→メーカー専用品を使う必要あり。（Chanh課長）</t>
    <rPh sb="5" eb="7">
      <t>センヨウ</t>
    </rPh>
    <rPh sb="7" eb="8">
      <t>ヒン</t>
    </rPh>
    <rPh sb="9" eb="10">
      <t>ツカ</t>
    </rPh>
    <rPh sb="11" eb="13">
      <t>ヒツヨウ</t>
    </rPh>
    <rPh sb="22" eb="24">
      <t>カチョウ</t>
    </rPh>
    <phoneticPr fontId="2"/>
  </si>
  <si>
    <t>・No.6 DUMAの針送りミシンについて、メーカーの情報が無い上にパーツの互換性も無いため、あまり知らないメーカーを用いるのは懸念あり。機構が複雑であるが値段が安い。（上田課長）</t>
    <rPh sb="11" eb="12">
      <t>ハリ</t>
    </rPh>
    <rPh sb="12" eb="13">
      <t>オク</t>
    </rPh>
    <rPh sb="27" eb="29">
      <t>ジョウホウ</t>
    </rPh>
    <rPh sb="30" eb="31">
      <t>ナ</t>
    </rPh>
    <rPh sb="32" eb="33">
      <t>ウエ</t>
    </rPh>
    <rPh sb="38" eb="41">
      <t>ゴカンセイ</t>
    </rPh>
    <rPh sb="42" eb="43">
      <t>ナ</t>
    </rPh>
    <rPh sb="50" eb="51">
      <t>シ</t>
    </rPh>
    <rPh sb="59" eb="60">
      <t>モチ</t>
    </rPh>
    <rPh sb="64" eb="66">
      <t>ケネン</t>
    </rPh>
    <rPh sb="69" eb="71">
      <t>キコウ</t>
    </rPh>
    <rPh sb="72" eb="74">
      <t>フクザツ</t>
    </rPh>
    <rPh sb="78" eb="80">
      <t>ネダン</t>
    </rPh>
    <rPh sb="81" eb="82">
      <t>ヤス</t>
    </rPh>
    <rPh sb="85" eb="87">
      <t>ウエダ</t>
    </rPh>
    <rPh sb="87" eb="89">
      <t>カチョウ</t>
    </rPh>
    <phoneticPr fontId="2"/>
  </si>
  <si>
    <t>→使用開始から1年ほどしか経過していないため、今回10台購入するものも含め今後1,2年使用していきながら判断したい。（上田課長）</t>
    <rPh sb="1" eb="3">
      <t>シヨウ</t>
    </rPh>
    <rPh sb="3" eb="5">
      <t>カイシ</t>
    </rPh>
    <rPh sb="8" eb="9">
      <t>ネン</t>
    </rPh>
    <rPh sb="13" eb="15">
      <t>ケイカ</t>
    </rPh>
    <rPh sb="23" eb="25">
      <t>コンカイ</t>
    </rPh>
    <rPh sb="27" eb="28">
      <t>ダイ</t>
    </rPh>
    <rPh sb="28" eb="30">
      <t>コウニュウ</t>
    </rPh>
    <rPh sb="35" eb="36">
      <t>フク</t>
    </rPh>
    <rPh sb="37" eb="39">
      <t>コンゴ</t>
    </rPh>
    <rPh sb="42" eb="43">
      <t>ネン</t>
    </rPh>
    <rPh sb="43" eb="45">
      <t>シヨウ</t>
    </rPh>
    <rPh sb="52" eb="54">
      <t>ハンダン</t>
    </rPh>
    <rPh sb="59" eb="61">
      <t>ウエダ</t>
    </rPh>
    <rPh sb="61" eb="63">
      <t>カチョウ</t>
    </rPh>
    <phoneticPr fontId="2"/>
  </si>
  <si>
    <t>→今回は1台購入し、評価が良ければ次回以降の購入も検討していきたい。（Chanh課長）</t>
    <rPh sb="1" eb="3">
      <t>コンカイ</t>
    </rPh>
    <rPh sb="5" eb="6">
      <t>ダイ</t>
    </rPh>
    <rPh sb="6" eb="8">
      <t>コウニュウ</t>
    </rPh>
    <rPh sb="10" eb="12">
      <t>ヒョウカ</t>
    </rPh>
    <rPh sb="13" eb="14">
      <t>ヨ</t>
    </rPh>
    <rPh sb="17" eb="19">
      <t>ジカイ</t>
    </rPh>
    <rPh sb="19" eb="21">
      <t>イコウ</t>
    </rPh>
    <rPh sb="22" eb="24">
      <t>コウニュウ</t>
    </rPh>
    <rPh sb="25" eb="27">
      <t>ケントウ</t>
    </rPh>
    <rPh sb="40" eb="42">
      <t>カチョウ</t>
    </rPh>
    <phoneticPr fontId="2"/>
  </si>
  <si>
    <t>・購入した1台についてはどこに配置予定か？（土田課員）</t>
    <rPh sb="1" eb="3">
      <t>コウニュウ</t>
    </rPh>
    <rPh sb="6" eb="7">
      <t>ダイ</t>
    </rPh>
    <rPh sb="15" eb="17">
      <t>ハイチ</t>
    </rPh>
    <rPh sb="17" eb="19">
      <t>ヨテイ</t>
    </rPh>
    <rPh sb="22" eb="24">
      <t>ツチダ</t>
    </rPh>
    <rPh sb="24" eb="26">
      <t>カイン</t>
    </rPh>
    <phoneticPr fontId="2"/>
  </si>
  <si>
    <t>・No.7のシームシーリングマシン（Spec-D)については問題ない。No.8のシームシーリングマシン（Spec-IJ）については1台だけの購入か？（土田さん）</t>
    <rPh sb="30" eb="32">
      <t>モンダイ</t>
    </rPh>
    <rPh sb="66" eb="67">
      <t>ダイ</t>
    </rPh>
    <rPh sb="70" eb="72">
      <t>コウニュウ</t>
    </rPh>
    <rPh sb="75" eb="77">
      <t>ツチダ</t>
    </rPh>
    <phoneticPr fontId="2"/>
  </si>
  <si>
    <t>→量産ラインに配置していきたい。SW2課のDCC向けの対応等に使用していきたい。（Chanh課長）</t>
    <rPh sb="1" eb="3">
      <t>リョウサン</t>
    </rPh>
    <rPh sb="7" eb="9">
      <t>ハイチ</t>
    </rPh>
    <rPh sb="19" eb="20">
      <t>カ</t>
    </rPh>
    <rPh sb="24" eb="25">
      <t>ム</t>
    </rPh>
    <rPh sb="27" eb="29">
      <t>タイオウ</t>
    </rPh>
    <rPh sb="29" eb="30">
      <t>トウ</t>
    </rPh>
    <rPh sb="31" eb="33">
      <t>シヨウ</t>
    </rPh>
    <rPh sb="46" eb="48">
      <t>カチョウ</t>
    </rPh>
    <phoneticPr fontId="2"/>
  </si>
  <si>
    <t>・値段についてはAI-002よりAI-129の方が安いのか？（上田課長）</t>
    <rPh sb="1" eb="3">
      <t>ネダン</t>
    </rPh>
    <rPh sb="23" eb="24">
      <t>ホウ</t>
    </rPh>
    <rPh sb="25" eb="26">
      <t>ヤス</t>
    </rPh>
    <rPh sb="31" eb="35">
      <t>ウエダカチョウ</t>
    </rPh>
    <phoneticPr fontId="2"/>
  </si>
  <si>
    <t>・No.9の温冷プレスについて、Nawonの価格が高い故のH&amp;H選定か。また冷却方式は水冷か。（上田課長）</t>
    <rPh sb="6" eb="8">
      <t>オンレイ</t>
    </rPh>
    <rPh sb="22" eb="24">
      <t>カカク</t>
    </rPh>
    <rPh sb="25" eb="26">
      <t>タカ</t>
    </rPh>
    <rPh sb="27" eb="28">
      <t>ユエ</t>
    </rPh>
    <rPh sb="32" eb="34">
      <t>センテイ</t>
    </rPh>
    <rPh sb="38" eb="40">
      <t>レイキャク</t>
    </rPh>
    <rPh sb="40" eb="42">
      <t>ホウシキ</t>
    </rPh>
    <rPh sb="43" eb="45">
      <t>スイレイ</t>
    </rPh>
    <rPh sb="48" eb="50">
      <t>ウエダ</t>
    </rPh>
    <rPh sb="50" eb="52">
      <t>カチョウ</t>
    </rPh>
    <phoneticPr fontId="2"/>
  </si>
  <si>
    <t>→価格は全体的にH&amp;Hの方が安いが、形が異なるので一概に比較できない。H&amp;Hの温冷プレスは水冷式。（Chanh課長）</t>
    <rPh sb="1" eb="3">
      <t>カカク</t>
    </rPh>
    <rPh sb="4" eb="7">
      <t>ゼンタイテキ</t>
    </rPh>
    <rPh sb="12" eb="13">
      <t>ホウ</t>
    </rPh>
    <rPh sb="14" eb="15">
      <t>ヤス</t>
    </rPh>
    <rPh sb="18" eb="19">
      <t>カタチ</t>
    </rPh>
    <rPh sb="20" eb="21">
      <t>コト</t>
    </rPh>
    <rPh sb="25" eb="27">
      <t>イチガイ</t>
    </rPh>
    <rPh sb="28" eb="30">
      <t>ヒカク</t>
    </rPh>
    <rPh sb="39" eb="41">
      <t>オンレイ</t>
    </rPh>
    <rPh sb="45" eb="48">
      <t>スイレイシキ</t>
    </rPh>
    <rPh sb="55" eb="57">
      <t>カチョウ</t>
    </rPh>
    <phoneticPr fontId="2"/>
  </si>
  <si>
    <t>→水冷式で問題ない。No.10の大きいサイズの平プレスもエアーチャンバー等の対応の為導入いただきたい。（上田課長）</t>
    <rPh sb="1" eb="4">
      <t>スイレイシキ</t>
    </rPh>
    <rPh sb="5" eb="7">
      <t>モンダイ</t>
    </rPh>
    <rPh sb="16" eb="17">
      <t>オオ</t>
    </rPh>
    <rPh sb="23" eb="24">
      <t>ヒラ</t>
    </rPh>
    <rPh sb="36" eb="37">
      <t>トウ</t>
    </rPh>
    <rPh sb="38" eb="40">
      <t>タイオウ</t>
    </rPh>
    <rPh sb="41" eb="42">
      <t>タメ</t>
    </rPh>
    <rPh sb="42" eb="44">
      <t>ドウニュウ</t>
    </rPh>
    <rPh sb="52" eb="54">
      <t>ウエダ</t>
    </rPh>
    <rPh sb="54" eb="56">
      <t>カチョウ</t>
    </rPh>
    <phoneticPr fontId="2"/>
  </si>
  <si>
    <t>・No.11のスポットプレスについて、老朽化に伴う入替を進めた方が良いと思う。耐水圧が出ない要因のひとつになっている懸念もある為。（上田課長）</t>
    <rPh sb="19" eb="22">
      <t>ロウキュウカ</t>
    </rPh>
    <rPh sb="23" eb="24">
      <t>トモナ</t>
    </rPh>
    <rPh sb="25" eb="27">
      <t>イレカエ</t>
    </rPh>
    <rPh sb="28" eb="29">
      <t>スス</t>
    </rPh>
    <rPh sb="31" eb="32">
      <t>ホウ</t>
    </rPh>
    <rPh sb="33" eb="34">
      <t>ヨ</t>
    </rPh>
    <rPh sb="36" eb="37">
      <t>オモ</t>
    </rPh>
    <rPh sb="39" eb="40">
      <t>タイ</t>
    </rPh>
    <rPh sb="40" eb="42">
      <t>スイアツ</t>
    </rPh>
    <rPh sb="43" eb="44">
      <t>デ</t>
    </rPh>
    <rPh sb="46" eb="48">
      <t>ヨウイン</t>
    </rPh>
    <rPh sb="58" eb="60">
      <t>ケネン</t>
    </rPh>
    <rPh sb="63" eb="64">
      <t>タメ</t>
    </rPh>
    <rPh sb="66" eb="70">
      <t>ウエダカチョウ</t>
    </rPh>
    <phoneticPr fontId="2"/>
  </si>
  <si>
    <t>・No.12-14の温冷プレス（Nawon）について、APICでの実績は少ないがFOREMARTでは充分な使用実績がある。（上田課長）</t>
    <rPh sb="10" eb="12">
      <t>オンレイ</t>
    </rPh>
    <rPh sb="33" eb="35">
      <t>ジッセキ</t>
    </rPh>
    <rPh sb="36" eb="37">
      <t>スク</t>
    </rPh>
    <rPh sb="50" eb="52">
      <t>ジュウブン</t>
    </rPh>
    <rPh sb="53" eb="55">
      <t>シヨウ</t>
    </rPh>
    <rPh sb="55" eb="57">
      <t>ジッセキ</t>
    </rPh>
    <rPh sb="62" eb="64">
      <t>ウエダ</t>
    </rPh>
    <rPh sb="64" eb="66">
      <t>カチョウ</t>
    </rPh>
    <phoneticPr fontId="2"/>
  </si>
  <si>
    <t>・No.14の温冷プレスについて、H&amp;Hの同様機材と倍以上の大きい価格差があるが、Nawonを使用しなければならない理由は何か。（上田課長）</t>
    <rPh sb="7" eb="9">
      <t>オンレイ</t>
    </rPh>
    <rPh sb="21" eb="23">
      <t>ドウヨウ</t>
    </rPh>
    <rPh sb="23" eb="25">
      <t>キザイ</t>
    </rPh>
    <rPh sb="26" eb="29">
      <t>バイイジョウ</t>
    </rPh>
    <rPh sb="30" eb="31">
      <t>オオ</t>
    </rPh>
    <rPh sb="33" eb="36">
      <t>カカクサ</t>
    </rPh>
    <rPh sb="47" eb="49">
      <t>シヨウ</t>
    </rPh>
    <rPh sb="58" eb="60">
      <t>リユウ</t>
    </rPh>
    <rPh sb="61" eb="62">
      <t>ナニ</t>
    </rPh>
    <rPh sb="65" eb="69">
      <t>ウエダカチョウ</t>
    </rPh>
    <phoneticPr fontId="2"/>
  </si>
  <si>
    <t>→NawonのほうがH&amp;Hよりも対応できる工程や形が多い。価格についてはFOREMARTでの導入経緯を聞いているが有力な情報は得られていない。（Chanh課長）</t>
    <rPh sb="16" eb="18">
      <t>タイオウ</t>
    </rPh>
    <rPh sb="21" eb="23">
      <t>コウテイ</t>
    </rPh>
    <rPh sb="24" eb="25">
      <t>カタチ</t>
    </rPh>
    <rPh sb="26" eb="27">
      <t>オオ</t>
    </rPh>
    <rPh sb="29" eb="31">
      <t>カカク</t>
    </rPh>
    <rPh sb="46" eb="48">
      <t>ドウニュウ</t>
    </rPh>
    <rPh sb="48" eb="50">
      <t>ケイイ</t>
    </rPh>
    <rPh sb="51" eb="52">
      <t>キ</t>
    </rPh>
    <rPh sb="57" eb="59">
      <t>ユウリョク</t>
    </rPh>
    <rPh sb="60" eb="62">
      <t>ジョウホウ</t>
    </rPh>
    <rPh sb="63" eb="64">
      <t>エ</t>
    </rPh>
    <rPh sb="77" eb="79">
      <t>カチョウ</t>
    </rPh>
    <phoneticPr fontId="2"/>
  </si>
  <si>
    <t>→性能としては問題ないと思われる為、営業の意見も加味した上で価格とのバランスを考慮頂きたい。実感としてはNawonとH&amp;Hで性能に大差は無い。（機材の調整にもよる）（上田課長）</t>
    <rPh sb="1" eb="3">
      <t>セイノウ</t>
    </rPh>
    <rPh sb="7" eb="9">
      <t>モンダイ</t>
    </rPh>
    <rPh sb="12" eb="13">
      <t>オモ</t>
    </rPh>
    <rPh sb="16" eb="17">
      <t>タメ</t>
    </rPh>
    <rPh sb="18" eb="20">
      <t>エイギョウ</t>
    </rPh>
    <rPh sb="21" eb="23">
      <t>イケン</t>
    </rPh>
    <rPh sb="24" eb="26">
      <t>カミ</t>
    </rPh>
    <rPh sb="28" eb="29">
      <t>ウエ</t>
    </rPh>
    <rPh sb="30" eb="32">
      <t>カカク</t>
    </rPh>
    <rPh sb="39" eb="42">
      <t>コウリョイタダ</t>
    </rPh>
    <rPh sb="46" eb="48">
      <t>ジッカン</t>
    </rPh>
    <rPh sb="62" eb="64">
      <t>セイノウ</t>
    </rPh>
    <rPh sb="65" eb="67">
      <t>タイサ</t>
    </rPh>
    <rPh sb="68" eb="69">
      <t>ナ</t>
    </rPh>
    <rPh sb="72" eb="74">
      <t>キザイ</t>
    </rPh>
    <rPh sb="75" eb="77">
      <t>チョウセイ</t>
    </rPh>
    <rPh sb="83" eb="85">
      <t>ウエダ</t>
    </rPh>
    <rPh sb="85" eb="87">
      <t>カチョウ</t>
    </rPh>
    <phoneticPr fontId="2"/>
  </si>
  <si>
    <t>→No.12,13のカーブプレスについてはNawonの方がアームが自由に調整できるなど利点もあるが、No.14のストレートタイプであれば大きな差はないのではないか（上田課長）</t>
    <rPh sb="27" eb="28">
      <t>ホウ</t>
    </rPh>
    <rPh sb="33" eb="35">
      <t>ジユウ</t>
    </rPh>
    <rPh sb="36" eb="38">
      <t>チョウセイ</t>
    </rPh>
    <rPh sb="43" eb="45">
      <t>リテン</t>
    </rPh>
    <rPh sb="68" eb="69">
      <t>オオ</t>
    </rPh>
    <rPh sb="71" eb="72">
      <t>サ</t>
    </rPh>
    <rPh sb="82" eb="84">
      <t>ウエダ</t>
    </rPh>
    <rPh sb="84" eb="86">
      <t>カチョウ</t>
    </rPh>
    <phoneticPr fontId="2"/>
  </si>
  <si>
    <t>・No.15の自動延反機について、BTNB,QNに導入実績のあるHashimaでなくNCAを選定した理由は何か？（上田課長）</t>
    <rPh sb="7" eb="11">
      <t>ジドウエンタン</t>
    </rPh>
    <rPh sb="11" eb="12">
      <t>キ</t>
    </rPh>
    <rPh sb="25" eb="27">
      <t>ドウニュウ</t>
    </rPh>
    <rPh sb="27" eb="29">
      <t>ジッセキ</t>
    </rPh>
    <rPh sb="46" eb="48">
      <t>センテイ</t>
    </rPh>
    <rPh sb="50" eb="52">
      <t>リユウ</t>
    </rPh>
    <rPh sb="53" eb="54">
      <t>ナニ</t>
    </rPh>
    <rPh sb="57" eb="61">
      <t>ウエダカチョウ</t>
    </rPh>
    <phoneticPr fontId="2"/>
  </si>
  <si>
    <t>→レクトラCAM導入時に井上部長とも相談しNCAを選定した経緯がある。（Chanh課長）</t>
    <rPh sb="8" eb="10">
      <t>ドウニュウ</t>
    </rPh>
    <rPh sb="10" eb="11">
      <t>ジ</t>
    </rPh>
    <rPh sb="12" eb="16">
      <t>イノウエブチョウ</t>
    </rPh>
    <rPh sb="18" eb="20">
      <t>ソウダン</t>
    </rPh>
    <rPh sb="25" eb="27">
      <t>センテイ</t>
    </rPh>
    <rPh sb="29" eb="31">
      <t>ケイイ</t>
    </rPh>
    <rPh sb="41" eb="43">
      <t>カチョウ</t>
    </rPh>
    <phoneticPr fontId="2"/>
  </si>
  <si>
    <t>→QN,BTNBでの導入実績や統一性の観点からもHashimaで統一した方が良いのではないか。価格もNCAにしては高く感じる。（上田課長）</t>
    <rPh sb="10" eb="12">
      <t>ドウニュウ</t>
    </rPh>
    <rPh sb="12" eb="14">
      <t>ジッセキ</t>
    </rPh>
    <rPh sb="15" eb="18">
      <t>トウイツセイ</t>
    </rPh>
    <rPh sb="19" eb="21">
      <t>カンテン</t>
    </rPh>
    <rPh sb="32" eb="34">
      <t>トウイツ</t>
    </rPh>
    <rPh sb="36" eb="37">
      <t>ホウ</t>
    </rPh>
    <rPh sb="38" eb="39">
      <t>ヨ</t>
    </rPh>
    <rPh sb="47" eb="49">
      <t>カカク</t>
    </rPh>
    <rPh sb="57" eb="58">
      <t>タカ</t>
    </rPh>
    <rPh sb="59" eb="60">
      <t>カン</t>
    </rPh>
    <rPh sb="64" eb="66">
      <t>ウエダ</t>
    </rPh>
    <rPh sb="66" eb="68">
      <t>カチョウ</t>
    </rPh>
    <phoneticPr fontId="2"/>
  </si>
  <si>
    <t>→BTNBで延反機1台でCAM稼働率が70%前後になっていることを考えると、APICでも達成可能と感じる。その場合は延反機が余ってしまうのではないか（土田課員）</t>
    <rPh sb="6" eb="8">
      <t>エンタン</t>
    </rPh>
    <rPh sb="8" eb="9">
      <t>キ</t>
    </rPh>
    <rPh sb="10" eb="11">
      <t>ダイ</t>
    </rPh>
    <rPh sb="15" eb="17">
      <t>カドウ</t>
    </rPh>
    <rPh sb="17" eb="18">
      <t>リツ</t>
    </rPh>
    <rPh sb="22" eb="24">
      <t>ゼンゴ</t>
    </rPh>
    <rPh sb="33" eb="34">
      <t>カンガ</t>
    </rPh>
    <rPh sb="44" eb="48">
      <t>タッセイカノウ</t>
    </rPh>
    <rPh sb="49" eb="50">
      <t>カン</t>
    </rPh>
    <rPh sb="55" eb="57">
      <t>バアイ</t>
    </rPh>
    <rPh sb="58" eb="61">
      <t>エンタンキ</t>
    </rPh>
    <rPh sb="62" eb="63">
      <t>アマ</t>
    </rPh>
    <rPh sb="75" eb="77">
      <t>ツチダ</t>
    </rPh>
    <rPh sb="77" eb="79">
      <t>カイン</t>
    </rPh>
    <phoneticPr fontId="2"/>
  </si>
  <si>
    <t>→CAM裁断と手裁断の割合はどうなっているか（上田課長）</t>
    <rPh sb="4" eb="6">
      <t>サイダン</t>
    </rPh>
    <rPh sb="7" eb="8">
      <t>テ</t>
    </rPh>
    <rPh sb="8" eb="10">
      <t>サイダン</t>
    </rPh>
    <rPh sb="11" eb="13">
      <t>ワリアイ</t>
    </rPh>
    <rPh sb="23" eb="27">
      <t>ウエダカチョウ</t>
    </rPh>
    <phoneticPr fontId="2"/>
  </si>
  <si>
    <t>→手裁断のほうが割合としては高い。（堀部長補佐）</t>
    <rPh sb="1" eb="2">
      <t>テ</t>
    </rPh>
    <rPh sb="2" eb="4">
      <t>サイダン</t>
    </rPh>
    <rPh sb="8" eb="10">
      <t>ワリアイ</t>
    </rPh>
    <rPh sb="14" eb="15">
      <t>タカ</t>
    </rPh>
    <rPh sb="18" eb="21">
      <t>ホリブチョウ</t>
    </rPh>
    <rPh sb="21" eb="23">
      <t>ホサ</t>
    </rPh>
    <phoneticPr fontId="2"/>
  </si>
  <si>
    <t>→自動延反機の必要性がゼロとは言わないが、緊急性は低いように感じる。（上田課長）</t>
    <rPh sb="1" eb="6">
      <t>ジドウエンタンキ</t>
    </rPh>
    <rPh sb="7" eb="10">
      <t>ヒツヨウセイ</t>
    </rPh>
    <rPh sb="15" eb="16">
      <t>イ</t>
    </rPh>
    <rPh sb="21" eb="24">
      <t>キンキュウセイ</t>
    </rPh>
    <rPh sb="25" eb="26">
      <t>ヒク</t>
    </rPh>
    <rPh sb="30" eb="31">
      <t>カン</t>
    </rPh>
    <rPh sb="35" eb="39">
      <t>ウエダカチョウ</t>
    </rPh>
    <phoneticPr fontId="2"/>
  </si>
  <si>
    <t>・No.16のダウン充填機について、価格が安いのは既存のメーカー（Bealead)から置き換えたことによるものか？また、ダウン充填室に入るのか（上田課長）</t>
    <rPh sb="10" eb="13">
      <t>ジュウテンキ</t>
    </rPh>
    <rPh sb="18" eb="20">
      <t>カカク</t>
    </rPh>
    <rPh sb="21" eb="22">
      <t>ヤス</t>
    </rPh>
    <rPh sb="25" eb="27">
      <t>キソン</t>
    </rPh>
    <rPh sb="43" eb="44">
      <t>オ</t>
    </rPh>
    <rPh sb="45" eb="46">
      <t>カ</t>
    </rPh>
    <rPh sb="63" eb="65">
      <t>ジュウテン</t>
    </rPh>
    <rPh sb="65" eb="66">
      <t>シツ</t>
    </rPh>
    <rPh sb="67" eb="68">
      <t>ハイ</t>
    </rPh>
    <rPh sb="72" eb="76">
      <t>ウエダカチョウ</t>
    </rPh>
    <phoneticPr fontId="2"/>
  </si>
  <si>
    <t>→小ロット用、サンプル用に良いと思う。（上田課長、土田さん）</t>
    <rPh sb="1" eb="2">
      <t>ショウ</t>
    </rPh>
    <rPh sb="5" eb="6">
      <t>ヨウ</t>
    </rPh>
    <rPh sb="11" eb="12">
      <t>ヨウ</t>
    </rPh>
    <rPh sb="13" eb="14">
      <t>ヨ</t>
    </rPh>
    <rPh sb="16" eb="17">
      <t>オモ</t>
    </rPh>
    <rPh sb="20" eb="24">
      <t>ウエダカチョウ</t>
    </rPh>
    <rPh sb="25" eb="27">
      <t>ツチダ</t>
    </rPh>
    <phoneticPr fontId="2"/>
  </si>
  <si>
    <t>→今回は小ロット対応も見据えてダウン充填口が1つのモデルを選定しているのも価格が安い理由の一つ。現状手入れ充填機があるスペースに配置していく。（Chanh課長）</t>
    <rPh sb="1" eb="3">
      <t>コンカイ</t>
    </rPh>
    <rPh sb="4" eb="5">
      <t>ショウ</t>
    </rPh>
    <rPh sb="8" eb="10">
      <t>タイオウ</t>
    </rPh>
    <rPh sb="11" eb="13">
      <t>ミス</t>
    </rPh>
    <rPh sb="18" eb="20">
      <t>ジュウテン</t>
    </rPh>
    <rPh sb="20" eb="21">
      <t>クチ</t>
    </rPh>
    <rPh sb="29" eb="31">
      <t>センテイ</t>
    </rPh>
    <rPh sb="37" eb="39">
      <t>カカク</t>
    </rPh>
    <rPh sb="40" eb="41">
      <t>ヤス</t>
    </rPh>
    <rPh sb="42" eb="44">
      <t>リユウ</t>
    </rPh>
    <rPh sb="45" eb="46">
      <t>ヒト</t>
    </rPh>
    <rPh sb="48" eb="50">
      <t>ゲンジョウ</t>
    </rPh>
    <rPh sb="50" eb="52">
      <t>テイ</t>
    </rPh>
    <rPh sb="53" eb="55">
      <t>ジュウテン</t>
    </rPh>
    <rPh sb="55" eb="56">
      <t>キ</t>
    </rPh>
    <rPh sb="64" eb="66">
      <t>ハイチ</t>
    </rPh>
    <rPh sb="77" eb="79">
      <t>カチョウ</t>
    </rPh>
    <phoneticPr fontId="2"/>
  </si>
  <si>
    <t>・No.17の超音波溶着機について、価格が安いメーカーは中国系であるかもしれないが、コマを変えたいときにH&amp;Hの方が汎用性があってよい。（上田課長）</t>
    <rPh sb="7" eb="12">
      <t>チョウオンパヨウチャク</t>
    </rPh>
    <rPh sb="12" eb="13">
      <t>キ</t>
    </rPh>
    <rPh sb="18" eb="20">
      <t>カカク</t>
    </rPh>
    <rPh sb="21" eb="22">
      <t>ヤス</t>
    </rPh>
    <rPh sb="28" eb="30">
      <t>チュウゴク</t>
    </rPh>
    <rPh sb="30" eb="31">
      <t>ケイ</t>
    </rPh>
    <rPh sb="45" eb="46">
      <t>カ</t>
    </rPh>
    <rPh sb="56" eb="57">
      <t>ホウ</t>
    </rPh>
    <rPh sb="58" eb="61">
      <t>ハンヨウセイ</t>
    </rPh>
    <rPh sb="69" eb="73">
      <t>ウエダカチョウ</t>
    </rPh>
    <phoneticPr fontId="2"/>
  </si>
  <si>
    <t>・コマの特注もH&amp;Hであれば可能。（堀部長補佐）</t>
    <rPh sb="4" eb="6">
      <t>トクチュウ</t>
    </rPh>
    <rPh sb="14" eb="16">
      <t>カノウ</t>
    </rPh>
    <rPh sb="18" eb="23">
      <t>ホリブチョウホサ</t>
    </rPh>
    <phoneticPr fontId="2"/>
  </si>
  <si>
    <t>&lt;要確認事項&gt;</t>
    <rPh sb="1" eb="2">
      <t>ヨウ</t>
    </rPh>
    <rPh sb="2" eb="4">
      <t>カクニン</t>
    </rPh>
    <rPh sb="4" eb="6">
      <t>ジコウ</t>
    </rPh>
    <phoneticPr fontId="2"/>
  </si>
  <si>
    <t>・DCC向けラインの対応には、中間アイロンを増やすべきではないか。（1ライン2台で計4ラインで8台＋予備で1台程）</t>
    <rPh sb="4" eb="5">
      <t>ム</t>
    </rPh>
    <rPh sb="10" eb="12">
      <t>タイオウ</t>
    </rPh>
    <rPh sb="15" eb="17">
      <t>チュウカン</t>
    </rPh>
    <rPh sb="22" eb="23">
      <t>フ</t>
    </rPh>
    <rPh sb="39" eb="40">
      <t>ダイ</t>
    </rPh>
    <rPh sb="41" eb="42">
      <t>ケイ</t>
    </rPh>
    <rPh sb="48" eb="49">
      <t>ダイ</t>
    </rPh>
    <rPh sb="50" eb="52">
      <t>ヨビ</t>
    </rPh>
    <rPh sb="54" eb="55">
      <t>ダイ</t>
    </rPh>
    <rPh sb="55" eb="56">
      <t>ホド</t>
    </rPh>
    <phoneticPr fontId="2"/>
  </si>
  <si>
    <t>・工場内のアイロンが古いものも多いため、DCC向けに使用しないとしても置き換えていくと良いと思う。アイロンで5~6万円、アイロン台は価格差が大きいがQNで実績のあるHashimaは比較的安価。（土田課員）</t>
    <rPh sb="1" eb="3">
      <t>コウジョウ</t>
    </rPh>
    <rPh sb="3" eb="4">
      <t>ウチ</t>
    </rPh>
    <rPh sb="10" eb="11">
      <t>フル</t>
    </rPh>
    <rPh sb="15" eb="16">
      <t>オオ</t>
    </rPh>
    <rPh sb="23" eb="24">
      <t>ム</t>
    </rPh>
    <rPh sb="26" eb="28">
      <t>シヨウ</t>
    </rPh>
    <rPh sb="35" eb="36">
      <t>オ</t>
    </rPh>
    <rPh sb="37" eb="38">
      <t>カ</t>
    </rPh>
    <rPh sb="43" eb="44">
      <t>ヨ</t>
    </rPh>
    <rPh sb="46" eb="47">
      <t>オモ</t>
    </rPh>
    <rPh sb="57" eb="59">
      <t>マンエン</t>
    </rPh>
    <rPh sb="64" eb="65">
      <t>ダイ</t>
    </rPh>
    <rPh sb="66" eb="69">
      <t>カカクサ</t>
    </rPh>
    <rPh sb="70" eb="71">
      <t>オオ</t>
    </rPh>
    <rPh sb="77" eb="79">
      <t>ジッセキ</t>
    </rPh>
    <rPh sb="90" eb="93">
      <t>ヒカクテキ</t>
    </rPh>
    <rPh sb="93" eb="95">
      <t>アンカ</t>
    </rPh>
    <phoneticPr fontId="2"/>
  </si>
  <si>
    <t>①</t>
    <phoneticPr fontId="2"/>
  </si>
  <si>
    <t>②</t>
    <phoneticPr fontId="2"/>
  </si>
  <si>
    <t>③</t>
    <phoneticPr fontId="2"/>
  </si>
  <si>
    <t>現有台数</t>
    <rPh sb="0" eb="2">
      <t>ゲンユウ</t>
    </rPh>
    <rPh sb="2" eb="4">
      <t>ダイスウ</t>
    </rPh>
    <phoneticPr fontId="2"/>
  </si>
  <si>
    <t>102</t>
    <phoneticPr fontId="2"/>
  </si>
  <si>
    <t>68</t>
    <phoneticPr fontId="2"/>
  </si>
  <si>
    <t>5</t>
    <phoneticPr fontId="2"/>
  </si>
  <si>
    <t>3</t>
    <phoneticPr fontId="2"/>
  </si>
  <si>
    <t>17
(DUMA8台
JUKI9台）</t>
    <rPh sb="9" eb="10">
      <t>ダイ</t>
    </rPh>
    <rPh sb="16" eb="17">
      <t>ダイ</t>
    </rPh>
    <phoneticPr fontId="2"/>
  </si>
  <si>
    <t>31</t>
    <phoneticPr fontId="2"/>
  </si>
  <si>
    <t>0</t>
    <phoneticPr fontId="2"/>
  </si>
  <si>
    <t>0
(10*30cmモデルであれば26台)</t>
    <rPh sb="19" eb="20">
      <t>ダイ</t>
    </rPh>
    <phoneticPr fontId="2"/>
  </si>
  <si>
    <t>15</t>
    <phoneticPr fontId="2"/>
  </si>
  <si>
    <t>1</t>
    <phoneticPr fontId="2"/>
  </si>
  <si>
    <t>4</t>
    <phoneticPr fontId="2"/>
  </si>
  <si>
    <t>6</t>
    <phoneticPr fontId="2"/>
  </si>
  <si>
    <t>1184RM10</t>
    <phoneticPr fontId="2"/>
  </si>
  <si>
    <t>2026/3時点</t>
    <rPh sb="6" eb="8">
      <t>ジテン</t>
    </rPh>
    <phoneticPr fontId="2"/>
  </si>
  <si>
    <t>概算単価(USD)</t>
    <rPh sb="0" eb="2">
      <t>ガイサン</t>
    </rPh>
    <phoneticPr fontId="2"/>
  </si>
  <si>
    <t>単価(USD)</t>
    <rPh sb="0" eb="2">
      <t>タンカ</t>
    </rPh>
    <phoneticPr fontId="2"/>
  </si>
  <si>
    <t>TAE GWANG
⇒JUKI</t>
    <phoneticPr fontId="2"/>
  </si>
  <si>
    <t>2本針ｵｰﾊﾞｰﾛｯｸ
ｻｰﾎﾞﾓｰﾀｰと自動糸切り搭載</t>
    <phoneticPr fontId="2"/>
  </si>
  <si>
    <t>2本針ｲﾝﾀｰﾛｯｸ
ｻｰﾎﾞﾓｰﾀｰと自動糸切り搭載</t>
    <phoneticPr fontId="2"/>
  </si>
  <si>
    <t>パターンシーマ
 (ｻｲｽﾞ130x95cm、360度回転ヘッド)</t>
    <phoneticPr fontId="2"/>
  </si>
  <si>
    <t>優先①金額</t>
    <rPh sb="0" eb="2">
      <t>ユウセン</t>
    </rPh>
    <phoneticPr fontId="2"/>
  </si>
  <si>
    <t>VA前</t>
    <rPh sb="2" eb="3">
      <t>マエ</t>
    </rPh>
    <phoneticPr fontId="2"/>
  </si>
  <si>
    <t>VA後</t>
    <rPh sb="2" eb="3">
      <t>アト</t>
    </rPh>
    <phoneticPr fontId="2"/>
  </si>
  <si>
    <t>(USD)</t>
    <phoneticPr fontId="2"/>
  </si>
  <si>
    <t>(円)</t>
    <rPh sb="1" eb="2">
      <t>エン</t>
    </rPh>
    <phoneticPr fontId="2"/>
  </si>
  <si>
    <t>備考・他社機材との比較経緯</t>
    <rPh sb="0" eb="2">
      <t>ビコウ</t>
    </rPh>
    <phoneticPr fontId="2"/>
  </si>
  <si>
    <t>実績あり(2025年度に1台導入済み）</t>
    <rPh sb="0" eb="2">
      <t>ジッセキ</t>
    </rPh>
    <rPh sb="9" eb="11">
      <t>ネンド</t>
    </rPh>
    <rPh sb="13" eb="14">
      <t>ダイ</t>
    </rPh>
    <rPh sb="14" eb="16">
      <t>ドウニュウ</t>
    </rPh>
    <rPh sb="16" eb="17">
      <t>ズ</t>
    </rPh>
    <phoneticPr fontId="2"/>
  </si>
  <si>
    <t>※対応中</t>
    <rPh sb="1" eb="4">
      <t>タイオウチュウ</t>
    </rPh>
    <phoneticPr fontId="2"/>
  </si>
  <si>
    <r>
      <t>自動延反機については今年度に追加が必要か、メーカー選定も含めて再検討を行う</t>
    </r>
    <r>
      <rPr>
        <sz val="11"/>
        <color rgb="FFFF0000"/>
        <rFont val="游ゴシック"/>
        <family val="3"/>
        <charset val="128"/>
        <scheme val="minor"/>
      </rPr>
      <t>⇒26年度は優先度を落とし、購入を見送り</t>
    </r>
    <rPh sb="0" eb="2">
      <t>ジドウ</t>
    </rPh>
    <rPh sb="2" eb="4">
      <t>エンタン</t>
    </rPh>
    <rPh sb="4" eb="5">
      <t>キ</t>
    </rPh>
    <rPh sb="10" eb="13">
      <t>コンネンド</t>
    </rPh>
    <rPh sb="14" eb="16">
      <t>ツイカ</t>
    </rPh>
    <rPh sb="17" eb="19">
      <t>ヒツヨウ</t>
    </rPh>
    <rPh sb="25" eb="27">
      <t>センテイ</t>
    </rPh>
    <rPh sb="28" eb="29">
      <t>フク</t>
    </rPh>
    <rPh sb="31" eb="34">
      <t>サイケントウ</t>
    </rPh>
    <rPh sb="35" eb="36">
      <t>オコナ</t>
    </rPh>
    <rPh sb="40" eb="42">
      <t>ネンド</t>
    </rPh>
    <rPh sb="43" eb="46">
      <t>ユウセンド</t>
    </rPh>
    <rPh sb="47" eb="48">
      <t>オ</t>
    </rPh>
    <rPh sb="51" eb="53">
      <t>コウニュウ</t>
    </rPh>
    <rPh sb="54" eb="56">
      <t>ミオク</t>
    </rPh>
    <phoneticPr fontId="2"/>
  </si>
  <si>
    <r>
      <t>No.7,8のシームシーリングマシン（H&amp;H）について、各モデルの見積もり価格を再確認する</t>
    </r>
    <r>
      <rPr>
        <sz val="11"/>
        <color rgb="FFFF0000"/>
        <rFont val="游ゴシック"/>
        <family val="3"/>
        <charset val="128"/>
        <scheme val="minor"/>
      </rPr>
      <t>⇒価格を再確認し、リストに更新済み。JUKI経由の方が安いため購入経路変更を検討。</t>
    </r>
    <rPh sb="28" eb="29">
      <t>カク</t>
    </rPh>
    <rPh sb="33" eb="35">
      <t>ミツ</t>
    </rPh>
    <rPh sb="37" eb="39">
      <t>カカク</t>
    </rPh>
    <rPh sb="40" eb="43">
      <t>サイカクニン</t>
    </rPh>
    <rPh sb="46" eb="48">
      <t>カカク</t>
    </rPh>
    <rPh sb="49" eb="52">
      <t>サイカクニン</t>
    </rPh>
    <rPh sb="58" eb="60">
      <t>コウシン</t>
    </rPh>
    <rPh sb="60" eb="61">
      <t>ズ</t>
    </rPh>
    <rPh sb="67" eb="69">
      <t>ケイユ</t>
    </rPh>
    <rPh sb="70" eb="71">
      <t>ホウ</t>
    </rPh>
    <rPh sb="72" eb="73">
      <t>ヤス</t>
    </rPh>
    <rPh sb="76" eb="78">
      <t>コウニュウ</t>
    </rPh>
    <rPh sb="78" eb="80">
      <t>ケイロ</t>
    </rPh>
    <rPh sb="80" eb="82">
      <t>ヘンコウ</t>
    </rPh>
    <rPh sb="83" eb="85">
      <t>ケントウ</t>
    </rPh>
    <phoneticPr fontId="2"/>
  </si>
  <si>
    <t>⇒★要確認　</t>
    <rPh sb="2" eb="3">
      <t>ヨウ</t>
    </rPh>
    <rPh sb="3" eb="5">
      <t>カクニン</t>
    </rPh>
    <phoneticPr fontId="2"/>
  </si>
  <si>
    <t>本モデルは、袖筒専用に設計されたプレステーブル構造を採用しており、立体形状のアーム部を比較的容易に成形できるため、従来機に比べてシワやヨレの発生を抑えつつ、仕上がりの再現性向上が期待できる。温冷切替機能あり</t>
  </si>
  <si>
    <t>温冷ﾌﾟﾚｽﾏｼﾝ</t>
  </si>
  <si>
    <t>HTM-8601</t>
  </si>
  <si>
    <t>26FWのGWからの要請により、APICへカーブプレスの導入は急務となっている。
背景としては、現状のシーム機だけでは対応できない品番に対して、
品質・品位を確保するため、Nawon社のカーブプレス4種の導入要望として
SW1課より情報共有があった。
本モデルはフロントジッパー専用に設計されたプレステーブル構造を採用しており、立体的な前立て部分を一度で均一にプレスできるため、直線性や平滑性、外観の美しさの向上が期待される。
温冷の自動切替機能を備えており、高精度な加工が求められるSeam Tape 3L構造製品への対応も可能</t>
  </si>
  <si>
    <t>本機材は、フードのカーブ部や脇下など立体形状部の仕上がり品質安定化を目的として導入を検討している。
現状の設備では対応が難しい品番が増加しており、シワ・歪みの発生による外観品質のバラツキが課題となっている。
本モデルはカーブ部対応のプレステーブル構造により、立体形状を一度で均一に成形でき、仕上がりの再現性および外観品質の向上が期待される。
また、温冷自動切替機能により、Seam Tape 3Lなど高難度製品への対応も可能。
さらに、既存工場での使用実績において評価が高く、加えてTNF向け等の高難度製品対応のため営業側からも増設要望があることから、優先度の高い設備と判断する。</t>
  </si>
  <si>
    <r>
      <t>温冷カーブプレスについて、性能と価格のバランスも考慮し営業意見も反映させた上でNawonかH&amp;Hか判断する</t>
    </r>
    <r>
      <rPr>
        <sz val="11"/>
        <color rgb="FFFF0000"/>
        <rFont val="游ゴシック"/>
        <family val="3"/>
        <charset val="128"/>
        <scheme val="minor"/>
      </rPr>
      <t>⇒現状、Nawonの各モデルを予算内で5台確保（価格は依然交渉中）</t>
    </r>
    <rPh sb="0" eb="2">
      <t>オンレイ</t>
    </rPh>
    <rPh sb="13" eb="15">
      <t>セイノウ</t>
    </rPh>
    <rPh sb="16" eb="18">
      <t>カカク</t>
    </rPh>
    <rPh sb="24" eb="26">
      <t>コウリョ</t>
    </rPh>
    <rPh sb="27" eb="29">
      <t>エイギョウ</t>
    </rPh>
    <rPh sb="29" eb="31">
      <t>イケン</t>
    </rPh>
    <rPh sb="32" eb="34">
      <t>ハンエイ</t>
    </rPh>
    <rPh sb="37" eb="38">
      <t>ウエ</t>
    </rPh>
    <rPh sb="49" eb="51">
      <t>ハンダン</t>
    </rPh>
    <rPh sb="54" eb="56">
      <t>ゲンジョウ</t>
    </rPh>
    <rPh sb="63" eb="64">
      <t>カク</t>
    </rPh>
    <rPh sb="68" eb="70">
      <t>ヨサン</t>
    </rPh>
    <rPh sb="70" eb="71">
      <t>ナイ</t>
    </rPh>
    <rPh sb="73" eb="74">
      <t>ダイ</t>
    </rPh>
    <rPh sb="74" eb="76">
      <t>カクホ</t>
    </rPh>
    <rPh sb="77" eb="79">
      <t>カカク</t>
    </rPh>
    <rPh sb="80" eb="82">
      <t>イゼン</t>
    </rPh>
    <rPh sb="82" eb="85">
      <t>コウショウチュウ</t>
    </rPh>
    <phoneticPr fontId="2"/>
  </si>
  <si>
    <t>TAE GWANG
⇒Nawon</t>
    <phoneticPr fontId="2"/>
  </si>
  <si>
    <t>H&amp;H機種購入経路</t>
    <rPh sb="3" eb="5">
      <t>キシュ</t>
    </rPh>
    <rPh sb="5" eb="7">
      <t>コウニュウ</t>
    </rPh>
    <rPh sb="7" eb="9">
      <t>ケイロ</t>
    </rPh>
    <phoneticPr fontId="2"/>
  </si>
  <si>
    <t>Tae Gwang</t>
    <phoneticPr fontId="2"/>
  </si>
  <si>
    <t>Juki</t>
    <phoneticPr fontId="2"/>
  </si>
  <si>
    <t>MO-6816</t>
    <phoneticPr fontId="2"/>
  </si>
  <si>
    <t>MO-6814</t>
    <phoneticPr fontId="2"/>
  </si>
  <si>
    <t>MEN/PTTG 
300X100 HMI/CĐ</t>
    <phoneticPr fontId="2"/>
  </si>
  <si>
    <t>・実績があり、現時点で他に有力な選択肢がないため、Jukiの導入を検討
・本縫いではHikari等選定しているがロックミシンではHikari試縫い時に工場評価が低かった懸念あり</t>
    <rPh sb="37" eb="38">
      <t>ホン</t>
    </rPh>
    <rPh sb="38" eb="39">
      <t>ヌ</t>
    </rPh>
    <rPh sb="48" eb="49">
      <t>トウ</t>
    </rPh>
    <rPh sb="49" eb="51">
      <t>センテイ</t>
    </rPh>
    <rPh sb="70" eb="71">
      <t>タメ</t>
    </rPh>
    <rPh sb="71" eb="72">
      <t>ヌ</t>
    </rPh>
    <rPh sb="73" eb="74">
      <t>ジ</t>
    </rPh>
    <rPh sb="75" eb="77">
      <t>コウジョウ</t>
    </rPh>
    <rPh sb="77" eb="79">
      <t>ヒョウカ</t>
    </rPh>
    <rPh sb="80" eb="81">
      <t>ヒク</t>
    </rPh>
    <rPh sb="84" eb="86">
      <t>ケネン</t>
    </rPh>
    <phoneticPr fontId="2"/>
  </si>
  <si>
    <t>GW系ブランドではフロントファスナー縫いをパターンシーマで行うよう指示がある背景なども踏まえ品質・品位の要求が高い顧客に対しても対応していく。
本機材は回転ヘッド式のためキルティングも対応可能。
これまではキルティングは外注対応としており外注費用及びリードタイム増加が課題となっていた。
（費用は25FWで約3千USD,納期は1か月前後）
工場内で完結できるようにすることで費用減、納期コントロール出来るようにしていく。</t>
    <rPh sb="2" eb="3">
      <t>ケイ</t>
    </rPh>
    <rPh sb="18" eb="19">
      <t>ヌ</t>
    </rPh>
    <rPh sb="29" eb="30">
      <t>オコナ</t>
    </rPh>
    <rPh sb="33" eb="35">
      <t>シジ</t>
    </rPh>
    <rPh sb="38" eb="40">
      <t>ハイケイ</t>
    </rPh>
    <rPh sb="43" eb="44">
      <t>フ</t>
    </rPh>
    <rPh sb="46" eb="48">
      <t>ヒンシツ</t>
    </rPh>
    <rPh sb="49" eb="51">
      <t>ヒンイ</t>
    </rPh>
    <rPh sb="52" eb="54">
      <t>ヨウキュウ</t>
    </rPh>
    <rPh sb="55" eb="56">
      <t>タカ</t>
    </rPh>
    <rPh sb="57" eb="59">
      <t>コキャク</t>
    </rPh>
    <rPh sb="60" eb="61">
      <t>タイ</t>
    </rPh>
    <rPh sb="64" eb="66">
      <t>タイオウ</t>
    </rPh>
    <rPh sb="72" eb="73">
      <t>ホン</t>
    </rPh>
    <rPh sb="73" eb="75">
      <t>キザイ</t>
    </rPh>
    <rPh sb="76" eb="78">
      <t>カイテン</t>
    </rPh>
    <rPh sb="81" eb="82">
      <t>シキ</t>
    </rPh>
    <rPh sb="92" eb="94">
      <t>タイオウ</t>
    </rPh>
    <rPh sb="94" eb="96">
      <t>カノウ</t>
    </rPh>
    <rPh sb="110" eb="112">
      <t>ガイチュウ</t>
    </rPh>
    <rPh sb="112" eb="114">
      <t>タイオウ</t>
    </rPh>
    <rPh sb="119" eb="121">
      <t>ガイチュウ</t>
    </rPh>
    <rPh sb="121" eb="123">
      <t>ヒヨウ</t>
    </rPh>
    <rPh sb="123" eb="124">
      <t>オヨ</t>
    </rPh>
    <rPh sb="131" eb="133">
      <t>ゾウカ</t>
    </rPh>
    <rPh sb="134" eb="136">
      <t>カダイ</t>
    </rPh>
    <rPh sb="145" eb="147">
      <t>ヒヨウ</t>
    </rPh>
    <rPh sb="153" eb="154">
      <t>ヤク</t>
    </rPh>
    <rPh sb="155" eb="156">
      <t>セン</t>
    </rPh>
    <rPh sb="160" eb="162">
      <t>ノウキ</t>
    </rPh>
    <rPh sb="165" eb="166">
      <t>ゲツ</t>
    </rPh>
    <rPh sb="166" eb="168">
      <t>ゼンゴ</t>
    </rPh>
    <rPh sb="170" eb="172">
      <t>コウジョウ</t>
    </rPh>
    <rPh sb="172" eb="173">
      <t>ナイ</t>
    </rPh>
    <rPh sb="174" eb="176">
      <t>カンケツ</t>
    </rPh>
    <rPh sb="187" eb="189">
      <t>ヒヨウ</t>
    </rPh>
    <rPh sb="189" eb="190">
      <t>ゲン</t>
    </rPh>
    <rPh sb="191" eb="193">
      <t>ノウキ</t>
    </rPh>
    <rPh sb="199" eb="201">
      <t>デキ</t>
    </rPh>
    <phoneticPr fontId="2"/>
  </si>
  <si>
    <t>シーム機の台数については25年度に過不足ないように追加投入したが、
袖や裾等の長いパーツのシーム作業効率化、品質安定の為に導入を検討。
現行機種では限られた熟練者が担当したり2名体制で作業をしていたが、
spec-Dの導入によって属人性排除・テープ接着の精度向上が図れるかを検証。</t>
    <rPh sb="3" eb="4">
      <t>キ</t>
    </rPh>
    <rPh sb="5" eb="7">
      <t>ダイスウ</t>
    </rPh>
    <rPh sb="14" eb="16">
      <t>ネンド</t>
    </rPh>
    <rPh sb="17" eb="20">
      <t>カフソク</t>
    </rPh>
    <rPh sb="25" eb="27">
      <t>ツイカ</t>
    </rPh>
    <rPh sb="27" eb="29">
      <t>トウニュウ</t>
    </rPh>
    <rPh sb="34" eb="35">
      <t>ソデ</t>
    </rPh>
    <rPh sb="36" eb="38">
      <t>スソナド</t>
    </rPh>
    <rPh sb="39" eb="40">
      <t>ナガ</t>
    </rPh>
    <rPh sb="48" eb="50">
      <t>サギョウ</t>
    </rPh>
    <rPh sb="50" eb="53">
      <t>コウリツカ</t>
    </rPh>
    <rPh sb="54" eb="56">
      <t>ヒンシツ</t>
    </rPh>
    <rPh sb="56" eb="58">
      <t>アンテイ</t>
    </rPh>
    <rPh sb="59" eb="60">
      <t>タメ</t>
    </rPh>
    <rPh sb="61" eb="63">
      <t>ドウニュウ</t>
    </rPh>
    <rPh sb="64" eb="66">
      <t>ケントウ</t>
    </rPh>
    <rPh sb="68" eb="70">
      <t>ゲンコウ</t>
    </rPh>
    <rPh sb="70" eb="72">
      <t>キシュ</t>
    </rPh>
    <rPh sb="74" eb="75">
      <t>カギ</t>
    </rPh>
    <rPh sb="78" eb="81">
      <t>ジュクレンシャ</t>
    </rPh>
    <rPh sb="82" eb="84">
      <t>タントウ</t>
    </rPh>
    <rPh sb="88" eb="89">
      <t>メイ</t>
    </rPh>
    <rPh sb="89" eb="91">
      <t>タイセイ</t>
    </rPh>
    <rPh sb="92" eb="94">
      <t>サギョウ</t>
    </rPh>
    <rPh sb="109" eb="111">
      <t>ドウニュウ</t>
    </rPh>
    <rPh sb="115" eb="118">
      <t>ゾクジンセイ</t>
    </rPh>
    <rPh sb="118" eb="120">
      <t>ハイジョ</t>
    </rPh>
    <rPh sb="124" eb="126">
      <t>セッチャク</t>
    </rPh>
    <rPh sb="127" eb="129">
      <t>セイド</t>
    </rPh>
    <rPh sb="129" eb="131">
      <t>コウジョウ</t>
    </rPh>
    <rPh sb="132" eb="133">
      <t>ハカ</t>
    </rPh>
    <rPh sb="137" eb="139">
      <t>ケンショウ</t>
    </rPh>
    <phoneticPr fontId="2"/>
  </si>
  <si>
    <t>これまで使用していたスポットプレスの旧型機はアームの動きが斜め方向の為、
圧力計算も出来ず3L等の厳しい条件には使用できなかった上に
老朽化、圧力ムラの発生頻度増加に伴い再プレス回数増加など効率も低下。
安全装置も無く危険なため、優先度高く入れ替えを進めている。
30*10cmモデルは現在15台保有しており今回追加で10台購入を検討。</t>
    <rPh sb="4" eb="6">
      <t>シヨウ</t>
    </rPh>
    <rPh sb="18" eb="20">
      <t>キュウガタ</t>
    </rPh>
    <rPh sb="20" eb="21">
      <t>キ</t>
    </rPh>
    <rPh sb="26" eb="27">
      <t>ウゴ</t>
    </rPh>
    <rPh sb="29" eb="30">
      <t>ナナ</t>
    </rPh>
    <rPh sb="31" eb="33">
      <t>ホウコウ</t>
    </rPh>
    <rPh sb="34" eb="35">
      <t>タメ</t>
    </rPh>
    <rPh sb="37" eb="39">
      <t>アツリョク</t>
    </rPh>
    <rPh sb="39" eb="41">
      <t>ケイサン</t>
    </rPh>
    <rPh sb="42" eb="44">
      <t>デキ</t>
    </rPh>
    <rPh sb="47" eb="48">
      <t>トウ</t>
    </rPh>
    <rPh sb="49" eb="50">
      <t>キビ</t>
    </rPh>
    <rPh sb="52" eb="54">
      <t>ジョウケン</t>
    </rPh>
    <rPh sb="56" eb="58">
      <t>シヨウ</t>
    </rPh>
    <rPh sb="64" eb="65">
      <t>ウエ</t>
    </rPh>
    <rPh sb="67" eb="70">
      <t>ロウキュウカ</t>
    </rPh>
    <rPh sb="71" eb="73">
      <t>アツリョク</t>
    </rPh>
    <rPh sb="76" eb="78">
      <t>ハッセイ</t>
    </rPh>
    <rPh sb="78" eb="80">
      <t>ヒンド</t>
    </rPh>
    <rPh sb="80" eb="82">
      <t>ゾウカ</t>
    </rPh>
    <rPh sb="83" eb="84">
      <t>トモナ</t>
    </rPh>
    <rPh sb="85" eb="86">
      <t>サイ</t>
    </rPh>
    <rPh sb="89" eb="91">
      <t>カイスウ</t>
    </rPh>
    <rPh sb="91" eb="93">
      <t>ゾウカ</t>
    </rPh>
    <rPh sb="95" eb="97">
      <t>コウリツ</t>
    </rPh>
    <rPh sb="98" eb="100">
      <t>テイカ</t>
    </rPh>
    <rPh sb="102" eb="104">
      <t>アンゼン</t>
    </rPh>
    <rPh sb="104" eb="106">
      <t>ソウチ</t>
    </rPh>
    <rPh sb="107" eb="108">
      <t>ナ</t>
    </rPh>
    <rPh sb="109" eb="111">
      <t>キケン</t>
    </rPh>
    <rPh sb="115" eb="117">
      <t>ユウセン</t>
    </rPh>
    <rPh sb="117" eb="118">
      <t>ド</t>
    </rPh>
    <rPh sb="118" eb="119">
      <t>タカ</t>
    </rPh>
    <rPh sb="120" eb="121">
      <t>イ</t>
    </rPh>
    <rPh sb="122" eb="123">
      <t>カ</t>
    </rPh>
    <rPh sb="125" eb="126">
      <t>スス</t>
    </rPh>
    <rPh sb="143" eb="145">
      <t>ゲンザイ</t>
    </rPh>
    <rPh sb="147" eb="148">
      <t>ダイ</t>
    </rPh>
    <rPh sb="148" eb="150">
      <t>ホユウ</t>
    </rPh>
    <rPh sb="154" eb="156">
      <t>コンカイ</t>
    </rPh>
    <rPh sb="156" eb="158">
      <t>ツイカ</t>
    </rPh>
    <rPh sb="161" eb="162">
      <t>ダイ</t>
    </rPh>
    <rPh sb="162" eb="164">
      <t>コウニュウ</t>
    </rPh>
    <rPh sb="165" eb="167">
      <t>ケントウ</t>
    </rPh>
    <phoneticPr fontId="2"/>
  </si>
  <si>
    <t>本機材は、フードのカーブ部や脇下など立体形状部の仕上がり品質安定化を目的として導入を検討している。
現状の設備では対応が難しい品番が増加しており、シワ・歪みの発生による外観品質のバラツキが課題となっている。
本モデルはカーブ部対応のプレステーブル構造により、立体形状を一度で均一に成形でき、仕上がりの再現性および外観品質の向上が期待される。
また、温冷自動切替機能により、Seam Tape 3Lなど高難度製品への対応も可能。
さらに、既存工場での使用実績において評価が高く、加えてTNF向け等の高難度製品対応のため営業側からも増設要望があることから、優先度の高い設備と判断する。</t>
    <phoneticPr fontId="2"/>
  </si>
  <si>
    <t>・26年度設備投資に向けて最新の見積もりを取得</t>
    <rPh sb="3" eb="4">
      <t>ネン</t>
    </rPh>
    <rPh sb="4" eb="5">
      <t>ド</t>
    </rPh>
    <rPh sb="5" eb="9">
      <t>セツビトウシ</t>
    </rPh>
    <rPh sb="10" eb="11">
      <t>ム</t>
    </rPh>
    <rPh sb="13" eb="15">
      <t>サイシン</t>
    </rPh>
    <rPh sb="16" eb="18">
      <t>ミツ</t>
    </rPh>
    <rPh sb="21" eb="23">
      <t>シュトク</t>
    </rPh>
    <phoneticPr fontId="2"/>
  </si>
  <si>
    <t>・H&amp;H機種についてはJuki,Taegwangで相見積もり取得</t>
    <rPh sb="4" eb="6">
      <t>キシュ</t>
    </rPh>
    <rPh sb="25" eb="28">
      <t>アイミツ</t>
    </rPh>
    <rPh sb="30" eb="32">
      <t>シュトク</t>
    </rPh>
    <phoneticPr fontId="2"/>
  </si>
  <si>
    <t>・一部例外もあるがトータルで安くなるJuki経由での購入を検討</t>
    <rPh sb="1" eb="3">
      <t>イチブ</t>
    </rPh>
    <rPh sb="3" eb="5">
      <t>レイガイ</t>
    </rPh>
    <rPh sb="14" eb="15">
      <t>ヤス</t>
    </rPh>
    <rPh sb="22" eb="24">
      <t>ケイユ</t>
    </rPh>
    <rPh sb="26" eb="28">
      <t>コウニュウ</t>
    </rPh>
    <rPh sb="29" eb="31">
      <t>ケントウ</t>
    </rPh>
    <phoneticPr fontId="2"/>
  </si>
  <si>
    <t>合計金額比較</t>
    <rPh sb="0" eb="2">
      <t>ゴウケイ</t>
    </rPh>
    <rPh sb="2" eb="4">
      <t>キンガク</t>
    </rPh>
    <rPh sb="4" eb="6">
      <t>ヒカク</t>
    </rPh>
    <phoneticPr fontId="2"/>
  </si>
  <si>
    <t>・Nawon「HTMシリーズ」は基本4モデルセットでの販売</t>
    <rPh sb="16" eb="18">
      <t>キホン</t>
    </rPh>
    <rPh sb="27" eb="29">
      <t>ハンバイ</t>
    </rPh>
    <phoneticPr fontId="2"/>
  </si>
  <si>
    <t>⇒25年度に「HTM-8601」を1台だけAPICに導入した経緯もあり</t>
    <rPh sb="3" eb="4">
      <t>ネン</t>
    </rPh>
    <rPh sb="4" eb="5">
      <t>ド</t>
    </rPh>
    <rPh sb="18" eb="19">
      <t>ダイ</t>
    </rPh>
    <rPh sb="26" eb="28">
      <t>ドウニュウ</t>
    </rPh>
    <rPh sb="30" eb="32">
      <t>ケイイ</t>
    </rPh>
    <phoneticPr fontId="2"/>
  </si>
  <si>
    <t>　　残りの3モデルはTae Gwangが保有している在庫から購入（納期2~3週間）</t>
    <rPh sb="2" eb="3">
      <t>ノコ</t>
    </rPh>
    <rPh sb="20" eb="22">
      <t>ホユウ</t>
    </rPh>
    <rPh sb="26" eb="28">
      <t>ザイコ</t>
    </rPh>
    <rPh sb="30" eb="32">
      <t>コウニュウ</t>
    </rPh>
    <rPh sb="33" eb="35">
      <t>ノウキ</t>
    </rPh>
    <rPh sb="38" eb="40">
      <t>シュウカン</t>
    </rPh>
    <phoneticPr fontId="2"/>
  </si>
  <si>
    <t>　　追加購入の「HTM-8601」「HTM-8749」はNawonから直接購入する想定</t>
    <rPh sb="2" eb="6">
      <t>ツイカコウニュウ</t>
    </rPh>
    <rPh sb="35" eb="37">
      <t>チョクセツ</t>
    </rPh>
    <rPh sb="37" eb="39">
      <t>コウニュウ</t>
    </rPh>
    <rPh sb="41" eb="43">
      <t>ソウテイ</t>
    </rPh>
    <phoneticPr fontId="2"/>
  </si>
  <si>
    <t>優先①台数</t>
    <rPh sb="3" eb="5">
      <t>ダイスウ</t>
    </rPh>
    <phoneticPr fontId="2"/>
  </si>
  <si>
    <t>-</t>
    <phoneticPr fontId="2"/>
  </si>
  <si>
    <t>2026年度APIC購入予定設備について（AP2部事前打合せ）</t>
    <rPh sb="4" eb="6">
      <t>ネンド</t>
    </rPh>
    <rPh sb="10" eb="16">
      <t>コウニュウヨテイセツビ</t>
    </rPh>
    <rPh sb="24" eb="25">
      <t>ブ</t>
    </rPh>
    <rPh sb="25" eb="27">
      <t>ジゼン</t>
    </rPh>
    <rPh sb="27" eb="29">
      <t>ウチアワ</t>
    </rPh>
    <phoneticPr fontId="11"/>
  </si>
  <si>
    <t>2026/3/25</t>
    <phoneticPr fontId="2"/>
  </si>
  <si>
    <t>アパレル製品第2部：太田部長,中野課長,浅井課長</t>
    <rPh sb="4" eb="6">
      <t>セイヒン</t>
    </rPh>
    <rPh sb="6" eb="7">
      <t>ダイ</t>
    </rPh>
    <rPh sb="8" eb="9">
      <t>ブ</t>
    </rPh>
    <rPh sb="10" eb="12">
      <t>オオタ</t>
    </rPh>
    <rPh sb="12" eb="14">
      <t>ブチョウ</t>
    </rPh>
    <rPh sb="15" eb="17">
      <t>ナカノ</t>
    </rPh>
    <rPh sb="17" eb="19">
      <t>カチョウ</t>
    </rPh>
    <rPh sb="20" eb="22">
      <t>アサイ</t>
    </rPh>
    <rPh sb="22" eb="24">
      <t>カチョウ</t>
    </rPh>
    <phoneticPr fontId="2"/>
  </si>
  <si>
    <t>TIVN：井上部長、堀部長補佐、Chanh課長</t>
    <rPh sb="5" eb="9">
      <t>イノウエブチョウ</t>
    </rPh>
    <rPh sb="10" eb="15">
      <t>ホリブチョウホサ</t>
    </rPh>
    <rPh sb="21" eb="23">
      <t>カチョウ</t>
    </rPh>
    <phoneticPr fontId="2"/>
  </si>
  <si>
    <t>アパレル事業企画推進部：長尾課長、佐藤</t>
    <rPh sb="4" eb="6">
      <t>ジギョウ</t>
    </rPh>
    <rPh sb="6" eb="8">
      <t>キカク</t>
    </rPh>
    <rPh sb="8" eb="10">
      <t>スイシン</t>
    </rPh>
    <rPh sb="10" eb="11">
      <t>ブ</t>
    </rPh>
    <rPh sb="12" eb="16">
      <t>ナガオカチョウ</t>
    </rPh>
    <rPh sb="17" eb="19">
      <t>サトウ</t>
    </rPh>
    <phoneticPr fontId="2"/>
  </si>
  <si>
    <t>・48百万円のAPIC定常投資の枠と別に、GTプロジェクトで成長拡大を目的とした48百万円の枠があると思うが、定常と別に実施するのか？（太田部長）</t>
    <rPh sb="3" eb="6">
      <t>ヒャクマンエン</t>
    </rPh>
    <rPh sb="11" eb="13">
      <t>テイジョウ</t>
    </rPh>
    <rPh sb="13" eb="15">
      <t>トウシ</t>
    </rPh>
    <rPh sb="16" eb="17">
      <t>ワク</t>
    </rPh>
    <rPh sb="18" eb="19">
      <t>ベツ</t>
    </rPh>
    <rPh sb="30" eb="32">
      <t>セイチョウ</t>
    </rPh>
    <rPh sb="32" eb="34">
      <t>カクダイ</t>
    </rPh>
    <rPh sb="35" eb="37">
      <t>モクテキ</t>
    </rPh>
    <rPh sb="42" eb="45">
      <t>ヒャクマンエン</t>
    </rPh>
    <rPh sb="46" eb="47">
      <t>ワク</t>
    </rPh>
    <rPh sb="51" eb="52">
      <t>オモ</t>
    </rPh>
    <rPh sb="55" eb="57">
      <t>テイジョウ</t>
    </rPh>
    <rPh sb="58" eb="59">
      <t>ベツ</t>
    </rPh>
    <rPh sb="60" eb="62">
      <t>ジッシ</t>
    </rPh>
    <rPh sb="68" eb="70">
      <t>オオタ</t>
    </rPh>
    <rPh sb="70" eb="72">
      <t>ブチョウ</t>
    </rPh>
    <phoneticPr fontId="2"/>
  </si>
  <si>
    <t>→経企から一体性の原則を指摘される懸念に加えGTプロジェクトも一段落したことで定常投資の48百万円のみに収める予定。（長尾課長）</t>
    <rPh sb="1" eb="3">
      <t>ケイキ</t>
    </rPh>
    <rPh sb="5" eb="8">
      <t>イッタイセイ</t>
    </rPh>
    <rPh sb="9" eb="11">
      <t>ゲンソク</t>
    </rPh>
    <rPh sb="12" eb="14">
      <t>シテキ</t>
    </rPh>
    <rPh sb="17" eb="19">
      <t>ケネン</t>
    </rPh>
    <rPh sb="20" eb="21">
      <t>クワ</t>
    </rPh>
    <rPh sb="31" eb="32">
      <t>ヒト</t>
    </rPh>
    <rPh sb="32" eb="34">
      <t>ダンラク</t>
    </rPh>
    <rPh sb="39" eb="41">
      <t>テイジョウ</t>
    </rPh>
    <rPh sb="41" eb="43">
      <t>トウシ</t>
    </rPh>
    <rPh sb="46" eb="49">
      <t>ヒャクマンエン</t>
    </rPh>
    <rPh sb="52" eb="53">
      <t>オサ</t>
    </rPh>
    <rPh sb="55" eb="57">
      <t>ヨテイ</t>
    </rPh>
    <rPh sb="59" eb="63">
      <t>ナガオカチョウ</t>
    </rPh>
    <phoneticPr fontId="2"/>
  </si>
  <si>
    <t>→経費を抑えた分は2部でなく全社に吸収される可能性がある。無駄な出費は必要ないが、必要な投資を抑制する意味はない。（太田部長）</t>
    <rPh sb="1" eb="3">
      <t>ケイヒ</t>
    </rPh>
    <rPh sb="4" eb="5">
      <t>オサ</t>
    </rPh>
    <rPh sb="7" eb="8">
      <t>ブン</t>
    </rPh>
    <rPh sb="10" eb="11">
      <t>ブ</t>
    </rPh>
    <rPh sb="14" eb="16">
      <t>ゼンシャ</t>
    </rPh>
    <rPh sb="17" eb="19">
      <t>キュウシュウ</t>
    </rPh>
    <rPh sb="22" eb="25">
      <t>カノウセイ</t>
    </rPh>
    <rPh sb="29" eb="31">
      <t>ムダ</t>
    </rPh>
    <rPh sb="32" eb="34">
      <t>シュッピ</t>
    </rPh>
    <rPh sb="35" eb="37">
      <t>ヒツヨウ</t>
    </rPh>
    <rPh sb="41" eb="43">
      <t>ヒツヨウ</t>
    </rPh>
    <rPh sb="44" eb="46">
      <t>トウシ</t>
    </rPh>
    <rPh sb="47" eb="49">
      <t>ヨクセイ</t>
    </rPh>
    <rPh sb="51" eb="53">
      <t>イミ</t>
    </rPh>
    <rPh sb="58" eb="62">
      <t>オオタブチョウ</t>
    </rPh>
    <phoneticPr fontId="2"/>
  </si>
  <si>
    <t>・導入理由に「機材不足対応」「レンタル費用削減」とあるが、今回の設備投資により年間レンタル費用がどれだけ下がるかトータルの金額が欲しい。</t>
    <rPh sb="1" eb="3">
      <t>ドウニュウ</t>
    </rPh>
    <rPh sb="3" eb="5">
      <t>リユウ</t>
    </rPh>
    <rPh sb="7" eb="9">
      <t>キザイ</t>
    </rPh>
    <rPh sb="9" eb="11">
      <t>フソク</t>
    </rPh>
    <rPh sb="11" eb="13">
      <t>タイオウ</t>
    </rPh>
    <rPh sb="19" eb="21">
      <t>ヒヨウ</t>
    </rPh>
    <rPh sb="21" eb="23">
      <t>サクゲン</t>
    </rPh>
    <rPh sb="29" eb="31">
      <t>コンカイ</t>
    </rPh>
    <rPh sb="32" eb="34">
      <t>セツビ</t>
    </rPh>
    <rPh sb="34" eb="36">
      <t>トウシ</t>
    </rPh>
    <rPh sb="39" eb="41">
      <t>ネンカン</t>
    </rPh>
    <rPh sb="45" eb="47">
      <t>ヒヨウ</t>
    </rPh>
    <rPh sb="52" eb="53">
      <t>サ</t>
    </rPh>
    <rPh sb="61" eb="63">
      <t>キンガク</t>
    </rPh>
    <rPh sb="64" eb="65">
      <t>ホ</t>
    </rPh>
    <phoneticPr fontId="2"/>
  </si>
  <si>
    <t>・パターンシーマで属人性の排除が出来るとなると要員が減らせる可能性があるので、要員減の数字も合わせて共有してほしい。</t>
    <rPh sb="9" eb="12">
      <t>ゾクジンセイ</t>
    </rPh>
    <rPh sb="13" eb="15">
      <t>ハイジョ</t>
    </rPh>
    <rPh sb="16" eb="18">
      <t>デキ</t>
    </rPh>
    <rPh sb="23" eb="25">
      <t>ヨウイン</t>
    </rPh>
    <rPh sb="26" eb="27">
      <t>ヘ</t>
    </rPh>
    <rPh sb="30" eb="33">
      <t>カノウセイ</t>
    </rPh>
    <rPh sb="39" eb="41">
      <t>ヨウイン</t>
    </rPh>
    <rPh sb="41" eb="42">
      <t>ゲン</t>
    </rPh>
    <rPh sb="43" eb="45">
      <t>スウジ</t>
    </rPh>
    <rPh sb="46" eb="47">
      <t>ア</t>
    </rPh>
    <rPh sb="50" eb="52">
      <t>キョウユウ</t>
    </rPh>
    <phoneticPr fontId="2"/>
  </si>
  <si>
    <t>・パターンシーマは導入することが目的にならないように、活用するための動線や効率的な人の配置、縫っている間の工員の動きなど総合的にプランを立てるべき。（太田部長）</t>
    <rPh sb="9" eb="11">
      <t>ドウニュウ</t>
    </rPh>
    <rPh sb="16" eb="18">
      <t>モクテキ</t>
    </rPh>
    <rPh sb="27" eb="29">
      <t>カツヨウ</t>
    </rPh>
    <rPh sb="34" eb="36">
      <t>ドウセン</t>
    </rPh>
    <rPh sb="37" eb="40">
      <t>コウリツテキ</t>
    </rPh>
    <rPh sb="41" eb="42">
      <t>ヒト</t>
    </rPh>
    <rPh sb="43" eb="45">
      <t>ハイチ</t>
    </rPh>
    <rPh sb="46" eb="47">
      <t>ヌ</t>
    </rPh>
    <rPh sb="51" eb="52">
      <t>アイダ</t>
    </rPh>
    <rPh sb="53" eb="55">
      <t>コウイン</t>
    </rPh>
    <rPh sb="56" eb="57">
      <t>ウゴ</t>
    </rPh>
    <rPh sb="60" eb="63">
      <t>ソウゴウテキ</t>
    </rPh>
    <rPh sb="68" eb="69">
      <t>タ</t>
    </rPh>
    <rPh sb="75" eb="79">
      <t>オオタブチョウ</t>
    </rPh>
    <phoneticPr fontId="2"/>
  </si>
  <si>
    <t>・No.7のシームシーリングマシン（AI-002 spec-D）について、既存の機材にアタッチメントを付けることで対応できないか。（太田部長）</t>
    <rPh sb="37" eb="39">
      <t>キゾン</t>
    </rPh>
    <rPh sb="40" eb="42">
      <t>キザイ</t>
    </rPh>
    <rPh sb="51" eb="52">
      <t>ツ</t>
    </rPh>
    <rPh sb="57" eb="59">
      <t>タイオウ</t>
    </rPh>
    <rPh sb="66" eb="70">
      <t>オオタブチョウ</t>
    </rPh>
    <phoneticPr fontId="2"/>
  </si>
  <si>
    <t>→H&amp;H及び工場の技術スタッフと、アタッチメント取付では対応できないことを確認している。（Chanh課長）</t>
    <rPh sb="4" eb="5">
      <t>オヨ</t>
    </rPh>
    <rPh sb="6" eb="8">
      <t>コウジョウ</t>
    </rPh>
    <rPh sb="9" eb="11">
      <t>ギジュツ</t>
    </rPh>
    <rPh sb="24" eb="26">
      <t>トリツケ</t>
    </rPh>
    <rPh sb="28" eb="30">
      <t>タイオウ</t>
    </rPh>
    <rPh sb="37" eb="39">
      <t>カクニン</t>
    </rPh>
    <rPh sb="50" eb="52">
      <t>カチョウ</t>
    </rPh>
    <phoneticPr fontId="2"/>
  </si>
  <si>
    <t>・No.11のスポットプレスについて、安全装置が無いのは大きな懸念になる。安全装置を後から付けることは出来ないか。（太田部長）</t>
    <rPh sb="19" eb="23">
      <t>アンゼンソウチ</t>
    </rPh>
    <rPh sb="24" eb="25">
      <t>ナ</t>
    </rPh>
    <rPh sb="28" eb="29">
      <t>オオ</t>
    </rPh>
    <rPh sb="31" eb="33">
      <t>ケネン</t>
    </rPh>
    <rPh sb="37" eb="41">
      <t>アンゼンソウチ</t>
    </rPh>
    <rPh sb="42" eb="43">
      <t>アト</t>
    </rPh>
    <rPh sb="45" eb="46">
      <t>ツ</t>
    </rPh>
    <rPh sb="51" eb="53">
      <t>デキ</t>
    </rPh>
    <rPh sb="58" eb="62">
      <t>オオタブチョウ</t>
    </rPh>
    <phoneticPr fontId="2"/>
  </si>
  <si>
    <t>→安全装置が装着できない15年前のかなり古い機械で、メーカーも廃棄を推奨している状況。（Chanh課長）</t>
    <rPh sb="1" eb="5">
      <t>アンゼンソウチ</t>
    </rPh>
    <rPh sb="6" eb="8">
      <t>ソウチャク</t>
    </rPh>
    <rPh sb="14" eb="16">
      <t>ネンマエ</t>
    </rPh>
    <rPh sb="20" eb="21">
      <t>フル</t>
    </rPh>
    <rPh sb="22" eb="24">
      <t>キカイ</t>
    </rPh>
    <rPh sb="31" eb="33">
      <t>ハイキ</t>
    </rPh>
    <rPh sb="34" eb="36">
      <t>スイショウ</t>
    </rPh>
    <rPh sb="40" eb="42">
      <t>ジョウキョウ</t>
    </rPh>
    <rPh sb="49" eb="51">
      <t>カチョウ</t>
    </rPh>
    <phoneticPr fontId="2"/>
  </si>
  <si>
    <t>→安全上問題がある状況で使用しているのであれば一番優先度高く即入れ替えすべき。全部で何台必要なのか？（太田部長）</t>
    <rPh sb="1" eb="3">
      <t>アンゼン</t>
    </rPh>
    <rPh sb="3" eb="4">
      <t>ジョウ</t>
    </rPh>
    <rPh sb="4" eb="6">
      <t>モンダイ</t>
    </rPh>
    <rPh sb="9" eb="11">
      <t>ジョウキョウ</t>
    </rPh>
    <rPh sb="12" eb="14">
      <t>シヨウ</t>
    </rPh>
    <rPh sb="23" eb="25">
      <t>イチバン</t>
    </rPh>
    <rPh sb="25" eb="27">
      <t>ユウセン</t>
    </rPh>
    <rPh sb="27" eb="28">
      <t>ド</t>
    </rPh>
    <rPh sb="28" eb="29">
      <t>タカ</t>
    </rPh>
    <rPh sb="30" eb="31">
      <t>ソク</t>
    </rPh>
    <rPh sb="31" eb="32">
      <t>イ</t>
    </rPh>
    <rPh sb="33" eb="34">
      <t>カ</t>
    </rPh>
    <rPh sb="39" eb="41">
      <t>ゼンブ</t>
    </rPh>
    <rPh sb="42" eb="44">
      <t>ナンダイ</t>
    </rPh>
    <rPh sb="44" eb="46">
      <t>ヒツヨウ</t>
    </rPh>
    <rPh sb="51" eb="55">
      <t>オオタブチョウ</t>
    </rPh>
    <phoneticPr fontId="2"/>
  </si>
  <si>
    <t>→計算が必要だが、概ね45~50台ほど。現状の15台+追加の10台では不足している。（Chanh課長）</t>
    <rPh sb="1" eb="3">
      <t>ケイサン</t>
    </rPh>
    <rPh sb="4" eb="6">
      <t>ヒツヨウ</t>
    </rPh>
    <rPh sb="9" eb="10">
      <t>オオム</t>
    </rPh>
    <rPh sb="16" eb="17">
      <t>ダイ</t>
    </rPh>
    <rPh sb="20" eb="22">
      <t>ゲンジョウ</t>
    </rPh>
    <rPh sb="25" eb="26">
      <t>ダイ</t>
    </rPh>
    <rPh sb="27" eb="29">
      <t>ツイカ</t>
    </rPh>
    <rPh sb="32" eb="33">
      <t>ダイ</t>
    </rPh>
    <rPh sb="35" eb="37">
      <t>フソク</t>
    </rPh>
    <rPh sb="48" eb="50">
      <t>カチョウ</t>
    </rPh>
    <phoneticPr fontId="2"/>
  </si>
  <si>
    <t>→50台の計算根拠と現状の15台の使用状況を纏めて頂きたい。（太田部長）</t>
    <rPh sb="3" eb="4">
      <t>ダイ</t>
    </rPh>
    <rPh sb="5" eb="7">
      <t>ケイサン</t>
    </rPh>
    <rPh sb="7" eb="9">
      <t>コンキョ</t>
    </rPh>
    <rPh sb="10" eb="12">
      <t>ゲンジョウ</t>
    </rPh>
    <rPh sb="15" eb="16">
      <t>ダイ</t>
    </rPh>
    <rPh sb="17" eb="19">
      <t>シヨウ</t>
    </rPh>
    <rPh sb="19" eb="21">
      <t>ジョウキョウ</t>
    </rPh>
    <rPh sb="22" eb="23">
      <t>マト</t>
    </rPh>
    <rPh sb="25" eb="26">
      <t>イタダ</t>
    </rPh>
    <rPh sb="31" eb="35">
      <t>オオタブチョウ</t>
    </rPh>
    <phoneticPr fontId="2"/>
  </si>
  <si>
    <t>・ダウン充填機について、25FW,26FWの状況と今後の見通しでもダウンの投入がそこまで増えるわけではないので無理に購入する必要は無いと思う。（中野課長）</t>
    <rPh sb="4" eb="7">
      <t>ジュウテンキ</t>
    </rPh>
    <rPh sb="22" eb="24">
      <t>ジョウキョウ</t>
    </rPh>
    <rPh sb="25" eb="27">
      <t>コンゴ</t>
    </rPh>
    <rPh sb="28" eb="30">
      <t>ミトオ</t>
    </rPh>
    <rPh sb="37" eb="39">
      <t>トウニュウ</t>
    </rPh>
    <rPh sb="44" eb="45">
      <t>フ</t>
    </rPh>
    <rPh sb="55" eb="57">
      <t>ムリ</t>
    </rPh>
    <rPh sb="58" eb="60">
      <t>コウニュウ</t>
    </rPh>
    <rPh sb="62" eb="64">
      <t>ヒツヨウ</t>
    </rPh>
    <rPh sb="65" eb="66">
      <t>ナ</t>
    </rPh>
    <rPh sb="68" eb="69">
      <t>オモ</t>
    </rPh>
    <rPh sb="72" eb="74">
      <t>ナカノ</t>
    </rPh>
    <rPh sb="74" eb="76">
      <t>カチョウ</t>
    </rPh>
    <phoneticPr fontId="2"/>
  </si>
  <si>
    <t>→ロックミシンについてはHikariも検討したが工場での試縫い時に評価が低かった懸念があった。中華系メーカーとしてはHikariを基本的に比較対象にしている。（長尾課長）</t>
    <rPh sb="19" eb="21">
      <t>ケントウ</t>
    </rPh>
    <rPh sb="24" eb="26">
      <t>コウジョウ</t>
    </rPh>
    <rPh sb="28" eb="29">
      <t>タメ</t>
    </rPh>
    <rPh sb="29" eb="30">
      <t>ヌ</t>
    </rPh>
    <rPh sb="31" eb="32">
      <t>ジ</t>
    </rPh>
    <rPh sb="33" eb="35">
      <t>ヒョウカ</t>
    </rPh>
    <rPh sb="36" eb="37">
      <t>ヒク</t>
    </rPh>
    <rPh sb="40" eb="42">
      <t>ケネン</t>
    </rPh>
    <rPh sb="47" eb="50">
      <t>チュウカケイ</t>
    </rPh>
    <rPh sb="65" eb="68">
      <t>キホンテキ</t>
    </rPh>
    <rPh sb="69" eb="71">
      <t>ヒカク</t>
    </rPh>
    <rPh sb="71" eb="73">
      <t>タイショウ</t>
    </rPh>
    <rPh sb="80" eb="82">
      <t>ナガオ</t>
    </rPh>
    <rPh sb="82" eb="84">
      <t>カチョウ</t>
    </rPh>
    <phoneticPr fontId="2"/>
  </si>
  <si>
    <t>・No.1,2のロックミシンについてJukiを選定しているが、Jack等の中華系メーカーでも比較的質の良い機材が出始めているので確認するとよいのではないか。（中野課長）</t>
    <rPh sb="23" eb="25">
      <t>センテイ</t>
    </rPh>
    <rPh sb="35" eb="36">
      <t>トウ</t>
    </rPh>
    <rPh sb="37" eb="40">
      <t>チュウカケイ</t>
    </rPh>
    <rPh sb="46" eb="49">
      <t>ヒカクテキ</t>
    </rPh>
    <rPh sb="49" eb="50">
      <t>シツ</t>
    </rPh>
    <rPh sb="51" eb="52">
      <t>ヨ</t>
    </rPh>
    <rPh sb="53" eb="55">
      <t>キザイ</t>
    </rPh>
    <rPh sb="56" eb="58">
      <t>デハジ</t>
    </rPh>
    <rPh sb="64" eb="66">
      <t>カクニン</t>
    </rPh>
    <rPh sb="79" eb="81">
      <t>ナカノ</t>
    </rPh>
    <rPh sb="81" eb="83">
      <t>カチョウ</t>
    </rPh>
    <phoneticPr fontId="2"/>
  </si>
  <si>
    <t>・ダウン充填機について、現状4台で、充填口2つとすれば最大8ライン程は横展開できる認識か。（中野課長）</t>
    <rPh sb="4" eb="7">
      <t>ジュウテンキ</t>
    </rPh>
    <rPh sb="12" eb="14">
      <t>ゲンジョウ</t>
    </rPh>
    <rPh sb="15" eb="16">
      <t>ダイ</t>
    </rPh>
    <rPh sb="18" eb="20">
      <t>ジュウテン</t>
    </rPh>
    <rPh sb="20" eb="21">
      <t>クチ</t>
    </rPh>
    <rPh sb="27" eb="29">
      <t>サイダイ</t>
    </rPh>
    <rPh sb="33" eb="34">
      <t>ホド</t>
    </rPh>
    <rPh sb="35" eb="36">
      <t>ヨコ</t>
    </rPh>
    <rPh sb="36" eb="38">
      <t>テンカイ</t>
    </rPh>
    <rPh sb="41" eb="43">
      <t>ニンシキ</t>
    </rPh>
    <rPh sb="46" eb="48">
      <t>ナカノ</t>
    </rPh>
    <rPh sb="48" eb="50">
      <t>カチョウ</t>
    </rPh>
    <phoneticPr fontId="2"/>
  </si>
  <si>
    <t>→現状ある4台で最大10ラインまで対応が可能。（Chanh課長）</t>
    <rPh sb="1" eb="3">
      <t>ゲンジョウ</t>
    </rPh>
    <rPh sb="6" eb="7">
      <t>ダイ</t>
    </rPh>
    <rPh sb="8" eb="10">
      <t>サイダイ</t>
    </rPh>
    <rPh sb="17" eb="19">
      <t>タイオウ</t>
    </rPh>
    <rPh sb="20" eb="22">
      <t>カノウ</t>
    </rPh>
    <rPh sb="29" eb="31">
      <t>カチョウ</t>
    </rPh>
    <phoneticPr fontId="2"/>
  </si>
  <si>
    <t>→それであればダウン商品のオーダーに鑑みてダウン充填機の追加は必要ない。むしろ効率面からもラインを横に広げすぎないよう生産計画を立てるべき。（中野課長）</t>
    <rPh sb="10" eb="12">
      <t>ショウヒン</t>
    </rPh>
    <rPh sb="18" eb="19">
      <t>カンガ</t>
    </rPh>
    <rPh sb="24" eb="27">
      <t>ジュウテンキ</t>
    </rPh>
    <rPh sb="28" eb="30">
      <t>ツイカ</t>
    </rPh>
    <rPh sb="31" eb="33">
      <t>ヒツヨウ</t>
    </rPh>
    <rPh sb="39" eb="41">
      <t>コウリツ</t>
    </rPh>
    <rPh sb="41" eb="42">
      <t>メン</t>
    </rPh>
    <rPh sb="49" eb="50">
      <t>ヨコ</t>
    </rPh>
    <rPh sb="51" eb="52">
      <t>ヒロ</t>
    </rPh>
    <rPh sb="59" eb="61">
      <t>セイサン</t>
    </rPh>
    <rPh sb="61" eb="63">
      <t>ケイカク</t>
    </rPh>
    <rPh sb="64" eb="65">
      <t>タ</t>
    </rPh>
    <rPh sb="71" eb="73">
      <t>ナカノ</t>
    </rPh>
    <rPh sb="73" eb="75">
      <t>カチョウ</t>
    </rPh>
    <phoneticPr fontId="2"/>
  </si>
  <si>
    <t>・超音波溶着機については従来よりも熱伝導や振動精度が上がり、営業として提案の幅が広がるのであれば、サンプル等作製しながらトライアルとして大事と思う。（中野課長）</t>
    <rPh sb="1" eb="6">
      <t>チョウオンパヨウチャク</t>
    </rPh>
    <rPh sb="6" eb="7">
      <t>キ</t>
    </rPh>
    <rPh sb="12" eb="14">
      <t>ジュウライ</t>
    </rPh>
    <rPh sb="17" eb="20">
      <t>ネツデンドウ</t>
    </rPh>
    <rPh sb="21" eb="23">
      <t>シンドウ</t>
    </rPh>
    <rPh sb="23" eb="25">
      <t>セイド</t>
    </rPh>
    <rPh sb="26" eb="27">
      <t>ア</t>
    </rPh>
    <rPh sb="30" eb="32">
      <t>エイギョウ</t>
    </rPh>
    <rPh sb="35" eb="37">
      <t>テイアン</t>
    </rPh>
    <rPh sb="38" eb="39">
      <t>ハバ</t>
    </rPh>
    <rPh sb="40" eb="41">
      <t>ヒロ</t>
    </rPh>
    <rPh sb="53" eb="54">
      <t>トウ</t>
    </rPh>
    <rPh sb="54" eb="56">
      <t>サクセイ</t>
    </rPh>
    <rPh sb="68" eb="70">
      <t>ダイジ</t>
    </rPh>
    <rPh sb="71" eb="72">
      <t>オモ</t>
    </rPh>
    <rPh sb="75" eb="77">
      <t>ナカノ</t>
    </rPh>
    <rPh sb="77" eb="79">
      <t>カチョウ</t>
    </rPh>
    <phoneticPr fontId="2"/>
  </si>
  <si>
    <t>・ダウン充填機に関連して、年間APICで廃棄しているダウンの量と金額にもよるが、ダウンリサイクルの設備を入れてもよいのでは。（太田部長）</t>
    <rPh sb="4" eb="7">
      <t>ジュウテンキ</t>
    </rPh>
    <rPh sb="8" eb="10">
      <t>カンレン</t>
    </rPh>
    <rPh sb="13" eb="15">
      <t>ネンカン</t>
    </rPh>
    <rPh sb="20" eb="22">
      <t>ハイキ</t>
    </rPh>
    <rPh sb="30" eb="31">
      <t>リョウ</t>
    </rPh>
    <rPh sb="32" eb="34">
      <t>キンガク</t>
    </rPh>
    <rPh sb="49" eb="51">
      <t>セツビ</t>
    </rPh>
    <rPh sb="52" eb="53">
      <t>イ</t>
    </rPh>
    <rPh sb="63" eb="67">
      <t>オオタブチョウ</t>
    </rPh>
    <phoneticPr fontId="2"/>
  </si>
  <si>
    <t>・No.10の平プレスについて、プレス圧力が均一に掛かっているか検証する方法はあるのか。機材のキャリブレーションも含め、圧着精度に関わる部分はサイズが大きいからこそ懸念にならないよう確認してほしい。（太田部長）</t>
    <rPh sb="7" eb="8">
      <t>ヒラ</t>
    </rPh>
    <rPh sb="19" eb="21">
      <t>アツリョク</t>
    </rPh>
    <rPh sb="22" eb="24">
      <t>キンイツ</t>
    </rPh>
    <rPh sb="25" eb="26">
      <t>カ</t>
    </rPh>
    <rPh sb="32" eb="34">
      <t>ケンショウ</t>
    </rPh>
    <rPh sb="36" eb="38">
      <t>ホウホウ</t>
    </rPh>
    <rPh sb="44" eb="46">
      <t>キザイ</t>
    </rPh>
    <rPh sb="57" eb="58">
      <t>フク</t>
    </rPh>
    <rPh sb="60" eb="62">
      <t>アッチャク</t>
    </rPh>
    <rPh sb="62" eb="64">
      <t>セイド</t>
    </rPh>
    <rPh sb="65" eb="66">
      <t>カカ</t>
    </rPh>
    <rPh sb="68" eb="70">
      <t>ブブン</t>
    </rPh>
    <rPh sb="75" eb="76">
      <t>オオ</t>
    </rPh>
    <rPh sb="82" eb="84">
      <t>ケネン</t>
    </rPh>
    <rPh sb="91" eb="93">
      <t>カクニン</t>
    </rPh>
    <rPh sb="100" eb="104">
      <t>オオタブチョウ</t>
    </rPh>
    <phoneticPr fontId="2"/>
  </si>
  <si>
    <t>→工場と確認し回答する。（Chanh課長）</t>
    <rPh sb="1" eb="3">
      <t>コウジョウ</t>
    </rPh>
    <rPh sb="4" eb="6">
      <t>カクニン</t>
    </rPh>
    <rPh sb="7" eb="9">
      <t>カイトウ</t>
    </rPh>
    <rPh sb="18" eb="20">
      <t>カチョウ</t>
    </rPh>
    <phoneticPr fontId="2"/>
  </si>
  <si>
    <t>・DCC向けの中間プレス対応の為、アイロン等の追加を検討していたと思うが、このリストに載っていない為、金額のシミュレーションがあれば共有頂きたい。（浅井課長）</t>
    <rPh sb="4" eb="5">
      <t>ム</t>
    </rPh>
    <rPh sb="7" eb="9">
      <t>チュウカン</t>
    </rPh>
    <rPh sb="12" eb="14">
      <t>タイオウ</t>
    </rPh>
    <rPh sb="15" eb="16">
      <t>タメ</t>
    </rPh>
    <rPh sb="21" eb="22">
      <t>トウ</t>
    </rPh>
    <rPh sb="23" eb="25">
      <t>ツイカ</t>
    </rPh>
    <rPh sb="26" eb="28">
      <t>ケントウ</t>
    </rPh>
    <rPh sb="33" eb="34">
      <t>オモ</t>
    </rPh>
    <rPh sb="43" eb="44">
      <t>ノ</t>
    </rPh>
    <rPh sb="49" eb="50">
      <t>タメ</t>
    </rPh>
    <rPh sb="51" eb="53">
      <t>キンガク</t>
    </rPh>
    <rPh sb="66" eb="68">
      <t>キョウユウ</t>
    </rPh>
    <rPh sb="68" eb="69">
      <t>イタダ</t>
    </rPh>
    <rPh sb="74" eb="76">
      <t>アサイ</t>
    </rPh>
    <rPh sb="76" eb="78">
      <t>カチョウ</t>
    </rPh>
    <phoneticPr fontId="2"/>
  </si>
  <si>
    <t>・機材の外部レンタルを利用した場合はどう支払っているか。（太田部長）</t>
    <rPh sb="1" eb="3">
      <t>キザイ</t>
    </rPh>
    <rPh sb="4" eb="6">
      <t>ガイブ</t>
    </rPh>
    <rPh sb="11" eb="13">
      <t>リヨウ</t>
    </rPh>
    <rPh sb="15" eb="17">
      <t>バアイ</t>
    </rPh>
    <rPh sb="20" eb="22">
      <t>シハラ</t>
    </rPh>
    <rPh sb="29" eb="33">
      <t>オオタブチョウ</t>
    </rPh>
    <phoneticPr fontId="2"/>
  </si>
  <si>
    <t>→レンタルが発生するたびに個別D/Nで請求が来るので減らすべきだが、瞬間的に使用する機材については購入よりもレンタルの方が良い場合もある。（中野課長）</t>
    <rPh sb="6" eb="8">
      <t>ハッセイ</t>
    </rPh>
    <rPh sb="13" eb="15">
      <t>コベツ</t>
    </rPh>
    <rPh sb="19" eb="21">
      <t>セイキュウ</t>
    </rPh>
    <rPh sb="22" eb="23">
      <t>ク</t>
    </rPh>
    <rPh sb="26" eb="27">
      <t>ヘ</t>
    </rPh>
    <rPh sb="34" eb="37">
      <t>シュンカンテキ</t>
    </rPh>
    <rPh sb="38" eb="40">
      <t>シヨウ</t>
    </rPh>
    <rPh sb="42" eb="44">
      <t>キザイ</t>
    </rPh>
    <rPh sb="49" eb="51">
      <t>コウニュウ</t>
    </rPh>
    <rPh sb="59" eb="60">
      <t>ホウ</t>
    </rPh>
    <rPh sb="61" eb="62">
      <t>ヨ</t>
    </rPh>
    <rPh sb="63" eb="65">
      <t>バアイ</t>
    </rPh>
    <rPh sb="70" eb="72">
      <t>ナカノ</t>
    </rPh>
    <rPh sb="72" eb="74">
      <t>カチョウ</t>
    </rPh>
    <phoneticPr fontId="2"/>
  </si>
  <si>
    <t>　客先が要望している機材、オーダーの状況、減価償却等を踏まえて進めていけるか確認していきたい。（中野課長）</t>
    <rPh sb="1" eb="3">
      <t>キャクサキ</t>
    </rPh>
    <rPh sb="4" eb="6">
      <t>ヨウボウ</t>
    </rPh>
    <rPh sb="10" eb="12">
      <t>キザイ</t>
    </rPh>
    <rPh sb="18" eb="20">
      <t>ジョウキョウ</t>
    </rPh>
    <rPh sb="21" eb="23">
      <t>ゲンカ</t>
    </rPh>
    <rPh sb="23" eb="25">
      <t>ショウキャク</t>
    </rPh>
    <rPh sb="25" eb="26">
      <t>トウ</t>
    </rPh>
    <rPh sb="27" eb="28">
      <t>フ</t>
    </rPh>
    <rPh sb="31" eb="32">
      <t>スス</t>
    </rPh>
    <rPh sb="38" eb="40">
      <t>カクニン</t>
    </rPh>
    <rPh sb="48" eb="52">
      <t>ナカノカチョウ</t>
    </rPh>
    <phoneticPr fontId="2"/>
  </si>
  <si>
    <t>・現状工場で必要な機材が中心となっており、今後営業として仕掛けていく部分の機材が無いように感じる。定常投資と別に動けるのであれば</t>
    <rPh sb="1" eb="3">
      <t>ゲンジョウ</t>
    </rPh>
    <rPh sb="3" eb="5">
      <t>コウジョウ</t>
    </rPh>
    <rPh sb="6" eb="8">
      <t>ヒツヨウ</t>
    </rPh>
    <rPh sb="9" eb="11">
      <t>キザイ</t>
    </rPh>
    <rPh sb="12" eb="14">
      <t>チュウシン</t>
    </rPh>
    <rPh sb="21" eb="23">
      <t>コンゴ</t>
    </rPh>
    <rPh sb="23" eb="25">
      <t>エイギョウ</t>
    </rPh>
    <rPh sb="28" eb="30">
      <t>シカ</t>
    </rPh>
    <rPh sb="34" eb="36">
      <t>ブブン</t>
    </rPh>
    <rPh sb="37" eb="39">
      <t>キザイ</t>
    </rPh>
    <rPh sb="40" eb="41">
      <t>ナ</t>
    </rPh>
    <rPh sb="45" eb="46">
      <t>カン</t>
    </rPh>
    <rPh sb="49" eb="53">
      <t>テイジョウトウシ</t>
    </rPh>
    <rPh sb="54" eb="55">
      <t>ベツ</t>
    </rPh>
    <rPh sb="56" eb="57">
      <t>ウゴ</t>
    </rPh>
    <phoneticPr fontId="2"/>
  </si>
  <si>
    <t>・縮絨機は導入しなくて大丈夫か。生地が不安定なサプライヤーも多く品質に影響することもある為、QNのように工場側で生地を安定させることも一つの手と思う。</t>
    <rPh sb="1" eb="3">
      <t>シュクジュウ</t>
    </rPh>
    <rPh sb="3" eb="4">
      <t>キ</t>
    </rPh>
    <rPh sb="5" eb="7">
      <t>ドウニュウ</t>
    </rPh>
    <rPh sb="11" eb="14">
      <t>ダイジョウブ</t>
    </rPh>
    <rPh sb="16" eb="18">
      <t>キジ</t>
    </rPh>
    <rPh sb="19" eb="22">
      <t>フアンテイ</t>
    </rPh>
    <rPh sb="30" eb="31">
      <t>オオ</t>
    </rPh>
    <rPh sb="32" eb="34">
      <t>ヒンシツ</t>
    </rPh>
    <rPh sb="35" eb="37">
      <t>エイキョウ</t>
    </rPh>
    <rPh sb="44" eb="45">
      <t>タメ</t>
    </rPh>
    <rPh sb="52" eb="54">
      <t>コウジョウ</t>
    </rPh>
    <rPh sb="54" eb="55">
      <t>ガワ</t>
    </rPh>
    <rPh sb="56" eb="58">
      <t>キジ</t>
    </rPh>
    <rPh sb="59" eb="61">
      <t>アンテイ</t>
    </rPh>
    <rPh sb="67" eb="68">
      <t>ヒト</t>
    </rPh>
    <rPh sb="70" eb="71">
      <t>テ</t>
    </rPh>
    <rPh sb="72" eb="73">
      <t>オモ</t>
    </rPh>
    <phoneticPr fontId="2"/>
  </si>
  <si>
    <t>→QNでの事例も含めてTIVN、加技部等連携して可能であれば社内共有頂きたい。（中野課長）</t>
    <rPh sb="5" eb="7">
      <t>ジレイ</t>
    </rPh>
    <rPh sb="8" eb="9">
      <t>フク</t>
    </rPh>
    <rPh sb="16" eb="17">
      <t>カ</t>
    </rPh>
    <rPh sb="17" eb="18">
      <t>ワザ</t>
    </rPh>
    <rPh sb="18" eb="19">
      <t>ブ</t>
    </rPh>
    <rPh sb="19" eb="20">
      <t>トウ</t>
    </rPh>
    <rPh sb="20" eb="22">
      <t>レンケイ</t>
    </rPh>
    <rPh sb="24" eb="26">
      <t>カノウ</t>
    </rPh>
    <rPh sb="30" eb="32">
      <t>シャナイ</t>
    </rPh>
    <rPh sb="32" eb="34">
      <t>キョウユウ</t>
    </rPh>
    <rPh sb="34" eb="35">
      <t>イタダ</t>
    </rPh>
    <rPh sb="40" eb="42">
      <t>ナカノ</t>
    </rPh>
    <rPh sb="42" eb="44">
      <t>カチョウ</t>
    </rPh>
    <phoneticPr fontId="2"/>
  </si>
  <si>
    <t>→過去APICで縮絨テスト（ウール）を行った際はあまり効果は無かった。例えばQNでどのような生地でどういう状況で使っているのか確認したい。（堀部長補佐）</t>
    <rPh sb="1" eb="3">
      <t>カコ</t>
    </rPh>
    <rPh sb="8" eb="10">
      <t>シュクジュウ</t>
    </rPh>
    <rPh sb="19" eb="20">
      <t>オコナ</t>
    </rPh>
    <rPh sb="22" eb="23">
      <t>サイ</t>
    </rPh>
    <rPh sb="27" eb="29">
      <t>コウカ</t>
    </rPh>
    <rPh sb="30" eb="31">
      <t>ナ</t>
    </rPh>
    <rPh sb="35" eb="36">
      <t>タト</t>
    </rPh>
    <rPh sb="46" eb="48">
      <t>キジ</t>
    </rPh>
    <rPh sb="53" eb="55">
      <t>ジョウキョウ</t>
    </rPh>
    <rPh sb="56" eb="57">
      <t>ツカ</t>
    </rPh>
    <rPh sb="63" eb="65">
      <t>カクニン</t>
    </rPh>
    <rPh sb="70" eb="75">
      <t>ホリブチョウホサ</t>
    </rPh>
    <phoneticPr fontId="2"/>
  </si>
  <si>
    <t>機材導入によって削減できる年間の外部レンタル費用を算出する。パターンシーマ、シーム機（specD）導入によって要員減できる数値を出す。</t>
    <rPh sb="0" eb="2">
      <t>キザイ</t>
    </rPh>
    <rPh sb="2" eb="4">
      <t>ドウニュウ</t>
    </rPh>
    <rPh sb="8" eb="10">
      <t>サクゲン</t>
    </rPh>
    <rPh sb="13" eb="15">
      <t>ネンカン</t>
    </rPh>
    <rPh sb="16" eb="18">
      <t>ガイブ</t>
    </rPh>
    <rPh sb="22" eb="24">
      <t>ヒヨウ</t>
    </rPh>
    <rPh sb="25" eb="27">
      <t>サンシュツ</t>
    </rPh>
    <rPh sb="41" eb="42">
      <t>キ</t>
    </rPh>
    <rPh sb="49" eb="51">
      <t>ドウニュウ</t>
    </rPh>
    <rPh sb="55" eb="57">
      <t>ヨウイン</t>
    </rPh>
    <rPh sb="57" eb="58">
      <t>ゲン</t>
    </rPh>
    <rPh sb="61" eb="63">
      <t>スウチ</t>
    </rPh>
    <rPh sb="64" eb="65">
      <t>ダ</t>
    </rPh>
    <phoneticPr fontId="2"/>
  </si>
  <si>
    <t>パターンシーマ導入にあたっての動線・工員の配置、動きに関する一連の設計、オペレーション案を作成する</t>
    <rPh sb="7" eb="9">
      <t>ドウニュウ</t>
    </rPh>
    <rPh sb="15" eb="17">
      <t>ドウセン</t>
    </rPh>
    <rPh sb="18" eb="20">
      <t>コウイン</t>
    </rPh>
    <rPh sb="21" eb="23">
      <t>ハイチ</t>
    </rPh>
    <rPh sb="24" eb="25">
      <t>ウゴ</t>
    </rPh>
    <rPh sb="27" eb="28">
      <t>カン</t>
    </rPh>
    <rPh sb="30" eb="32">
      <t>イチレン</t>
    </rPh>
    <rPh sb="33" eb="35">
      <t>セッケイ</t>
    </rPh>
    <rPh sb="43" eb="44">
      <t>アン</t>
    </rPh>
    <rPh sb="45" eb="47">
      <t>サクセイ</t>
    </rPh>
    <phoneticPr fontId="2"/>
  </si>
  <si>
    <t>スポットプレスは最優先で入れ替えを行う。必要な合計台数の計算根拠と現在の運用状況をまとめる。</t>
    <rPh sb="8" eb="9">
      <t>サイ</t>
    </rPh>
    <rPh sb="9" eb="11">
      <t>ユウセン</t>
    </rPh>
    <rPh sb="12" eb="13">
      <t>イ</t>
    </rPh>
    <rPh sb="14" eb="15">
      <t>カ</t>
    </rPh>
    <rPh sb="17" eb="18">
      <t>オコナ</t>
    </rPh>
    <rPh sb="20" eb="22">
      <t>ヒツヨウ</t>
    </rPh>
    <rPh sb="23" eb="25">
      <t>ゴウケイ</t>
    </rPh>
    <rPh sb="25" eb="27">
      <t>ダイスウ</t>
    </rPh>
    <rPh sb="28" eb="30">
      <t>ケイサン</t>
    </rPh>
    <rPh sb="30" eb="32">
      <t>コンキョ</t>
    </rPh>
    <rPh sb="33" eb="35">
      <t>ゲンザイ</t>
    </rPh>
    <rPh sb="36" eb="38">
      <t>ウンヨウ</t>
    </rPh>
    <rPh sb="38" eb="40">
      <t>ジョウキョウ</t>
    </rPh>
    <phoneticPr fontId="2"/>
  </si>
  <si>
    <t>④</t>
    <phoneticPr fontId="2"/>
  </si>
  <si>
    <t>⑤</t>
    <phoneticPr fontId="2"/>
  </si>
  <si>
    <r>
      <t>ダウン充填機は今後の投入量等に鑑みて優先度を落とす。</t>
    </r>
    <r>
      <rPr>
        <sz val="11"/>
        <color rgb="FFFF0000"/>
        <rFont val="游ゴシック"/>
        <family val="3"/>
        <charset val="128"/>
        <scheme val="minor"/>
      </rPr>
      <t>⇒対応済み</t>
    </r>
    <rPh sb="3" eb="6">
      <t>ジュウテンキ</t>
    </rPh>
    <rPh sb="7" eb="9">
      <t>コンゴ</t>
    </rPh>
    <rPh sb="10" eb="12">
      <t>トウニュウ</t>
    </rPh>
    <rPh sb="12" eb="13">
      <t>リョウ</t>
    </rPh>
    <rPh sb="13" eb="14">
      <t>トウ</t>
    </rPh>
    <rPh sb="15" eb="16">
      <t>カンガ</t>
    </rPh>
    <rPh sb="18" eb="21">
      <t>ユウセンド</t>
    </rPh>
    <rPh sb="22" eb="23">
      <t>オ</t>
    </rPh>
    <rPh sb="27" eb="29">
      <t>タイオウ</t>
    </rPh>
    <rPh sb="29" eb="30">
      <t>ズ</t>
    </rPh>
    <phoneticPr fontId="2"/>
  </si>
  <si>
    <t>No.10の平プレスについて、プレス精度の検証方法を確認する</t>
    <rPh sb="18" eb="20">
      <t>セイド</t>
    </rPh>
    <rPh sb="26" eb="28">
      <t>カクニン</t>
    </rPh>
    <phoneticPr fontId="2"/>
  </si>
  <si>
    <t>⑥</t>
    <phoneticPr fontId="2"/>
  </si>
  <si>
    <t>⑦</t>
    <phoneticPr fontId="2"/>
  </si>
  <si>
    <t>予算上、定常投資とは別に今後の仕掛けとして48百万円の枠を利用できるか確認する</t>
    <rPh sb="0" eb="3">
      <t>ヨサンジョウ</t>
    </rPh>
    <rPh sb="4" eb="8">
      <t>テイジョウトウシ</t>
    </rPh>
    <rPh sb="10" eb="11">
      <t>ベツ</t>
    </rPh>
    <rPh sb="12" eb="14">
      <t>コンゴ</t>
    </rPh>
    <rPh sb="15" eb="17">
      <t>シカ</t>
    </rPh>
    <rPh sb="23" eb="26">
      <t>ヒャクマンエン</t>
    </rPh>
    <rPh sb="27" eb="28">
      <t>ワク</t>
    </rPh>
    <rPh sb="29" eb="31">
      <t>リヨウ</t>
    </rPh>
    <rPh sb="35" eb="37">
      <t>カクニン</t>
    </rPh>
    <phoneticPr fontId="2"/>
  </si>
  <si>
    <t>縮絨機の導入を検討する（社内での事例も含めてTIVN,加技部と連携し確認する）</t>
    <rPh sb="0" eb="2">
      <t>シュクジュウ</t>
    </rPh>
    <rPh sb="2" eb="3">
      <t>キ</t>
    </rPh>
    <rPh sb="4" eb="6">
      <t>ドウニュウ</t>
    </rPh>
    <rPh sb="7" eb="9">
      <t>ケントウ</t>
    </rPh>
    <rPh sb="12" eb="14">
      <t>シャナイ</t>
    </rPh>
    <rPh sb="16" eb="18">
      <t>ジレイ</t>
    </rPh>
    <rPh sb="19" eb="20">
      <t>フク</t>
    </rPh>
    <rPh sb="27" eb="28">
      <t>カ</t>
    </rPh>
    <rPh sb="28" eb="29">
      <t>ワザ</t>
    </rPh>
    <rPh sb="29" eb="30">
      <t>ブ</t>
    </rPh>
    <rPh sb="31" eb="33">
      <t>レンケイ</t>
    </rPh>
    <rPh sb="34" eb="36">
      <t>カクニン</t>
    </rPh>
    <phoneticPr fontId="2"/>
  </si>
  <si>
    <t>※10*30cmモデルの減価償却状況</t>
    <rPh sb="12" eb="16">
      <t>ゲンカショウキャク</t>
    </rPh>
    <rPh sb="16" eb="18">
      <t>ジョウキョウ</t>
    </rPh>
    <phoneticPr fontId="2"/>
  </si>
  <si>
    <t>※40*40cmもしくは60*40cmモデルの減価償却状況</t>
    <rPh sb="23" eb="27">
      <t>ゲンカショウキャク</t>
    </rPh>
    <rPh sb="27" eb="29">
      <t>ジョウキョウ</t>
    </rPh>
    <phoneticPr fontId="2"/>
  </si>
  <si>
    <t>取得価額（円)</t>
    <rPh sb="0" eb="2">
      <t>シュトク</t>
    </rPh>
    <rPh sb="2" eb="4">
      <t>カガク</t>
    </rPh>
    <rPh sb="5" eb="6">
      <t>エン</t>
    </rPh>
    <phoneticPr fontId="2"/>
  </si>
  <si>
    <t>償却累計額(円）</t>
    <rPh sb="0" eb="5">
      <t>ショウキャクルイケイガク</t>
    </rPh>
    <rPh sb="6" eb="7">
      <t>エン</t>
    </rPh>
    <phoneticPr fontId="2"/>
  </si>
  <si>
    <t>残存簿価（円）</t>
    <rPh sb="0" eb="2">
      <t>ザンゾン</t>
    </rPh>
    <rPh sb="2" eb="4">
      <t>ボカ</t>
    </rPh>
    <rPh sb="5" eb="6">
      <t>エン</t>
    </rPh>
    <phoneticPr fontId="2"/>
  </si>
  <si>
    <t>2026.3.27</t>
    <phoneticPr fontId="2"/>
  </si>
  <si>
    <t>年間償却費（円）</t>
    <rPh sb="0" eb="2">
      <t>ネンカン</t>
    </rPh>
    <rPh sb="2" eb="4">
      <t>ショウキャク</t>
    </rPh>
    <rPh sb="4" eb="5">
      <t>ヒ</t>
    </rPh>
    <rPh sb="6" eb="7">
      <t>エン</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</si>
</sst>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76" formatCode="&quot;¥&quot;#,##0.00;\-&quot;¥&quot;#,##0.00"/>
    <numFmt numFmtId="177" formatCode="_-* #,##0_-;\-* #,##0_-;_-* &quot;-&quot;_-;_-@_-"/>
    <numFmt numFmtId="178" formatCode="_-* #,##0.00_-;\-* #,##0.00_-;_-* &quot;-&quot;_-;_-@_-"/>
    <numFmt numFmtId="179" formatCode="\$#,##0.00;\-\$#,##0.00"/>
    <numFmt numFmtId="180" formatCode="0.0"/>
    <numFmt numFmtId="181" formatCode="#,##0_ ;[Red]\-#,##0\ "/>
    <numFmt numFmtId="182" formatCode="&quot;¥&quot;#,##0_);[Red]\(&quot;¥&quot;#,##0\)"/>
    <numFmt numFmtId="183" formatCode="\$#,##0;\-\$#,##0"/>
  </numFmts>
  <fonts count="28">
    <font>
      <sz val="11"/>
      <color theme="1"/>
      <name val="游ゴシック"/>
      <family val="2"/>
      <scheme val="minor"/>
    </font>
    <font>
      <sz val="11"/>
      <color theme="1"/>
      <name val="游ゴシック"/>
      <family val="2"/>
      <scheme val="minor"/>
    </font>
    <font>
      <sz val="6"/>
      <name val="游ゴシック"/>
      <family val="3"/>
      <charset val="128"/>
      <scheme val="minor"/>
    </font>
    <font>
      <sz val="12"/>
      <color theme="1"/>
      <name val="Meiryo UI"/>
      <family val="3"/>
      <charset val="128"/>
    </font>
    <font>
      <sz val="12"/>
      <name val="Meiryo UI"/>
      <family val="3"/>
      <charset val="128"/>
    </font>
    <font>
      <b/>
      <sz val="14"/>
      <color theme="1"/>
      <name val="Meiryo UI"/>
      <family val="3"/>
      <charset val="128"/>
    </font>
    <font>
      <sz val="14"/>
      <color theme="1"/>
      <name val="Meiryo UI"/>
      <family val="3"/>
      <charset val="128"/>
    </font>
    <font>
      <b/>
      <sz val="16"/>
      <color theme="1"/>
      <name val="Meiryo UI"/>
      <family val="3"/>
      <charset val="128"/>
    </font>
    <font>
      <sz val="16"/>
      <color theme="1"/>
      <name val="Meiryo UI"/>
      <family val="3"/>
      <charset val="128"/>
    </font>
    <font>
      <sz val="11"/>
      <color theme="1"/>
      <name val="游ゴシック"/>
      <family val="3"/>
      <charset val="128"/>
      <scheme val="minor"/>
    </font>
    <font>
      <u/>
      <sz val="11"/>
      <color theme="1"/>
      <name val="游ゴシック"/>
      <family val="3"/>
      <charset val="128"/>
      <scheme val="minor"/>
    </font>
    <font>
      <sz val="6"/>
      <name val="游ゴシック"/>
      <family val="2"/>
      <charset val="128"/>
      <scheme val="minor"/>
    </font>
    <font>
      <b/>
      <sz val="11"/>
      <color theme="1"/>
      <name val="游ゴシック"/>
      <family val="3"/>
      <charset val="128"/>
      <scheme val="minor"/>
    </font>
    <font>
      <sz val="11"/>
      <color rgb="FFFF0000"/>
      <name val="游ゴシック"/>
      <family val="2"/>
      <scheme val="minor"/>
    </font>
    <font>
      <sz val="12"/>
      <color rgb="FFFF0000"/>
      <name val="Meiryo UI"/>
      <family val="3"/>
      <charset val="128"/>
    </font>
    <font>
      <sz val="11"/>
      <name val="游ゴシック"/>
      <family val="2"/>
      <scheme val="minor"/>
    </font>
    <font>
      <sz val="11"/>
      <color rgb="FFFF0000"/>
      <name val="游ゴシック"/>
      <family val="3"/>
      <charset val="128"/>
      <scheme val="minor"/>
    </font>
    <font>
      <sz val="12"/>
      <name val="Yu Gothic"/>
      <family val="2"/>
    </font>
    <font>
      <b/>
      <sz val="12"/>
      <color theme="1"/>
      <name val="Meiryo UI"/>
      <family val="2"/>
    </font>
    <font>
      <sz val="12"/>
      <color theme="1"/>
      <name val="Meiryo UI"/>
      <family val="2"/>
    </font>
    <font>
      <sz val="14"/>
      <name val="Meiryo UI"/>
      <family val="3"/>
      <charset val="128"/>
    </font>
    <font>
      <sz val="16"/>
      <color rgb="FFFF0000"/>
      <name val="Meiryo UI"/>
      <family val="3"/>
      <charset val="128"/>
    </font>
    <font>
      <b/>
      <sz val="16"/>
      <color rgb="FFFF0000"/>
      <name val="Meiryo UI"/>
      <family val="3"/>
      <charset val="128"/>
    </font>
    <font>
      <sz val="14"/>
      <color rgb="FFFF0000"/>
      <name val="Meiryo UI"/>
      <family val="3"/>
      <charset val="128"/>
    </font>
    <font>
      <sz val="11"/>
      <color rgb="FF0000FF"/>
      <name val="游ゴシック"/>
      <family val="2"/>
      <scheme val="minor"/>
    </font>
    <font>
      <sz val="11"/>
      <color rgb="FF0000FF"/>
      <name val="游ゴシック"/>
      <family val="3"/>
      <charset val="128"/>
      <scheme val="minor"/>
    </font>
    <font>
      <b/>
      <sz val="18"/>
      <color theme="1"/>
      <name val="Meiryo UI"/>
      <family val="3"/>
      <charset val="128"/>
    </font>
    <font>
      <b/>
      <sz val="16"/>
      <color theme="0"/>
      <name val="Meiryo UI"/>
      <family val="3"/>
      <charset val="128"/>
    </font>
  </fonts>
  <fills count="10">
    <fill>
      <patternFill patternType="none"/>
    </fill>
    <fill>
      <patternFill patternType="gray125"/>
    </fill>
    <fill>
      <patternFill patternType="solid">
        <fgColor rgb="FFFFFF00"/>
        <bgColor indexed="64"/>
      </patternFill>
    </fill>
    <fill>
      <patternFill patternType="solid">
        <fgColor theme="7" tint="0.79998168889431442"/>
        <bgColor indexed="64"/>
      </patternFill>
    </fill>
    <fill>
      <patternFill patternType="solid">
        <fgColor theme="6" tint="0.59999389629810485"/>
        <bgColor indexed="64"/>
      </patternFill>
    </fill>
    <fill>
      <patternFill patternType="solid">
        <fgColor theme="9" tint="0.79998168889431442"/>
        <bgColor indexed="64"/>
      </patternFill>
    </fill>
    <fill>
      <patternFill patternType="solid">
        <fgColor theme="0"/>
        <bgColor indexed="64"/>
      </patternFill>
    </fill>
    <fill>
      <patternFill patternType="solid">
        <fgColor theme="0" tint="-4.9989318521683403E-2"/>
        <bgColor indexed="64"/>
      </patternFill>
    </fill>
    <fill>
      <patternFill patternType="solid">
        <fgColor theme="4" tint="0.79998168889431442"/>
        <bgColor indexed="64"/>
      </patternFill>
    </fill>
    <fill>
      <patternFill patternType="solid">
        <fgColor theme="7" tint="-0.249977111117893"/>
        <bgColor indexed="64"/>
      </patternFill>
    </fill>
  </fills>
  <borders count="60">
    <border>
      <left/>
      <right/>
      <top/>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right style="thin">
        <color indexed="64"/>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double">
        <color indexed="64"/>
      </right>
      <top/>
      <bottom style="thin">
        <color indexed="64"/>
      </bottom>
      <diagonal/>
    </border>
    <border>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double">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right/>
      <top style="medium">
        <color indexed="64"/>
      </top>
      <bottom/>
      <diagonal/>
    </border>
    <border>
      <left/>
      <right/>
      <top/>
      <bottom style="medium">
        <color indexed="64"/>
      </bottom>
      <diagonal/>
    </border>
    <border>
      <left/>
      <right/>
      <top/>
      <bottom style="thin">
        <color indexed="64"/>
      </bottom>
      <diagonal/>
    </border>
    <border>
      <left/>
      <right/>
      <top style="medium">
        <color indexed="64"/>
      </top>
      <bottom style="double">
        <color indexed="64"/>
      </bottom>
      <diagonal/>
    </border>
    <border>
      <left/>
      <right/>
      <top style="thin">
        <color indexed="64"/>
      </top>
      <bottom style="thin">
        <color indexed="64"/>
      </bottom>
      <diagonal/>
    </border>
    <border>
      <left/>
      <right/>
      <top style="thin">
        <color indexed="64"/>
      </top>
      <bottom style="medium">
        <color indexed="64"/>
      </bottom>
      <diagonal/>
    </border>
    <border>
      <left/>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top/>
      <bottom/>
      <diagonal/>
    </border>
    <border>
      <left style="thin">
        <color indexed="64"/>
      </left>
      <right style="double">
        <color indexed="64"/>
      </right>
      <top/>
      <bottom/>
      <diagonal/>
    </border>
    <border>
      <left/>
      <right style="thin">
        <color indexed="64"/>
      </right>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style="medium">
        <color indexed="64"/>
      </left>
      <right style="medium">
        <color indexed="64"/>
      </right>
      <top/>
      <bottom style="thin">
        <color indexed="64"/>
      </bottom>
      <diagonal/>
    </border>
  </borders>
  <cellStyleXfs count="3">
    <xf numFmtId="0" fontId="0" fillId="0" borderId="0"/>
    <xf numFmtId="177" fontId="1" fillId="0" borderId="0" applyFont="0" applyFill="0" applyBorder="0" applyAlignment="0" applyProtection="0"/>
    <xf numFmtId="9" fontId="1" fillId="0" borderId="0" applyFont="0" applyFill="0" applyBorder="0" applyAlignment="0" applyProtection="0"/>
  </cellStyleXfs>
  <cellXfs count="318">
    <xf numFmtId="0" fontId="0" fillId="0" borderId="0" xfId="0"/>
    <xf numFmtId="177" fontId="3" fillId="0" borderId="0" xfId="1" applyFont="1" applyAlignment="1">
      <alignment horizontal="center" vertical="center"/>
    </xf>
    <xf numFmtId="178" fontId="3" fillId="0" borderId="0" xfId="1" applyNumberFormat="1" applyFont="1" applyAlignment="1">
      <alignment horizontal="center" vertical="center"/>
    </xf>
    <xf numFmtId="177" fontId="3" fillId="0" borderId="6" xfId="1" applyFont="1" applyBorder="1" applyAlignment="1">
      <alignment horizontal="left" vertical="center"/>
    </xf>
    <xf numFmtId="177" fontId="3" fillId="0" borderId="6" xfId="1" applyFont="1" applyBorder="1" applyAlignment="1">
      <alignment horizontal="center" vertical="center"/>
    </xf>
    <xf numFmtId="177" fontId="3" fillId="0" borderId="21" xfId="1" applyFont="1" applyBorder="1" applyAlignment="1">
      <alignment horizontal="center" vertical="center"/>
    </xf>
    <xf numFmtId="177" fontId="3" fillId="0" borderId="13" xfId="1" applyFont="1" applyBorder="1" applyAlignment="1">
      <alignment horizontal="center" vertical="center"/>
    </xf>
    <xf numFmtId="177" fontId="3" fillId="0" borderId="8" xfId="1" applyFont="1" applyBorder="1" applyAlignment="1">
      <alignment horizontal="center" vertical="center"/>
    </xf>
    <xf numFmtId="178" fontId="3" fillId="0" borderId="9" xfId="1" applyNumberFormat="1" applyFont="1" applyBorder="1" applyAlignment="1">
      <alignment horizontal="center" vertical="center"/>
    </xf>
    <xf numFmtId="9" fontId="3" fillId="0" borderId="0" xfId="2" applyFont="1" applyAlignment="1">
      <alignment horizontal="center" vertical="center"/>
    </xf>
    <xf numFmtId="177" fontId="3" fillId="0" borderId="10" xfId="1" applyFont="1" applyBorder="1" applyAlignment="1">
      <alignment horizontal="center" vertical="center"/>
    </xf>
    <xf numFmtId="177" fontId="3" fillId="0" borderId="11" xfId="1" applyFont="1" applyBorder="1" applyAlignment="1">
      <alignment horizontal="left" vertical="center"/>
    </xf>
    <xf numFmtId="177" fontId="3" fillId="0" borderId="11" xfId="1" applyFont="1" applyBorder="1" applyAlignment="1">
      <alignment horizontal="center" vertical="center"/>
    </xf>
    <xf numFmtId="178" fontId="3" fillId="0" borderId="14" xfId="1" applyNumberFormat="1" applyFont="1" applyBorder="1" applyAlignment="1">
      <alignment horizontal="center" vertical="center"/>
    </xf>
    <xf numFmtId="177" fontId="3" fillId="0" borderId="22" xfId="1" applyFont="1" applyBorder="1" applyAlignment="1">
      <alignment horizontal="center" vertical="center"/>
    </xf>
    <xf numFmtId="177" fontId="3" fillId="0" borderId="15" xfId="1" applyFont="1" applyBorder="1" applyAlignment="1">
      <alignment horizontal="center" vertical="center"/>
    </xf>
    <xf numFmtId="177" fontId="3" fillId="0" borderId="16" xfId="1" applyFont="1" applyBorder="1" applyAlignment="1">
      <alignment horizontal="left" vertical="center"/>
    </xf>
    <xf numFmtId="177" fontId="3" fillId="0" borderId="16" xfId="1" applyFont="1" applyBorder="1" applyAlignment="1">
      <alignment horizontal="center" vertical="center"/>
    </xf>
    <xf numFmtId="177" fontId="3" fillId="0" borderId="23" xfId="1" applyFont="1" applyBorder="1" applyAlignment="1">
      <alignment horizontal="center" vertical="center"/>
    </xf>
    <xf numFmtId="177" fontId="3" fillId="0" borderId="18" xfId="1" applyFont="1" applyBorder="1" applyAlignment="1">
      <alignment horizontal="center" vertical="center"/>
    </xf>
    <xf numFmtId="178" fontId="3" fillId="0" borderId="19" xfId="1" applyNumberFormat="1" applyFont="1" applyBorder="1" applyAlignment="1">
      <alignment horizontal="center" vertical="center"/>
    </xf>
    <xf numFmtId="177" fontId="4" fillId="4" borderId="11" xfId="1" applyFont="1" applyFill="1" applyBorder="1" applyAlignment="1">
      <alignment horizontal="center" vertical="center"/>
    </xf>
    <xf numFmtId="177" fontId="4" fillId="5" borderId="11" xfId="1" applyFont="1" applyFill="1" applyBorder="1" applyAlignment="1">
      <alignment horizontal="center" vertical="center"/>
    </xf>
    <xf numFmtId="179" fontId="3" fillId="4" borderId="8" xfId="1" applyNumberFormat="1" applyFont="1" applyFill="1" applyBorder="1" applyAlignment="1">
      <alignment horizontal="center" vertical="center"/>
    </xf>
    <xf numFmtId="179" fontId="3" fillId="5" borderId="8" xfId="1" applyNumberFormat="1" applyFont="1" applyFill="1" applyBorder="1" applyAlignment="1">
      <alignment horizontal="center" vertical="center"/>
    </xf>
    <xf numFmtId="177" fontId="3" fillId="0" borderId="14" xfId="1" applyFont="1" applyBorder="1" applyAlignment="1">
      <alignment horizontal="left" vertical="top" wrapText="1"/>
    </xf>
    <xf numFmtId="179" fontId="3" fillId="4" borderId="29" xfId="1" applyNumberFormat="1" applyFont="1" applyFill="1" applyBorder="1" applyAlignment="1">
      <alignment horizontal="center" vertical="center"/>
    </xf>
    <xf numFmtId="179" fontId="3" fillId="5" borderId="29" xfId="1" applyNumberFormat="1" applyFont="1" applyFill="1" applyBorder="1" applyAlignment="1">
      <alignment horizontal="center" vertical="center"/>
    </xf>
    <xf numFmtId="177" fontId="3" fillId="0" borderId="19" xfId="1" applyFont="1" applyBorder="1" applyAlignment="1">
      <alignment horizontal="left" vertical="top" wrapText="1"/>
    </xf>
    <xf numFmtId="177" fontId="5" fillId="3" borderId="0" xfId="1" applyFont="1" applyFill="1" applyAlignment="1">
      <alignment horizontal="center" vertical="center"/>
    </xf>
    <xf numFmtId="179" fontId="5" fillId="3" borderId="0" xfId="1" applyNumberFormat="1" applyFont="1" applyFill="1" applyAlignment="1">
      <alignment horizontal="center" vertical="center"/>
    </xf>
    <xf numFmtId="177" fontId="6" fillId="0" borderId="0" xfId="1" applyFont="1" applyAlignment="1">
      <alignment horizontal="left" vertical="center"/>
    </xf>
    <xf numFmtId="177" fontId="6" fillId="0" borderId="0" xfId="1" applyFont="1" applyAlignment="1">
      <alignment horizontal="center" vertical="center"/>
    </xf>
    <xf numFmtId="178" fontId="5" fillId="2" borderId="24" xfId="1" applyNumberFormat="1" applyFont="1" applyFill="1" applyBorder="1" applyAlignment="1">
      <alignment horizontal="center" vertical="center"/>
    </xf>
    <xf numFmtId="178" fontId="6" fillId="0" borderId="0" xfId="1" applyNumberFormat="1" applyFont="1" applyFill="1" applyAlignment="1">
      <alignment horizontal="center" vertical="center"/>
    </xf>
    <xf numFmtId="178" fontId="5" fillId="0" borderId="26" xfId="1" applyNumberFormat="1" applyFont="1" applyBorder="1" applyAlignment="1">
      <alignment horizontal="center" vertical="center"/>
    </xf>
    <xf numFmtId="177" fontId="8" fillId="0" borderId="0" xfId="1" applyFont="1" applyAlignment="1">
      <alignment horizontal="center" vertical="center"/>
    </xf>
    <xf numFmtId="178" fontId="8" fillId="0" borderId="0" xfId="1" applyNumberFormat="1" applyFont="1" applyAlignment="1">
      <alignment horizontal="center" vertical="center"/>
    </xf>
    <xf numFmtId="49" fontId="9" fillId="0" borderId="0" xfId="0" applyNumberFormat="1" applyFont="1"/>
    <xf numFmtId="0" fontId="10" fillId="0" borderId="0" xfId="0" applyFont="1" applyAlignment="1">
      <alignment horizontal="center" vertical="center"/>
    </xf>
    <xf numFmtId="0" fontId="9" fillId="0" borderId="0" xfId="0" applyFont="1"/>
    <xf numFmtId="0" fontId="12" fillId="0" borderId="0" xfId="0" applyFont="1"/>
    <xf numFmtId="178" fontId="14" fillId="0" borderId="12" xfId="1" applyNumberFormat="1" applyFont="1" applyBorder="1" applyAlignment="1">
      <alignment horizontal="center" vertical="center"/>
    </xf>
    <xf numFmtId="0" fontId="0" fillId="0" borderId="1" xfId="0" applyBorder="1" applyAlignment="1">
      <alignment horizontal="left"/>
    </xf>
    <xf numFmtId="0" fontId="0" fillId="0" borderId="2" xfId="0" applyBorder="1" applyAlignment="1">
      <alignment horizontal="left"/>
    </xf>
    <xf numFmtId="0" fontId="15" fillId="0" borderId="2" xfId="0" applyFont="1" applyBorder="1" applyAlignment="1">
      <alignment horizontal="left" wrapText="1"/>
    </xf>
    <xf numFmtId="0" fontId="0" fillId="0" borderId="2" xfId="0" applyBorder="1" applyAlignment="1">
      <alignment horizontal="center" wrapText="1"/>
    </xf>
    <xf numFmtId="0" fontId="0" fillId="0" borderId="4" xfId="0" applyBorder="1" applyAlignment="1">
      <alignment horizontal="left"/>
    </xf>
    <xf numFmtId="0" fontId="0" fillId="0" borderId="5" xfId="0" applyBorder="1" applyAlignment="1">
      <alignment horizontal="left"/>
    </xf>
    <xf numFmtId="0" fontId="0" fillId="0" borderId="6" xfId="0" applyBorder="1" applyAlignment="1">
      <alignment horizontal="left"/>
    </xf>
    <xf numFmtId="16" fontId="15" fillId="0" borderId="6" xfId="0" applyNumberFormat="1" applyFont="1" applyBorder="1" applyAlignment="1">
      <alignment horizontal="left" wrapText="1"/>
    </xf>
    <xf numFmtId="16" fontId="15" fillId="0" borderId="6" xfId="0" applyNumberFormat="1" applyFont="1" applyBorder="1" applyAlignment="1">
      <alignment horizontal="left"/>
    </xf>
    <xf numFmtId="180" fontId="0" fillId="0" borderId="9" xfId="0" applyNumberFormat="1" applyBorder="1" applyAlignment="1">
      <alignment horizontal="left"/>
    </xf>
    <xf numFmtId="0" fontId="0" fillId="0" borderId="9" xfId="0" applyBorder="1" applyAlignment="1">
      <alignment horizontal="left"/>
    </xf>
    <xf numFmtId="0" fontId="0" fillId="0" borderId="10" xfId="0" applyBorder="1" applyAlignment="1">
      <alignment horizontal="left"/>
    </xf>
    <xf numFmtId="0" fontId="0" fillId="0" borderId="11" xfId="0" applyBorder="1" applyAlignment="1">
      <alignment horizontal="left"/>
    </xf>
    <xf numFmtId="16" fontId="0" fillId="2" borderId="11" xfId="0" applyNumberFormat="1" applyFill="1" applyBorder="1" applyAlignment="1">
      <alignment horizontal="left"/>
    </xf>
    <xf numFmtId="180" fontId="0" fillId="0" borderId="14" xfId="0" applyNumberFormat="1" applyBorder="1" applyAlignment="1">
      <alignment horizontal="left"/>
    </xf>
    <xf numFmtId="0" fontId="0" fillId="0" borderId="14" xfId="0" applyBorder="1" applyAlignment="1">
      <alignment horizontal="left"/>
    </xf>
    <xf numFmtId="16" fontId="0" fillId="0" borderId="11" xfId="0" applyNumberFormat="1" applyBorder="1" applyAlignment="1">
      <alignment horizontal="left"/>
    </xf>
    <xf numFmtId="3" fontId="0" fillId="0" borderId="11" xfId="0" applyNumberFormat="1" applyBorder="1" applyAlignment="1">
      <alignment horizontal="left"/>
    </xf>
    <xf numFmtId="0" fontId="0" fillId="0" borderId="15" xfId="0" applyBorder="1" applyAlignment="1">
      <alignment horizontal="left"/>
    </xf>
    <xf numFmtId="0" fontId="0" fillId="0" borderId="16" xfId="0" applyBorder="1" applyAlignment="1">
      <alignment horizontal="left"/>
    </xf>
    <xf numFmtId="0" fontId="0" fillId="0" borderId="19" xfId="0" applyBorder="1" applyAlignment="1">
      <alignment horizontal="left"/>
    </xf>
    <xf numFmtId="3" fontId="0" fillId="0" borderId="16" xfId="0" applyNumberFormat="1" applyBorder="1" applyAlignment="1">
      <alignment horizontal="left"/>
    </xf>
    <xf numFmtId="16" fontId="0" fillId="0" borderId="16" xfId="0" applyNumberFormat="1" applyBorder="1" applyAlignment="1">
      <alignment horizontal="left"/>
    </xf>
    <xf numFmtId="180" fontId="0" fillId="0" borderId="19" xfId="0" applyNumberFormat="1" applyBorder="1" applyAlignment="1">
      <alignment horizontal="left"/>
    </xf>
    <xf numFmtId="0" fontId="16" fillId="0" borderId="0" xfId="0" applyFont="1"/>
    <xf numFmtId="0" fontId="13" fillId="0" borderId="0" xfId="0" applyFont="1" applyAlignment="1">
      <alignment vertical="center"/>
    </xf>
    <xf numFmtId="0" fontId="13" fillId="0" borderId="0" xfId="0" applyFont="1"/>
    <xf numFmtId="176" fontId="6" fillId="2" borderId="25" xfId="1" applyNumberFormat="1" applyFont="1" applyFill="1" applyBorder="1" applyAlignment="1">
      <alignment horizontal="center" vertical="center"/>
    </xf>
    <xf numFmtId="179" fontId="5" fillId="2" borderId="30" xfId="1" applyNumberFormat="1" applyFont="1" applyFill="1" applyBorder="1" applyAlignment="1">
      <alignment horizontal="center" vertical="center"/>
    </xf>
    <xf numFmtId="179" fontId="5" fillId="0" borderId="31" xfId="1" applyNumberFormat="1" applyFont="1" applyBorder="1" applyAlignment="1">
      <alignment horizontal="center" vertical="center"/>
    </xf>
    <xf numFmtId="176" fontId="6" fillId="0" borderId="27" xfId="1" applyNumberFormat="1" applyFont="1" applyFill="1" applyBorder="1" applyAlignment="1">
      <alignment horizontal="center" vertical="center"/>
    </xf>
    <xf numFmtId="177" fontId="3" fillId="0" borderId="9" xfId="1" applyFont="1" applyBorder="1" applyAlignment="1">
      <alignment horizontal="left" vertical="top" wrapText="1"/>
    </xf>
    <xf numFmtId="177" fontId="4" fillId="4" borderId="6" xfId="1" applyFont="1" applyFill="1" applyBorder="1" applyAlignment="1">
      <alignment horizontal="center" vertical="center"/>
    </xf>
    <xf numFmtId="177" fontId="4" fillId="5" borderId="6" xfId="1" applyFont="1" applyFill="1" applyBorder="1" applyAlignment="1">
      <alignment horizontal="center" vertical="center"/>
    </xf>
    <xf numFmtId="177" fontId="4" fillId="0" borderId="6" xfId="1" applyFont="1" applyBorder="1" applyAlignment="1">
      <alignment horizontal="center" vertical="center"/>
    </xf>
    <xf numFmtId="177" fontId="3" fillId="0" borderId="11" xfId="1" applyFont="1" applyFill="1" applyBorder="1" applyAlignment="1">
      <alignment horizontal="left" vertical="center"/>
    </xf>
    <xf numFmtId="177" fontId="3" fillId="0" borderId="6" xfId="1" applyFont="1" applyFill="1" applyBorder="1" applyAlignment="1">
      <alignment horizontal="left" vertical="center"/>
    </xf>
    <xf numFmtId="177" fontId="3" fillId="0" borderId="16" xfId="1" applyFont="1" applyFill="1" applyBorder="1" applyAlignment="1">
      <alignment horizontal="left" vertical="center"/>
    </xf>
    <xf numFmtId="0" fontId="17" fillId="0" borderId="0" xfId="0" applyFont="1" applyAlignment="1">
      <alignment horizontal="center" vertical="center" wrapText="1"/>
    </xf>
    <xf numFmtId="49" fontId="3" fillId="0" borderId="11" xfId="1" applyNumberFormat="1" applyFont="1" applyBorder="1" applyAlignment="1">
      <alignment horizontal="left" vertical="top" wrapText="1"/>
    </xf>
    <xf numFmtId="49" fontId="3" fillId="0" borderId="6" xfId="1" applyNumberFormat="1" applyFont="1" applyBorder="1" applyAlignment="1">
      <alignment horizontal="left" vertical="top" wrapText="1"/>
    </xf>
    <xf numFmtId="49" fontId="3" fillId="0" borderId="16" xfId="1" applyNumberFormat="1" applyFont="1" applyBorder="1" applyAlignment="1">
      <alignment horizontal="left" vertical="top" wrapText="1"/>
    </xf>
    <xf numFmtId="49" fontId="6" fillId="0" borderId="0" xfId="1" applyNumberFormat="1" applyFont="1" applyAlignment="1">
      <alignment horizontal="center" vertical="center"/>
    </xf>
    <xf numFmtId="177" fontId="4" fillId="4" borderId="16" xfId="1" applyFont="1" applyFill="1" applyBorder="1" applyAlignment="1">
      <alignment horizontal="center" vertical="center"/>
    </xf>
    <xf numFmtId="177" fontId="4" fillId="5" borderId="16" xfId="1" applyFont="1" applyFill="1" applyBorder="1" applyAlignment="1">
      <alignment horizontal="center" vertical="center"/>
    </xf>
    <xf numFmtId="177" fontId="4" fillId="0" borderId="28" xfId="1" applyFont="1" applyBorder="1" applyAlignment="1">
      <alignment horizontal="center" vertical="center"/>
    </xf>
    <xf numFmtId="178" fontId="4" fillId="0" borderId="17" xfId="1" applyNumberFormat="1" applyFont="1" applyBorder="1" applyAlignment="1">
      <alignment horizontal="center" vertical="center"/>
    </xf>
    <xf numFmtId="177" fontId="5" fillId="7" borderId="0" xfId="1" applyFont="1" applyFill="1" applyAlignment="1">
      <alignment horizontal="center" vertical="center"/>
    </xf>
    <xf numFmtId="177" fontId="5" fillId="7" borderId="0" xfId="1" applyFont="1" applyFill="1" applyAlignment="1">
      <alignment horizontal="left" vertical="center"/>
    </xf>
    <xf numFmtId="49" fontId="5" fillId="7" borderId="0" xfId="1" applyNumberFormat="1" applyFont="1" applyFill="1" applyAlignment="1">
      <alignment horizontal="center" vertical="center"/>
    </xf>
    <xf numFmtId="49" fontId="3" fillId="0" borderId="21" xfId="1" applyNumberFormat="1" applyFont="1" applyBorder="1" applyAlignment="1">
      <alignment horizontal="left" vertical="top" wrapText="1"/>
    </xf>
    <xf numFmtId="49" fontId="3" fillId="0" borderId="22" xfId="1" applyNumberFormat="1" applyFont="1" applyBorder="1" applyAlignment="1">
      <alignment horizontal="left" vertical="top" wrapText="1"/>
    </xf>
    <xf numFmtId="49" fontId="3" fillId="0" borderId="23" xfId="1" applyNumberFormat="1" applyFont="1" applyBorder="1" applyAlignment="1">
      <alignment horizontal="left" vertical="top" wrapText="1"/>
    </xf>
    <xf numFmtId="177" fontId="7" fillId="6" borderId="0" xfId="1" applyFont="1" applyFill="1" applyAlignment="1">
      <alignment horizontal="center" vertical="center"/>
    </xf>
    <xf numFmtId="177" fontId="7" fillId="6" borderId="0" xfId="1" applyFont="1" applyFill="1" applyAlignment="1">
      <alignment horizontal="left" vertical="center"/>
    </xf>
    <xf numFmtId="177" fontId="8" fillId="6" borderId="0" xfId="1" applyFont="1" applyFill="1" applyAlignment="1">
      <alignment horizontal="left" vertical="center"/>
    </xf>
    <xf numFmtId="177" fontId="8" fillId="6" borderId="0" xfId="1" applyFont="1" applyFill="1" applyAlignment="1">
      <alignment horizontal="center" vertical="center"/>
    </xf>
    <xf numFmtId="177" fontId="3" fillId="6" borderId="0" xfId="1" applyFont="1" applyFill="1" applyAlignment="1">
      <alignment horizontal="center" vertical="center"/>
    </xf>
    <xf numFmtId="177" fontId="3" fillId="6" borderId="0" xfId="1" applyFont="1" applyFill="1" applyAlignment="1">
      <alignment horizontal="left" vertical="center"/>
    </xf>
    <xf numFmtId="178" fontId="8" fillId="6" borderId="0" xfId="1" applyNumberFormat="1" applyFont="1" applyFill="1" applyAlignment="1">
      <alignment horizontal="center" vertical="center"/>
    </xf>
    <xf numFmtId="178" fontId="3" fillId="6" borderId="0" xfId="1" applyNumberFormat="1" applyFont="1" applyFill="1" applyAlignment="1">
      <alignment horizontal="center" vertical="center"/>
    </xf>
    <xf numFmtId="49" fontId="8" fillId="6" borderId="0" xfId="1" applyNumberFormat="1" applyFont="1" applyFill="1" applyAlignment="1">
      <alignment horizontal="center" vertical="center"/>
    </xf>
    <xf numFmtId="49" fontId="3" fillId="6" borderId="0" xfId="1" applyNumberFormat="1" applyFont="1" applyFill="1" applyAlignment="1">
      <alignment horizontal="center" vertical="center"/>
    </xf>
    <xf numFmtId="177" fontId="3" fillId="6" borderId="0" xfId="1" applyFont="1" applyFill="1" applyAlignment="1">
      <alignment horizontal="right" vertical="center"/>
    </xf>
    <xf numFmtId="177" fontId="3" fillId="6" borderId="11" xfId="1" applyFont="1" applyFill="1" applyBorder="1" applyAlignment="1">
      <alignment horizontal="left" vertical="center"/>
    </xf>
    <xf numFmtId="49" fontId="8" fillId="6" borderId="21" xfId="1" applyNumberFormat="1" applyFont="1" applyFill="1" applyBorder="1" applyAlignment="1">
      <alignment horizontal="left" vertical="top" wrapText="1"/>
    </xf>
    <xf numFmtId="49" fontId="3" fillId="6" borderId="11" xfId="1" applyNumberFormat="1" applyFont="1" applyFill="1" applyBorder="1" applyAlignment="1">
      <alignment horizontal="left" vertical="top" wrapText="1"/>
    </xf>
    <xf numFmtId="177" fontId="8" fillId="6" borderId="9" xfId="1" applyFont="1" applyFill="1" applyBorder="1" applyAlignment="1">
      <alignment horizontal="left" vertical="top" wrapText="1"/>
    </xf>
    <xf numFmtId="177" fontId="6" fillId="6" borderId="11" xfId="1" applyFont="1" applyFill="1" applyBorder="1" applyAlignment="1">
      <alignment horizontal="center" vertical="center" wrapText="1"/>
    </xf>
    <xf numFmtId="177" fontId="6" fillId="6" borderId="11" xfId="1" applyFont="1" applyFill="1" applyBorder="1" applyAlignment="1">
      <alignment horizontal="center" vertical="center"/>
    </xf>
    <xf numFmtId="177" fontId="20" fillId="6" borderId="11" xfId="1" applyFont="1" applyFill="1" applyBorder="1" applyAlignment="1">
      <alignment horizontal="center" vertical="center"/>
    </xf>
    <xf numFmtId="177" fontId="6" fillId="6" borderId="21" xfId="1" applyFont="1" applyFill="1" applyBorder="1" applyAlignment="1">
      <alignment horizontal="center" vertical="center"/>
    </xf>
    <xf numFmtId="0" fontId="0" fillId="6" borderId="0" xfId="0" applyFill="1"/>
    <xf numFmtId="49" fontId="9" fillId="6" borderId="0" xfId="0" applyNumberFormat="1" applyFont="1" applyFill="1"/>
    <xf numFmtId="0" fontId="10" fillId="6" borderId="0" xfId="0" applyFont="1" applyFill="1" applyAlignment="1">
      <alignment horizontal="center" vertical="center"/>
    </xf>
    <xf numFmtId="0" fontId="9" fillId="6" borderId="0" xfId="0" applyFont="1" applyFill="1"/>
    <xf numFmtId="0" fontId="12" fillId="6" borderId="0" xfId="0" applyFont="1" applyFill="1"/>
    <xf numFmtId="0" fontId="0" fillId="6" borderId="0" xfId="0" applyFill="1" applyAlignment="1">
      <alignment horizontal="right"/>
    </xf>
    <xf numFmtId="0" fontId="9" fillId="6" borderId="0" xfId="0" applyFont="1" applyFill="1" applyAlignment="1">
      <alignment horizontal="right"/>
    </xf>
    <xf numFmtId="49" fontId="8" fillId="6" borderId="21" xfId="1" applyNumberFormat="1" applyFont="1" applyFill="1" applyBorder="1" applyAlignment="1">
      <alignment horizontal="right" vertical="center" wrapText="1"/>
    </xf>
    <xf numFmtId="178" fontId="4" fillId="0" borderId="32" xfId="1" applyNumberFormat="1" applyFont="1" applyBorder="1" applyAlignment="1">
      <alignment horizontal="center" vertical="center"/>
    </xf>
    <xf numFmtId="178" fontId="14" fillId="0" borderId="32" xfId="1" applyNumberFormat="1" applyFont="1" applyBorder="1" applyAlignment="1">
      <alignment horizontal="center" vertical="center"/>
    </xf>
    <xf numFmtId="178" fontId="4" fillId="0" borderId="31" xfId="1" applyNumberFormat="1" applyFont="1" applyBorder="1" applyAlignment="1">
      <alignment horizontal="center" vertical="center"/>
    </xf>
    <xf numFmtId="178" fontId="5" fillId="2" borderId="30" xfId="1" applyNumberFormat="1" applyFont="1" applyFill="1" applyBorder="1" applyAlignment="1">
      <alignment horizontal="center" vertical="center"/>
    </xf>
    <xf numFmtId="178" fontId="5" fillId="0" borderId="31" xfId="1" applyNumberFormat="1" applyFont="1" applyBorder="1" applyAlignment="1">
      <alignment horizontal="center" vertical="center"/>
    </xf>
    <xf numFmtId="178" fontId="3" fillId="6" borderId="0" xfId="1" applyNumberFormat="1" applyFont="1" applyFill="1" applyAlignment="1">
      <alignment horizontal="right" vertical="center"/>
    </xf>
    <xf numFmtId="178" fontId="6" fillId="6" borderId="0" xfId="1" applyNumberFormat="1" applyFont="1" applyFill="1" applyAlignment="1">
      <alignment horizontal="right" vertical="center"/>
    </xf>
    <xf numFmtId="178" fontId="4" fillId="0" borderId="0" xfId="1" applyNumberFormat="1" applyFont="1" applyFill="1" applyBorder="1" applyAlignment="1">
      <alignment horizontal="center" vertical="center"/>
    </xf>
    <xf numFmtId="178" fontId="4" fillId="6" borderId="0" xfId="1" applyNumberFormat="1" applyFont="1" applyFill="1" applyBorder="1" applyAlignment="1">
      <alignment horizontal="center" vertical="center"/>
    </xf>
    <xf numFmtId="178" fontId="6" fillId="6" borderId="0" xfId="1" applyNumberFormat="1" applyFont="1" applyFill="1" applyAlignment="1">
      <alignment horizontal="center" vertical="center"/>
    </xf>
    <xf numFmtId="178" fontId="3" fillId="6" borderId="11" xfId="1" applyNumberFormat="1" applyFont="1" applyFill="1" applyBorder="1" applyAlignment="1">
      <alignment horizontal="center" vertical="center"/>
    </xf>
    <xf numFmtId="177" fontId="3" fillId="6" borderId="11" xfId="1" applyFont="1" applyFill="1" applyBorder="1" applyAlignment="1">
      <alignment horizontal="center" vertical="center"/>
    </xf>
    <xf numFmtId="181" fontId="3" fillId="6" borderId="11" xfId="1" applyNumberFormat="1" applyFont="1" applyFill="1" applyBorder="1" applyAlignment="1">
      <alignment horizontal="right" vertical="center"/>
    </xf>
    <xf numFmtId="178" fontId="23" fillId="6" borderId="6" xfId="1" applyNumberFormat="1" applyFont="1" applyFill="1" applyBorder="1" applyAlignment="1">
      <alignment horizontal="center" vertical="center"/>
    </xf>
    <xf numFmtId="178" fontId="20" fillId="6" borderId="11" xfId="1" applyNumberFormat="1" applyFont="1" applyFill="1" applyBorder="1" applyAlignment="1">
      <alignment horizontal="center" vertical="center"/>
    </xf>
    <xf numFmtId="179" fontId="6" fillId="6" borderId="11" xfId="1" applyNumberFormat="1" applyFont="1" applyFill="1" applyBorder="1" applyAlignment="1">
      <alignment horizontal="center" vertical="center"/>
    </xf>
    <xf numFmtId="178" fontId="23" fillId="6" borderId="11" xfId="1" applyNumberFormat="1" applyFont="1" applyFill="1" applyBorder="1" applyAlignment="1">
      <alignment horizontal="center" vertical="center"/>
    </xf>
    <xf numFmtId="178" fontId="6" fillId="6" borderId="11" xfId="1" applyNumberFormat="1" applyFont="1" applyFill="1" applyBorder="1" applyAlignment="1">
      <alignment horizontal="center" vertical="center"/>
    </xf>
    <xf numFmtId="0" fontId="0" fillId="8" borderId="0" xfId="0" applyFill="1"/>
    <xf numFmtId="0" fontId="12" fillId="8" borderId="0" xfId="0" applyFont="1" applyFill="1"/>
    <xf numFmtId="0" fontId="24" fillId="6" borderId="0" xfId="0" applyFont="1" applyFill="1"/>
    <xf numFmtId="0" fontId="25" fillId="6" borderId="0" xfId="0" applyFont="1" applyFill="1"/>
    <xf numFmtId="178" fontId="8" fillId="6" borderId="0" xfId="1" applyNumberFormat="1" applyFont="1" applyFill="1" applyAlignment="1">
      <alignment horizontal="right" vertical="center"/>
    </xf>
    <xf numFmtId="178" fontId="8" fillId="6" borderId="0" xfId="1" applyNumberFormat="1" applyFont="1" applyFill="1" applyAlignment="1">
      <alignment horizontal="left" vertical="center"/>
    </xf>
    <xf numFmtId="9" fontId="3" fillId="6" borderId="0" xfId="2" applyFont="1" applyFill="1" applyAlignment="1">
      <alignment horizontal="center" vertical="center"/>
    </xf>
    <xf numFmtId="182" fontId="8" fillId="0" borderId="11" xfId="1" applyNumberFormat="1" applyFont="1" applyFill="1" applyBorder="1" applyAlignment="1">
      <alignment horizontal="right" vertical="center"/>
    </xf>
    <xf numFmtId="182" fontId="8" fillId="0" borderId="14" xfId="1" applyNumberFormat="1" applyFont="1" applyFill="1" applyBorder="1" applyAlignment="1">
      <alignment horizontal="right" vertical="center"/>
    </xf>
    <xf numFmtId="9" fontId="3" fillId="6" borderId="0" xfId="2" applyFont="1" applyFill="1" applyAlignment="1">
      <alignment horizontal="left" vertical="center"/>
    </xf>
    <xf numFmtId="177" fontId="5" fillId="7" borderId="33" xfId="1" applyFont="1" applyFill="1" applyBorder="1" applyAlignment="1">
      <alignment horizontal="center" vertical="center"/>
    </xf>
    <xf numFmtId="177" fontId="3" fillId="0" borderId="32" xfId="1" applyFont="1" applyBorder="1" applyAlignment="1">
      <alignment horizontal="left" vertical="top" wrapText="1"/>
    </xf>
    <xf numFmtId="177" fontId="8" fillId="6" borderId="32" xfId="1" applyFont="1" applyFill="1" applyBorder="1" applyAlignment="1">
      <alignment horizontal="left" vertical="top" wrapText="1"/>
    </xf>
    <xf numFmtId="177" fontId="3" fillId="0" borderId="34" xfId="1" applyFont="1" applyBorder="1" applyAlignment="1">
      <alignment horizontal="left" vertical="top" wrapText="1"/>
    </xf>
    <xf numFmtId="177" fontId="3" fillId="0" borderId="35" xfId="1" applyFont="1" applyBorder="1" applyAlignment="1">
      <alignment horizontal="left" vertical="top" wrapText="1"/>
    </xf>
    <xf numFmtId="177" fontId="3" fillId="0" borderId="0" xfId="1" applyFont="1" applyBorder="1" applyAlignment="1">
      <alignment horizontal="left" vertical="top" wrapText="1"/>
    </xf>
    <xf numFmtId="177" fontId="8" fillId="6" borderId="36" xfId="1" applyFont="1" applyFill="1" applyBorder="1" applyAlignment="1">
      <alignment horizontal="left" vertical="top" wrapText="1"/>
    </xf>
    <xf numFmtId="177" fontId="8" fillId="6" borderId="11" xfId="1" applyFont="1" applyFill="1" applyBorder="1" applyAlignment="1">
      <alignment horizontal="left" vertical="top" wrapText="1"/>
    </xf>
    <xf numFmtId="177" fontId="5" fillId="3" borderId="20" xfId="1" applyFont="1" applyFill="1" applyBorder="1" applyAlignment="1">
      <alignment horizontal="center" vertical="center"/>
    </xf>
    <xf numFmtId="177" fontId="4" fillId="0" borderId="21" xfId="1" applyFont="1" applyBorder="1" applyAlignment="1">
      <alignment horizontal="center" vertical="center"/>
    </xf>
    <xf numFmtId="179" fontId="3" fillId="5" borderId="32" xfId="1" applyNumberFormat="1" applyFont="1" applyFill="1" applyBorder="1" applyAlignment="1">
      <alignment horizontal="center" vertical="center"/>
    </xf>
    <xf numFmtId="177" fontId="3" fillId="6" borderId="34" xfId="1" applyFont="1" applyFill="1" applyBorder="1" applyAlignment="1">
      <alignment horizontal="left" vertical="center"/>
    </xf>
    <xf numFmtId="177" fontId="6" fillId="6" borderId="34" xfId="1" applyFont="1" applyFill="1" applyBorder="1" applyAlignment="1">
      <alignment horizontal="center" vertical="center"/>
    </xf>
    <xf numFmtId="177" fontId="5" fillId="5" borderId="3" xfId="1" applyFont="1" applyFill="1" applyBorder="1" applyAlignment="1">
      <alignment horizontal="center" vertical="center"/>
    </xf>
    <xf numFmtId="177" fontId="4" fillId="5" borderId="13" xfId="1" applyFont="1" applyFill="1" applyBorder="1" applyAlignment="1">
      <alignment horizontal="center" vertical="center"/>
    </xf>
    <xf numFmtId="178" fontId="5" fillId="5" borderId="33" xfId="1" applyNumberFormat="1" applyFont="1" applyFill="1" applyBorder="1" applyAlignment="1">
      <alignment horizontal="center" vertical="center"/>
    </xf>
    <xf numFmtId="49" fontId="5" fillId="7" borderId="33" xfId="1" applyNumberFormat="1" applyFont="1" applyFill="1" applyBorder="1" applyAlignment="1">
      <alignment horizontal="center" vertical="center"/>
    </xf>
    <xf numFmtId="49" fontId="3" fillId="6" borderId="32" xfId="1" applyNumberFormat="1" applyFont="1" applyFill="1" applyBorder="1" applyAlignment="1">
      <alignment horizontal="left" vertical="top" wrapText="1"/>
    </xf>
    <xf numFmtId="177" fontId="6" fillId="6" borderId="34" xfId="1" applyFont="1" applyFill="1" applyBorder="1" applyAlignment="1">
      <alignment horizontal="center" vertical="center" wrapText="1"/>
    </xf>
    <xf numFmtId="49" fontId="3" fillId="6" borderId="34" xfId="1" applyNumberFormat="1" applyFont="1" applyFill="1" applyBorder="1" applyAlignment="1">
      <alignment horizontal="left" vertical="top" wrapText="1"/>
    </xf>
    <xf numFmtId="49" fontId="19" fillId="6" borderId="34" xfId="1" applyNumberFormat="1" applyFont="1" applyFill="1" applyBorder="1" applyAlignment="1">
      <alignment horizontal="left" vertical="top" wrapText="1"/>
    </xf>
    <xf numFmtId="177" fontId="3" fillId="0" borderId="5" xfId="1" applyFont="1" applyBorder="1" applyAlignment="1">
      <alignment horizontal="center" vertical="center"/>
    </xf>
    <xf numFmtId="177" fontId="3" fillId="6" borderId="5" xfId="1" applyFont="1" applyFill="1" applyBorder="1" applyAlignment="1">
      <alignment horizontal="center" vertical="center"/>
    </xf>
    <xf numFmtId="177" fontId="6" fillId="2" borderId="6" xfId="1" applyFont="1" applyFill="1" applyBorder="1" applyAlignment="1">
      <alignment horizontal="left" vertical="center"/>
    </xf>
    <xf numFmtId="177" fontId="6" fillId="6" borderId="6" xfId="1" applyFont="1" applyFill="1" applyBorder="1" applyAlignment="1">
      <alignment horizontal="center" vertical="center"/>
    </xf>
    <xf numFmtId="178" fontId="4" fillId="6" borderId="7" xfId="1" applyNumberFormat="1" applyFont="1" applyFill="1" applyBorder="1" applyAlignment="1">
      <alignment horizontal="center" vertical="center"/>
    </xf>
    <xf numFmtId="178" fontId="3" fillId="0" borderId="9" xfId="1" applyNumberFormat="1" applyFont="1" applyFill="1" applyBorder="1" applyAlignment="1">
      <alignment horizontal="center" vertical="center"/>
    </xf>
    <xf numFmtId="178" fontId="4" fillId="0" borderId="7" xfId="1" applyNumberFormat="1" applyFont="1" applyBorder="1" applyAlignment="1">
      <alignment horizontal="center" vertical="center"/>
    </xf>
    <xf numFmtId="177" fontId="3" fillId="6" borderId="39" xfId="1" applyFont="1" applyFill="1" applyBorder="1" applyAlignment="1">
      <alignment horizontal="center" vertical="center"/>
    </xf>
    <xf numFmtId="177" fontId="3" fillId="6" borderId="40" xfId="1" applyFont="1" applyFill="1" applyBorder="1" applyAlignment="1">
      <alignment horizontal="center" vertical="center"/>
    </xf>
    <xf numFmtId="177" fontId="6" fillId="6" borderId="39" xfId="1" applyFont="1" applyFill="1" applyBorder="1" applyAlignment="1">
      <alignment horizontal="left" vertical="center" wrapText="1"/>
    </xf>
    <xf numFmtId="177" fontId="6" fillId="6" borderId="40" xfId="1" applyFont="1" applyFill="1" applyBorder="1" applyAlignment="1">
      <alignment horizontal="left" vertical="center" wrapText="1"/>
    </xf>
    <xf numFmtId="177" fontId="6" fillId="6" borderId="10" xfId="1" applyFont="1" applyFill="1" applyBorder="1" applyAlignment="1">
      <alignment horizontal="center" vertical="center"/>
    </xf>
    <xf numFmtId="177" fontId="4" fillId="4" borderId="14" xfId="1" applyFont="1" applyFill="1" applyBorder="1" applyAlignment="1">
      <alignment horizontal="center" vertical="center"/>
    </xf>
    <xf numFmtId="177" fontId="6" fillId="6" borderId="15" xfId="1" applyFont="1" applyFill="1" applyBorder="1" applyAlignment="1">
      <alignment horizontal="center" vertical="center"/>
    </xf>
    <xf numFmtId="177" fontId="20" fillId="6" borderId="16" xfId="1" applyFont="1" applyFill="1" applyBorder="1" applyAlignment="1">
      <alignment horizontal="center" vertical="center"/>
    </xf>
    <xf numFmtId="177" fontId="4" fillId="4" borderId="19" xfId="1" applyFont="1" applyFill="1" applyBorder="1" applyAlignment="1">
      <alignment horizontal="center" vertical="center"/>
    </xf>
    <xf numFmtId="177" fontId="6" fillId="6" borderId="39" xfId="1" applyFont="1" applyFill="1" applyBorder="1" applyAlignment="1">
      <alignment horizontal="center" vertical="center" wrapText="1"/>
    </xf>
    <xf numFmtId="177" fontId="6" fillId="6" borderId="40" xfId="1" applyFont="1" applyFill="1" applyBorder="1" applyAlignment="1">
      <alignment horizontal="center" vertical="center" wrapText="1"/>
    </xf>
    <xf numFmtId="177" fontId="8" fillId="6" borderId="16" xfId="1" applyFont="1" applyFill="1" applyBorder="1" applyAlignment="1">
      <alignment horizontal="left" vertical="top" wrapText="1"/>
    </xf>
    <xf numFmtId="182" fontId="8" fillId="0" borderId="16" xfId="1" applyNumberFormat="1" applyFont="1" applyFill="1" applyBorder="1" applyAlignment="1">
      <alignment horizontal="right" vertical="center"/>
    </xf>
    <xf numFmtId="182" fontId="8" fillId="0" borderId="19" xfId="1" applyNumberFormat="1" applyFont="1" applyFill="1" applyBorder="1" applyAlignment="1">
      <alignment horizontal="right" vertical="center"/>
    </xf>
    <xf numFmtId="177" fontId="3" fillId="6" borderId="41" xfId="1" applyFont="1" applyFill="1" applyBorder="1" applyAlignment="1">
      <alignment horizontal="center" vertical="center"/>
    </xf>
    <xf numFmtId="177" fontId="6" fillId="6" borderId="41" xfId="1" applyFont="1" applyFill="1" applyBorder="1" applyAlignment="1">
      <alignment horizontal="left" vertical="center"/>
    </xf>
    <xf numFmtId="177" fontId="6" fillId="6" borderId="39" xfId="1" applyFont="1" applyFill="1" applyBorder="1" applyAlignment="1">
      <alignment horizontal="left" vertical="center"/>
    </xf>
    <xf numFmtId="177" fontId="6" fillId="2" borderId="39" xfId="1" applyFont="1" applyFill="1" applyBorder="1" applyAlignment="1">
      <alignment horizontal="left" vertical="center"/>
    </xf>
    <xf numFmtId="177" fontId="6" fillId="6" borderId="40" xfId="1" applyFont="1" applyFill="1" applyBorder="1" applyAlignment="1">
      <alignment horizontal="left" vertical="center"/>
    </xf>
    <xf numFmtId="177" fontId="6" fillId="6" borderId="42" xfId="1" applyFont="1" applyFill="1" applyBorder="1" applyAlignment="1">
      <alignment horizontal="center" vertical="center"/>
    </xf>
    <xf numFmtId="177" fontId="20" fillId="6" borderId="43" xfId="1" applyFont="1" applyFill="1" applyBorder="1" applyAlignment="1">
      <alignment horizontal="center" vertical="center"/>
    </xf>
    <xf numFmtId="177" fontId="4" fillId="4" borderId="44" xfId="1" applyFont="1" applyFill="1" applyBorder="1" applyAlignment="1">
      <alignment horizontal="center" vertical="center"/>
    </xf>
    <xf numFmtId="177" fontId="14" fillId="4" borderId="14" xfId="1" applyFont="1" applyFill="1" applyBorder="1" applyAlignment="1">
      <alignment horizontal="center" vertical="center"/>
    </xf>
    <xf numFmtId="177" fontId="23" fillId="6" borderId="16" xfId="1" applyFont="1" applyFill="1" applyBorder="1" applyAlignment="1">
      <alignment horizontal="center" vertical="center"/>
    </xf>
    <xf numFmtId="177" fontId="14" fillId="4" borderId="19" xfId="1" applyFont="1" applyFill="1" applyBorder="1" applyAlignment="1">
      <alignment horizontal="center" vertical="center"/>
    </xf>
    <xf numFmtId="178" fontId="20" fillId="6" borderId="43" xfId="1" applyNumberFormat="1" applyFont="1" applyFill="1" applyBorder="1" applyAlignment="1">
      <alignment horizontal="center" vertical="center"/>
    </xf>
    <xf numFmtId="179" fontId="6" fillId="6" borderId="43" xfId="1" applyNumberFormat="1" applyFont="1" applyFill="1" applyBorder="1" applyAlignment="1">
      <alignment horizontal="center" vertical="center"/>
    </xf>
    <xf numFmtId="178" fontId="23" fillId="6" borderId="16" xfId="1" applyNumberFormat="1" applyFont="1" applyFill="1" applyBorder="1" applyAlignment="1">
      <alignment horizontal="center" vertical="center"/>
    </xf>
    <xf numFmtId="177" fontId="6" fillId="6" borderId="41" xfId="1" applyFont="1" applyFill="1" applyBorder="1" applyAlignment="1">
      <alignment horizontal="center" vertical="center" wrapText="1"/>
    </xf>
    <xf numFmtId="177" fontId="8" fillId="6" borderId="43" xfId="1" applyFont="1" applyFill="1" applyBorder="1" applyAlignment="1">
      <alignment horizontal="left" vertical="top" wrapText="1"/>
    </xf>
    <xf numFmtId="182" fontId="8" fillId="0" borderId="43" xfId="1" applyNumberFormat="1" applyFont="1" applyFill="1" applyBorder="1" applyAlignment="1">
      <alignment horizontal="right" vertical="center"/>
    </xf>
    <xf numFmtId="182" fontId="8" fillId="0" borderId="44" xfId="1" applyNumberFormat="1" applyFont="1" applyFill="1" applyBorder="1" applyAlignment="1">
      <alignment horizontal="right" vertical="center"/>
    </xf>
    <xf numFmtId="49" fontId="8" fillId="6" borderId="10" xfId="1" applyNumberFormat="1" applyFont="1" applyFill="1" applyBorder="1" applyAlignment="1">
      <alignment horizontal="left" vertical="top" wrapText="1"/>
    </xf>
    <xf numFmtId="177" fontId="3" fillId="6" borderId="37" xfId="1" applyFont="1" applyFill="1" applyBorder="1" applyAlignment="1">
      <alignment horizontal="center" vertical="center"/>
    </xf>
    <xf numFmtId="177" fontId="6" fillId="6" borderId="37" xfId="1" applyFont="1" applyFill="1" applyBorder="1" applyAlignment="1">
      <alignment horizontal="left" vertical="center"/>
    </xf>
    <xf numFmtId="177" fontId="6" fillId="6" borderId="45" xfId="1" applyFont="1" applyFill="1" applyBorder="1" applyAlignment="1">
      <alignment horizontal="center" vertical="center"/>
    </xf>
    <xf numFmtId="177" fontId="6" fillId="6" borderId="46" xfId="1" applyFont="1" applyFill="1" applyBorder="1" applyAlignment="1">
      <alignment horizontal="center" vertical="center"/>
    </xf>
    <xf numFmtId="177" fontId="4" fillId="4" borderId="47" xfId="1" applyFont="1" applyFill="1" applyBorder="1" applyAlignment="1">
      <alignment horizontal="center" vertical="center"/>
    </xf>
    <xf numFmtId="178" fontId="23" fillId="6" borderId="46" xfId="1" applyNumberFormat="1" applyFont="1" applyFill="1" applyBorder="1" applyAlignment="1">
      <alignment horizontal="center" vertical="center"/>
    </xf>
    <xf numFmtId="177" fontId="6" fillId="6" borderId="37" xfId="1" applyFont="1" applyFill="1" applyBorder="1" applyAlignment="1">
      <alignment horizontal="center" vertical="center" wrapText="1"/>
    </xf>
    <xf numFmtId="177" fontId="8" fillId="6" borderId="46" xfId="1" applyFont="1" applyFill="1" applyBorder="1" applyAlignment="1">
      <alignment horizontal="left" vertical="top" wrapText="1"/>
    </xf>
    <xf numFmtId="182" fontId="8" fillId="0" borderId="46" xfId="1" applyNumberFormat="1" applyFont="1" applyFill="1" applyBorder="1" applyAlignment="1">
      <alignment horizontal="right" vertical="center"/>
    </xf>
    <xf numFmtId="182" fontId="8" fillId="0" borderId="47" xfId="1" applyNumberFormat="1" applyFont="1" applyFill="1" applyBorder="1" applyAlignment="1">
      <alignment horizontal="right" vertical="center"/>
    </xf>
    <xf numFmtId="182" fontId="8" fillId="6" borderId="11" xfId="1" applyNumberFormat="1" applyFont="1" applyFill="1" applyBorder="1" applyAlignment="1">
      <alignment horizontal="right" vertical="center" wrapText="1"/>
    </xf>
    <xf numFmtId="177" fontId="3" fillId="0" borderId="48" xfId="1" applyFont="1" applyBorder="1" applyAlignment="1">
      <alignment horizontal="center" vertical="center"/>
    </xf>
    <xf numFmtId="177" fontId="3" fillId="0" borderId="49" xfId="1" applyFont="1" applyBorder="1" applyAlignment="1">
      <alignment horizontal="left" vertical="center"/>
    </xf>
    <xf numFmtId="177" fontId="3" fillId="0" borderId="49" xfId="1" applyFont="1" applyBorder="1" applyAlignment="1">
      <alignment horizontal="center" vertical="center"/>
    </xf>
    <xf numFmtId="177" fontId="4" fillId="0" borderId="49" xfId="1" applyFont="1" applyFill="1" applyBorder="1" applyAlignment="1">
      <alignment horizontal="center" vertical="center"/>
    </xf>
    <xf numFmtId="177" fontId="3" fillId="0" borderId="50" xfId="1" applyFont="1" applyBorder="1" applyAlignment="1">
      <alignment horizontal="center" vertical="center"/>
    </xf>
    <xf numFmtId="177" fontId="4" fillId="4" borderId="49" xfId="1" applyFont="1" applyFill="1" applyBorder="1" applyAlignment="1">
      <alignment horizontal="center" vertical="center"/>
    </xf>
    <xf numFmtId="178" fontId="4" fillId="0" borderId="51" xfId="1" applyNumberFormat="1" applyFont="1" applyFill="1" applyBorder="1" applyAlignment="1">
      <alignment horizontal="center" vertical="center"/>
    </xf>
    <xf numFmtId="179" fontId="3" fillId="4" borderId="52" xfId="1" applyNumberFormat="1" applyFont="1" applyFill="1" applyBorder="1" applyAlignment="1">
      <alignment horizontal="center" vertical="center"/>
    </xf>
    <xf numFmtId="49" fontId="3" fillId="0" borderId="50" xfId="1" applyNumberFormat="1" applyFont="1" applyBorder="1" applyAlignment="1">
      <alignment horizontal="left" vertical="top" wrapText="1"/>
    </xf>
    <xf numFmtId="177" fontId="3" fillId="0" borderId="53" xfId="1" applyFont="1" applyBorder="1" applyAlignment="1">
      <alignment horizontal="left" vertical="top" wrapText="1"/>
    </xf>
    <xf numFmtId="177" fontId="3" fillId="0" borderId="52" xfId="1" applyFont="1" applyBorder="1" applyAlignment="1">
      <alignment horizontal="center" vertical="center"/>
    </xf>
    <xf numFmtId="178" fontId="3" fillId="0" borderId="53" xfId="1" applyNumberFormat="1" applyFont="1" applyBorder="1" applyAlignment="1">
      <alignment horizontal="center" vertical="center"/>
    </xf>
    <xf numFmtId="177" fontId="3" fillId="6" borderId="54" xfId="1" applyFont="1" applyFill="1" applyBorder="1" applyAlignment="1">
      <alignment horizontal="center" vertical="center"/>
    </xf>
    <xf numFmtId="177" fontId="6" fillId="6" borderId="55" xfId="1" applyFont="1" applyFill="1" applyBorder="1" applyAlignment="1">
      <alignment horizontal="left" vertical="center"/>
    </xf>
    <xf numFmtId="177" fontId="6" fillId="6" borderId="55" xfId="1" applyFont="1" applyFill="1" applyBorder="1" applyAlignment="1">
      <alignment horizontal="center" vertical="center"/>
    </xf>
    <xf numFmtId="177" fontId="6" fillId="6" borderId="50" xfId="1" applyFont="1" applyFill="1" applyBorder="1" applyAlignment="1">
      <alignment horizontal="center" vertical="center"/>
    </xf>
    <xf numFmtId="177" fontId="4" fillId="4" borderId="55" xfId="1" applyFont="1" applyFill="1" applyBorder="1" applyAlignment="1">
      <alignment horizontal="center" vertical="center"/>
    </xf>
    <xf numFmtId="178" fontId="6" fillId="6" borderId="56" xfId="1" applyNumberFormat="1" applyFont="1" applyFill="1" applyBorder="1" applyAlignment="1">
      <alignment horizontal="center" vertical="center"/>
    </xf>
    <xf numFmtId="178" fontId="6" fillId="6" borderId="55" xfId="1" applyNumberFormat="1" applyFont="1" applyFill="1" applyBorder="1" applyAlignment="1">
      <alignment horizontal="center" vertical="center"/>
    </xf>
    <xf numFmtId="179" fontId="6" fillId="6" borderId="52" xfId="1" applyNumberFormat="1" applyFont="1" applyFill="1" applyBorder="1" applyAlignment="1">
      <alignment horizontal="center" vertical="center"/>
    </xf>
    <xf numFmtId="179" fontId="6" fillId="4" borderId="52" xfId="1" applyNumberFormat="1" applyFont="1" applyFill="1" applyBorder="1" applyAlignment="1">
      <alignment horizontal="center" vertical="center"/>
    </xf>
    <xf numFmtId="177" fontId="6" fillId="6" borderId="55" xfId="1" applyFont="1" applyFill="1" applyBorder="1" applyAlignment="1">
      <alignment horizontal="center" vertical="center" wrapText="1"/>
    </xf>
    <xf numFmtId="49" fontId="8" fillId="6" borderId="56" xfId="1" applyNumberFormat="1" applyFont="1" applyFill="1" applyBorder="1" applyAlignment="1">
      <alignment horizontal="left" vertical="top" wrapText="1"/>
    </xf>
    <xf numFmtId="49" fontId="8" fillId="6" borderId="56" xfId="1" applyNumberFormat="1" applyFont="1" applyFill="1" applyBorder="1" applyAlignment="1">
      <alignment horizontal="right" vertical="center" wrapText="1"/>
    </xf>
    <xf numFmtId="177" fontId="8" fillId="6" borderId="57" xfId="1" applyFont="1" applyFill="1" applyBorder="1" applyAlignment="1">
      <alignment horizontal="left" vertical="top" wrapText="1"/>
    </xf>
    <xf numFmtId="182" fontId="8" fillId="0" borderId="58" xfId="1" applyNumberFormat="1" applyFont="1" applyBorder="1" applyAlignment="1">
      <alignment horizontal="right" vertical="center"/>
    </xf>
    <xf numFmtId="182" fontId="8" fillId="0" borderId="55" xfId="1" applyNumberFormat="1" applyFont="1" applyFill="1" applyBorder="1" applyAlignment="1">
      <alignment horizontal="right" vertical="center"/>
    </xf>
    <xf numFmtId="182" fontId="8" fillId="0" borderId="57" xfId="1" applyNumberFormat="1" applyFont="1" applyFill="1" applyBorder="1" applyAlignment="1">
      <alignment horizontal="right" vertical="center"/>
    </xf>
    <xf numFmtId="49" fontId="8" fillId="6" borderId="11" xfId="1" applyNumberFormat="1" applyFont="1" applyFill="1" applyBorder="1" applyAlignment="1">
      <alignment horizontal="right" vertical="center" wrapText="1"/>
    </xf>
    <xf numFmtId="182" fontId="8" fillId="0" borderId="11" xfId="1" applyNumberFormat="1" applyFont="1" applyBorder="1" applyAlignment="1">
      <alignment horizontal="right" vertical="center"/>
    </xf>
    <xf numFmtId="177" fontId="6" fillId="6" borderId="16" xfId="1" applyFont="1" applyFill="1" applyBorder="1" applyAlignment="1">
      <alignment horizontal="center" vertical="center"/>
    </xf>
    <xf numFmtId="178" fontId="20" fillId="6" borderId="10" xfId="1" applyNumberFormat="1" applyFont="1" applyFill="1" applyBorder="1" applyAlignment="1">
      <alignment horizontal="center" vertical="center"/>
    </xf>
    <xf numFmtId="179" fontId="6" fillId="4" borderId="14" xfId="1" applyNumberFormat="1" applyFont="1" applyFill="1" applyBorder="1" applyAlignment="1">
      <alignment horizontal="center" vertical="center"/>
    </xf>
    <xf numFmtId="178" fontId="20" fillId="6" borderId="15" xfId="1" applyNumberFormat="1" applyFont="1" applyFill="1" applyBorder="1" applyAlignment="1">
      <alignment horizontal="center" vertical="center"/>
    </xf>
    <xf numFmtId="179" fontId="6" fillId="6" borderId="16" xfId="1" applyNumberFormat="1" applyFont="1" applyFill="1" applyBorder="1" applyAlignment="1">
      <alignment horizontal="center" vertical="center"/>
    </xf>
    <xf numFmtId="179" fontId="6" fillId="4" borderId="19" xfId="1" applyNumberFormat="1" applyFont="1" applyFill="1" applyBorder="1" applyAlignment="1">
      <alignment horizontal="center" vertical="center"/>
    </xf>
    <xf numFmtId="49" fontId="8" fillId="6" borderId="15" xfId="1" applyNumberFormat="1" applyFont="1" applyFill="1" applyBorder="1" applyAlignment="1">
      <alignment horizontal="left" vertical="top" wrapText="1"/>
    </xf>
    <xf numFmtId="49" fontId="8" fillId="6" borderId="16" xfId="1" applyNumberFormat="1" applyFont="1" applyFill="1" applyBorder="1" applyAlignment="1">
      <alignment horizontal="right" vertical="center" wrapText="1"/>
    </xf>
    <xf numFmtId="182" fontId="8" fillId="6" borderId="16" xfId="1" applyNumberFormat="1" applyFont="1" applyFill="1" applyBorder="1" applyAlignment="1">
      <alignment horizontal="right" vertical="center" wrapText="1"/>
    </xf>
    <xf numFmtId="182" fontId="8" fillId="0" borderId="16" xfId="1" applyNumberFormat="1" applyFont="1" applyBorder="1" applyAlignment="1">
      <alignment horizontal="right" vertical="center"/>
    </xf>
    <xf numFmtId="177" fontId="6" fillId="6" borderId="43" xfId="1" applyFont="1" applyFill="1" applyBorder="1" applyAlignment="1">
      <alignment horizontal="center" vertical="center"/>
    </xf>
    <xf numFmtId="177" fontId="6" fillId="6" borderId="16" xfId="1" applyFont="1" applyFill="1" applyBorder="1" applyAlignment="1">
      <alignment horizontal="center" vertical="center" wrapText="1"/>
    </xf>
    <xf numFmtId="178" fontId="20" fillId="6" borderId="42" xfId="1" applyNumberFormat="1" applyFont="1" applyFill="1" applyBorder="1" applyAlignment="1">
      <alignment horizontal="center" vertical="center"/>
    </xf>
    <xf numFmtId="179" fontId="6" fillId="4" borderId="44" xfId="1" applyNumberFormat="1" applyFont="1" applyFill="1" applyBorder="1" applyAlignment="1">
      <alignment horizontal="center" vertical="center"/>
    </xf>
    <xf numFmtId="49" fontId="8" fillId="6" borderId="42" xfId="1" applyNumberFormat="1" applyFont="1" applyFill="1" applyBorder="1" applyAlignment="1">
      <alignment horizontal="left" vertical="top" wrapText="1"/>
    </xf>
    <xf numFmtId="49" fontId="8" fillId="6" borderId="43" xfId="1" applyNumberFormat="1" applyFont="1" applyFill="1" applyBorder="1" applyAlignment="1">
      <alignment horizontal="right" vertical="center" wrapText="1"/>
    </xf>
    <xf numFmtId="182" fontId="8" fillId="6" borderId="43" xfId="1" applyNumberFormat="1" applyFont="1" applyFill="1" applyBorder="1" applyAlignment="1">
      <alignment horizontal="right" vertical="center" wrapText="1"/>
    </xf>
    <xf numFmtId="182" fontId="8" fillId="0" borderId="43" xfId="1" applyNumberFormat="1" applyFont="1" applyBorder="1" applyAlignment="1">
      <alignment horizontal="right" vertical="center"/>
    </xf>
    <xf numFmtId="177" fontId="6" fillId="6" borderId="46" xfId="1" applyFont="1" applyFill="1" applyBorder="1" applyAlignment="1">
      <alignment horizontal="center" vertical="center" wrapText="1"/>
    </xf>
    <xf numFmtId="178" fontId="20" fillId="6" borderId="45" xfId="1" applyNumberFormat="1" applyFont="1" applyFill="1" applyBorder="1" applyAlignment="1">
      <alignment horizontal="center" vertical="center"/>
    </xf>
    <xf numFmtId="179" fontId="6" fillId="6" borderId="46" xfId="1" applyNumberFormat="1" applyFont="1" applyFill="1" applyBorder="1" applyAlignment="1">
      <alignment horizontal="center" vertical="center"/>
    </xf>
    <xf numFmtId="179" fontId="6" fillId="4" borderId="47" xfId="1" applyNumberFormat="1" applyFont="1" applyFill="1" applyBorder="1" applyAlignment="1">
      <alignment horizontal="center" vertical="center"/>
    </xf>
    <xf numFmtId="49" fontId="8" fillId="6" borderId="45" xfId="1" applyNumberFormat="1" applyFont="1" applyFill="1" applyBorder="1" applyAlignment="1">
      <alignment horizontal="left" vertical="top" wrapText="1"/>
    </xf>
    <xf numFmtId="49" fontId="8" fillId="6" borderId="46" xfId="1" applyNumberFormat="1" applyFont="1" applyFill="1" applyBorder="1" applyAlignment="1">
      <alignment horizontal="right" vertical="center" wrapText="1"/>
    </xf>
    <xf numFmtId="182" fontId="8" fillId="6" borderId="46" xfId="1" applyNumberFormat="1" applyFont="1" applyFill="1" applyBorder="1" applyAlignment="1">
      <alignment horizontal="right" vertical="center" wrapText="1"/>
    </xf>
    <xf numFmtId="182" fontId="8" fillId="0" borderId="46" xfId="1" applyNumberFormat="1" applyFont="1" applyBorder="1" applyAlignment="1">
      <alignment horizontal="right" vertical="center"/>
    </xf>
    <xf numFmtId="177" fontId="3" fillId="6" borderId="59" xfId="1" applyFont="1" applyFill="1" applyBorder="1" applyAlignment="1">
      <alignment horizontal="center" vertical="center"/>
    </xf>
    <xf numFmtId="177" fontId="6" fillId="6" borderId="59" xfId="1" applyFont="1" applyFill="1" applyBorder="1" applyAlignment="1">
      <alignment horizontal="left" vertical="center" wrapText="1"/>
    </xf>
    <xf numFmtId="177" fontId="6" fillId="6" borderId="5" xfId="1" applyFont="1" applyFill="1" applyBorder="1" applyAlignment="1">
      <alignment horizontal="center" vertical="center"/>
    </xf>
    <xf numFmtId="177" fontId="20" fillId="6" borderId="6" xfId="1" applyFont="1" applyFill="1" applyBorder="1" applyAlignment="1">
      <alignment horizontal="center" vertical="center"/>
    </xf>
    <xf numFmtId="177" fontId="4" fillId="4" borderId="9" xfId="1" applyFont="1" applyFill="1" applyBorder="1" applyAlignment="1">
      <alignment horizontal="center" vertical="center"/>
    </xf>
    <xf numFmtId="178" fontId="20" fillId="6" borderId="5" xfId="1" applyNumberFormat="1" applyFont="1" applyFill="1" applyBorder="1" applyAlignment="1">
      <alignment horizontal="center" vertical="center"/>
    </xf>
    <xf numFmtId="179" fontId="6" fillId="6" borderId="6" xfId="1" applyNumberFormat="1" applyFont="1" applyFill="1" applyBorder="1" applyAlignment="1">
      <alignment horizontal="center" vertical="center"/>
    </xf>
    <xf numFmtId="179" fontId="6" fillId="4" borderId="9" xfId="1" applyNumberFormat="1" applyFont="1" applyFill="1" applyBorder="1" applyAlignment="1">
      <alignment horizontal="center" vertical="center"/>
    </xf>
    <xf numFmtId="177" fontId="6" fillId="6" borderId="59" xfId="1" applyFont="1" applyFill="1" applyBorder="1" applyAlignment="1">
      <alignment horizontal="center" vertical="center" wrapText="1"/>
    </xf>
    <xf numFmtId="49" fontId="8" fillId="6" borderId="5" xfId="1" applyNumberFormat="1" applyFont="1" applyFill="1" applyBorder="1" applyAlignment="1">
      <alignment horizontal="left" vertical="top" wrapText="1"/>
    </xf>
    <xf numFmtId="49" fontId="8" fillId="6" borderId="6" xfId="1" applyNumberFormat="1" applyFont="1" applyFill="1" applyBorder="1" applyAlignment="1">
      <alignment horizontal="right" vertical="center" wrapText="1"/>
    </xf>
    <xf numFmtId="177" fontId="8" fillId="6" borderId="6" xfId="1" applyFont="1" applyFill="1" applyBorder="1" applyAlignment="1">
      <alignment horizontal="left" vertical="top" wrapText="1"/>
    </xf>
    <xf numFmtId="182" fontId="8" fillId="6" borderId="6" xfId="1" applyNumberFormat="1" applyFont="1" applyFill="1" applyBorder="1" applyAlignment="1">
      <alignment horizontal="right" vertical="center" wrapText="1"/>
    </xf>
    <xf numFmtId="182" fontId="8" fillId="0" borderId="6" xfId="1" applyNumberFormat="1" applyFont="1" applyBorder="1" applyAlignment="1">
      <alignment horizontal="right" vertical="center"/>
    </xf>
    <xf numFmtId="182" fontId="8" fillId="0" borderId="6" xfId="1" applyNumberFormat="1" applyFont="1" applyFill="1" applyBorder="1" applyAlignment="1">
      <alignment horizontal="right" vertical="center"/>
    </xf>
    <xf numFmtId="182" fontId="8" fillId="0" borderId="9" xfId="1" applyNumberFormat="1" applyFont="1" applyFill="1" applyBorder="1" applyAlignment="1">
      <alignment horizontal="right" vertical="center"/>
    </xf>
    <xf numFmtId="177" fontId="26" fillId="6" borderId="0" xfId="1" applyFont="1" applyFill="1" applyAlignment="1">
      <alignment horizontal="center" vertical="center"/>
    </xf>
    <xf numFmtId="177" fontId="26" fillId="6" borderId="0" xfId="1" applyFont="1" applyFill="1" applyAlignment="1">
      <alignment horizontal="left" vertical="center"/>
    </xf>
    <xf numFmtId="178" fontId="26" fillId="6" borderId="0" xfId="1" applyNumberFormat="1" applyFont="1" applyFill="1" applyAlignment="1">
      <alignment horizontal="center" vertical="center"/>
    </xf>
    <xf numFmtId="49" fontId="26" fillId="6" borderId="0" xfId="1" applyNumberFormat="1" applyFont="1" applyFill="1" applyAlignment="1">
      <alignment horizontal="center" vertical="center"/>
    </xf>
    <xf numFmtId="183" fontId="26" fillId="6" borderId="0" xfId="1" applyNumberFormat="1" applyFont="1" applyFill="1" applyAlignment="1">
      <alignment horizontal="center" vertical="center"/>
    </xf>
    <xf numFmtId="182" fontId="26" fillId="6" borderId="0" xfId="1" applyNumberFormat="1" applyFont="1" applyFill="1" applyAlignment="1">
      <alignment horizontal="right" vertical="center"/>
    </xf>
    <xf numFmtId="177" fontId="7" fillId="7" borderId="38" xfId="1" applyFont="1" applyFill="1" applyBorder="1" applyAlignment="1">
      <alignment horizontal="center" vertical="center"/>
    </xf>
    <xf numFmtId="177" fontId="7" fillId="7" borderId="1" xfId="1" applyFont="1" applyFill="1" applyBorder="1" applyAlignment="1">
      <alignment horizontal="center" vertical="center"/>
    </xf>
    <xf numFmtId="177" fontId="7" fillId="7" borderId="2" xfId="1" applyFont="1" applyFill="1" applyBorder="1" applyAlignment="1">
      <alignment horizontal="center" vertical="center"/>
    </xf>
    <xf numFmtId="177" fontId="7" fillId="7" borderId="4" xfId="1" applyFont="1" applyFill="1" applyBorder="1" applyAlignment="1">
      <alignment horizontal="center" vertical="center"/>
    </xf>
    <xf numFmtId="178" fontId="7" fillId="7" borderId="1" xfId="1" applyNumberFormat="1" applyFont="1" applyFill="1" applyBorder="1" applyAlignment="1">
      <alignment horizontal="center" vertical="center"/>
    </xf>
    <xf numFmtId="178" fontId="7" fillId="7" borderId="2" xfId="1" applyNumberFormat="1" applyFont="1" applyFill="1" applyBorder="1" applyAlignment="1">
      <alignment horizontal="center" vertical="center"/>
    </xf>
    <xf numFmtId="178" fontId="7" fillId="7" borderId="4" xfId="1" applyNumberFormat="1" applyFont="1" applyFill="1" applyBorder="1" applyAlignment="1">
      <alignment horizontal="center" vertical="center"/>
    </xf>
    <xf numFmtId="49" fontId="7" fillId="7" borderId="1" xfId="1" applyNumberFormat="1" applyFont="1" applyFill="1" applyBorder="1" applyAlignment="1">
      <alignment horizontal="center" vertical="center"/>
    </xf>
    <xf numFmtId="49" fontId="7" fillId="7" borderId="2" xfId="1" applyNumberFormat="1" applyFont="1" applyFill="1" applyBorder="1" applyAlignment="1">
      <alignment horizontal="center" vertical="center"/>
    </xf>
    <xf numFmtId="177" fontId="27" fillId="9" borderId="2" xfId="1" applyFont="1" applyFill="1" applyBorder="1" applyAlignment="1">
      <alignment horizontal="center" vertical="center"/>
    </xf>
    <xf numFmtId="177" fontId="7" fillId="3" borderId="2" xfId="1" applyFont="1" applyFill="1" applyBorder="1" applyAlignment="1">
      <alignment horizontal="center" vertical="center"/>
    </xf>
    <xf numFmtId="178" fontId="7" fillId="3" borderId="4" xfId="1" applyNumberFormat="1" applyFont="1" applyFill="1" applyBorder="1" applyAlignment="1">
      <alignment horizontal="center" vertical="center"/>
    </xf>
    <xf numFmtId="177" fontId="7" fillId="0" borderId="0" xfId="1" applyFont="1" applyAlignment="1">
      <alignment horizontal="center" vertical="center"/>
    </xf>
    <xf numFmtId="0" fontId="10" fillId="6" borderId="0" xfId="0" applyFont="1" applyFill="1" applyAlignment="1">
      <alignment horizontal="center" vertical="center"/>
    </xf>
    <xf numFmtId="0" fontId="10" fillId="0" borderId="0" xfId="0" applyFont="1" applyAlignment="1">
      <alignment horizontal="center" vertical="center"/>
    </xf>
    <xf numFmtId="0" fontId="0" fillId="2" borderId="0" xfId="0" applyFill="1" applyAlignment="1">
      <alignment horizontal="right"/>
    </xf>
    <xf numFmtId="0" fontId="9" fillId="2" borderId="0" xfId="0" applyFont="1" applyFill="1" applyAlignment="1">
      <alignment horizontal="right"/>
    </xf>
  </cellXfs>
  <cellStyles count="3">
    <cellStyle name="パーセント" xfId="2" builtinId="5"/>
    <cellStyle name="桁区切り" xfId="1" builtinId="6"/>
    <cellStyle name="標準" xfId="0" builtinId="0"/>
  </cellStyles>
  <dxfs count="0"/>
  <tableStyles count="0" defaultTableStyle="TableStyleMedium2" defaultPivotStyle="PivotStyleLight16"/>
  <colors>
    <mruColors>
      <color rgb="FF0000FF"/>
      <color rgb="FFFFFF99"/>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26</xdr:col>
      <xdr:colOff>140970</xdr:colOff>
      <xdr:row>15</xdr:row>
      <xdr:rowOff>311467</xdr:rowOff>
    </xdr:from>
    <xdr:to>
      <xdr:col>34</xdr:col>
      <xdr:colOff>94383</xdr:colOff>
      <xdr:row>17</xdr:row>
      <xdr:rowOff>651156</xdr:rowOff>
    </xdr:to>
    <xdr:pic>
      <xdr:nvPicPr>
        <xdr:cNvPr id="2" name="図 1">
          <a:extLst>
            <a:ext uri="{FF2B5EF4-FFF2-40B4-BE49-F238E27FC236}">
              <a16:creationId xmlns:a16="http://schemas.microsoft.com/office/drawing/2014/main" id="{5427F5BF-ED3E-2A74-5AA3-94869ABDCB4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621970" y="22842422"/>
          <a:ext cx="5366212" cy="43713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26</xdr:col>
      <xdr:colOff>1</xdr:colOff>
      <xdr:row>13</xdr:row>
      <xdr:rowOff>1</xdr:rowOff>
    </xdr:from>
    <xdr:to>
      <xdr:col>34</xdr:col>
      <xdr:colOff>1155</xdr:colOff>
      <xdr:row>15</xdr:row>
      <xdr:rowOff>95125</xdr:rowOff>
    </xdr:to>
    <xdr:pic>
      <xdr:nvPicPr>
        <xdr:cNvPr id="3" name="図 2">
          <a:extLst>
            <a:ext uri="{FF2B5EF4-FFF2-40B4-BE49-F238E27FC236}">
              <a16:creationId xmlns:a16="http://schemas.microsoft.com/office/drawing/2014/main" id="{A623ACD3-0CC4-5CD1-1A92-30B2DF20BFB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8481001" y="18270683"/>
          <a:ext cx="5385954" cy="4143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26</xdr:col>
      <xdr:colOff>404033</xdr:colOff>
      <xdr:row>18</xdr:row>
      <xdr:rowOff>835081</xdr:rowOff>
    </xdr:from>
    <xdr:to>
      <xdr:col>33</xdr:col>
      <xdr:colOff>15931</xdr:colOff>
      <xdr:row>45</xdr:row>
      <xdr:rowOff>17813</xdr:rowOff>
    </xdr:to>
    <xdr:pic>
      <xdr:nvPicPr>
        <xdr:cNvPr id="4" name="図 3">
          <a:extLst>
            <a:ext uri="{FF2B5EF4-FFF2-40B4-BE49-F238E27FC236}">
              <a16:creationId xmlns:a16="http://schemas.microsoft.com/office/drawing/2014/main" id="{9AFE0713-A45A-0026-B119-C7B8C7D21D7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8885033" y="27176036"/>
          <a:ext cx="4321925" cy="64318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34</xdr:col>
      <xdr:colOff>304800</xdr:colOff>
      <xdr:row>12</xdr:row>
      <xdr:rowOff>76200</xdr:rowOff>
    </xdr:from>
    <xdr:to>
      <xdr:col>41</xdr:col>
      <xdr:colOff>285153</xdr:colOff>
      <xdr:row>15</xdr:row>
      <xdr:rowOff>364676</xdr:rowOff>
    </xdr:to>
    <xdr:pic>
      <xdr:nvPicPr>
        <xdr:cNvPr id="5" name="図 4">
          <a:extLst>
            <a:ext uri="{FF2B5EF4-FFF2-40B4-BE49-F238E27FC236}">
              <a16:creationId xmlns:a16="http://schemas.microsoft.com/office/drawing/2014/main" id="{6E63D587-8E14-A084-EFC3-863B0AA48A13}"/>
            </a:ext>
          </a:extLst>
        </xdr:cNvPr>
        <xdr:cNvPicPr>
          <a:picLocks noChangeAspect="1"/>
        </xdr:cNvPicPr>
      </xdr:nvPicPr>
      <xdr:blipFill>
        <a:blip xmlns:r="http://schemas.openxmlformats.org/officeDocument/2006/relationships" r:embed="rId4"/>
        <a:stretch>
          <a:fillRect/>
        </a:stretch>
      </xdr:blipFill>
      <xdr:spPr>
        <a:xfrm>
          <a:off x="35375850" y="16440150"/>
          <a:ext cx="4771429" cy="6361905"/>
        </a:xfrm>
        <a:prstGeom prst="rect">
          <a:avLst/>
        </a:prstGeom>
      </xdr:spPr>
    </xdr:pic>
    <xdr:clientData/>
  </xdr:twoCellAnchor>
  <xdr:twoCellAnchor editAs="oneCell">
    <xdr:from>
      <xdr:col>34</xdr:col>
      <xdr:colOff>266700</xdr:colOff>
      <xdr:row>14</xdr:row>
      <xdr:rowOff>2324100</xdr:rowOff>
    </xdr:from>
    <xdr:to>
      <xdr:col>41</xdr:col>
      <xdr:colOff>189908</xdr:colOff>
      <xdr:row>17</xdr:row>
      <xdr:rowOff>1581428</xdr:rowOff>
    </xdr:to>
    <xdr:pic>
      <xdr:nvPicPr>
        <xdr:cNvPr id="6" name="図 5">
          <a:extLst>
            <a:ext uri="{FF2B5EF4-FFF2-40B4-BE49-F238E27FC236}">
              <a16:creationId xmlns:a16="http://schemas.microsoft.com/office/drawing/2014/main" id="{ED3B8078-0359-FC21-BF8E-863F1B37899D}"/>
            </a:ext>
          </a:extLst>
        </xdr:cNvPr>
        <xdr:cNvPicPr>
          <a:picLocks noChangeAspect="1"/>
        </xdr:cNvPicPr>
      </xdr:nvPicPr>
      <xdr:blipFill>
        <a:blip xmlns:r="http://schemas.openxmlformats.org/officeDocument/2006/relationships" r:embed="rId5"/>
        <a:stretch>
          <a:fillRect/>
        </a:stretch>
      </xdr:blipFill>
      <xdr:spPr>
        <a:xfrm>
          <a:off x="35337750" y="22498050"/>
          <a:ext cx="4723809" cy="5628571"/>
        </a:xfrm>
        <a:prstGeom prst="rect">
          <a:avLst/>
        </a:prstGeom>
      </xdr:spPr>
    </xdr:pic>
    <xdr:clientData/>
  </xdr:twoCellAnchor>
  <xdr:twoCellAnchor editAs="oneCell">
    <xdr:from>
      <xdr:col>34</xdr:col>
      <xdr:colOff>209550</xdr:colOff>
      <xdr:row>18</xdr:row>
      <xdr:rowOff>1638300</xdr:rowOff>
    </xdr:from>
    <xdr:to>
      <xdr:col>41</xdr:col>
      <xdr:colOff>113711</xdr:colOff>
      <xdr:row>42</xdr:row>
      <xdr:rowOff>191256</xdr:rowOff>
    </xdr:to>
    <xdr:pic>
      <xdr:nvPicPr>
        <xdr:cNvPr id="7" name="図 6">
          <a:extLst>
            <a:ext uri="{FF2B5EF4-FFF2-40B4-BE49-F238E27FC236}">
              <a16:creationId xmlns:a16="http://schemas.microsoft.com/office/drawing/2014/main" id="{66317475-22B1-54C0-CAB5-8CBEF8797864}"/>
            </a:ext>
          </a:extLst>
        </xdr:cNvPr>
        <xdr:cNvPicPr>
          <a:picLocks noChangeAspect="1"/>
        </xdr:cNvPicPr>
      </xdr:nvPicPr>
      <xdr:blipFill>
        <a:blip xmlns:r="http://schemas.openxmlformats.org/officeDocument/2006/relationships" r:embed="rId6"/>
        <a:stretch>
          <a:fillRect/>
        </a:stretch>
      </xdr:blipFill>
      <xdr:spPr>
        <a:xfrm>
          <a:off x="35280600" y="27984450"/>
          <a:ext cx="4704762" cy="5961905"/>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221776-E503-4952-B3DD-C10DBF219EA8}">
  <sheetPr codeName="Sheet1" filterMode="1">
    <tabColor rgb="FFFF0000"/>
    <pageSetUpPr fitToPage="1"/>
  </sheetPr>
  <dimension ref="A1:AM405"/>
  <sheetViews>
    <sheetView zoomScale="45" zoomScaleNormal="45" workbookViewId="0">
      <pane xSplit="3" ySplit="3" topLeftCell="F4" activePane="bottomRight" state="frozen"/>
      <selection pane="topRight" activeCell="D1" sqref="D1"/>
      <selection pane="bottomLeft" activeCell="A4" sqref="A4"/>
      <selection pane="bottomRight" activeCell="R12" sqref="R12"/>
    </sheetView>
  </sheetViews>
  <sheetFormatPr defaultColWidth="8.8984375" defaultRowHeight="16.2" outlineLevelCol="1"/>
  <cols>
    <col min="1" max="1" width="9.796875" style="100" customWidth="1"/>
    <col min="2" max="2" width="10.8984375" style="101" hidden="1" customWidth="1"/>
    <col min="3" max="3" width="36.09765625" style="101" customWidth="1"/>
    <col min="4" max="4" width="35.19921875" style="100" hidden="1" customWidth="1" outlineLevel="1"/>
    <col min="5" max="5" width="13.3984375" style="100" customWidth="1" collapsed="1"/>
    <col min="6" max="6" width="21.3984375" style="100" customWidth="1"/>
    <col min="7" max="7" width="20.19921875" style="100" customWidth="1"/>
    <col min="8" max="8" width="15.69921875" style="1" customWidth="1"/>
    <col min="9" max="10" width="9.69921875" style="1" hidden="1" customWidth="1"/>
    <col min="11" max="12" width="21.69921875" style="103" customWidth="1"/>
    <col min="13" max="13" width="21.69921875" style="2" customWidth="1"/>
    <col min="14" max="14" width="19.796875" style="2" customWidth="1"/>
    <col min="15" max="15" width="24.3984375" style="2" hidden="1" customWidth="1"/>
    <col min="16" max="16" width="18.69921875" style="100" customWidth="1"/>
    <col min="17" max="17" width="115.8984375" style="105" hidden="1" customWidth="1"/>
    <col min="18" max="18" width="104" style="105" customWidth="1"/>
    <col min="19" max="19" width="19.796875" style="105" customWidth="1"/>
    <col min="20" max="20" width="43" style="100" customWidth="1"/>
    <col min="21" max="21" width="43" style="100" customWidth="1" outlineLevel="1"/>
    <col min="22" max="23" width="23.5" style="1" customWidth="1" outlineLevel="1"/>
    <col min="24" max="24" width="23.5" style="2" customWidth="1" outlineLevel="1"/>
    <col min="25" max="25" width="11.19921875" style="100" customWidth="1" outlineLevel="1"/>
    <col min="26" max="39" width="8.8984375" style="100"/>
    <col min="40" max="16384" width="8.8984375" style="1"/>
  </cols>
  <sheetData>
    <row r="1" spans="1:39" s="99" customFormat="1" ht="36" customHeight="1">
      <c r="A1" s="96" t="s">
        <v>55</v>
      </c>
      <c r="C1" s="97" t="s">
        <v>149</v>
      </c>
      <c r="I1" s="36"/>
      <c r="J1" s="36"/>
      <c r="K1" s="146"/>
      <c r="L1" s="102"/>
      <c r="M1" s="102"/>
      <c r="N1" s="102"/>
      <c r="O1" s="37"/>
      <c r="Q1" s="104"/>
      <c r="R1" s="104"/>
      <c r="S1" s="104"/>
      <c r="V1" s="36"/>
      <c r="W1" s="36"/>
      <c r="X1" s="37"/>
    </row>
    <row r="2" spans="1:39" s="100" customFormat="1" ht="24.6" customHeight="1" thickBot="1">
      <c r="B2" s="101"/>
      <c r="C2" s="101"/>
      <c r="I2" s="1"/>
      <c r="J2" s="1"/>
      <c r="K2" s="103"/>
      <c r="L2" s="132" t="s">
        <v>289</v>
      </c>
      <c r="M2" s="129"/>
      <c r="N2" s="132" t="s">
        <v>289</v>
      </c>
      <c r="O2" s="2"/>
      <c r="P2" s="129"/>
      <c r="Q2" s="105"/>
      <c r="R2" s="105"/>
      <c r="S2" s="105"/>
      <c r="T2" s="106" t="s">
        <v>387</v>
      </c>
      <c r="U2" s="106"/>
      <c r="V2" s="1"/>
      <c r="W2" s="1"/>
      <c r="X2" s="2"/>
    </row>
    <row r="3" spans="1:39" s="313" customFormat="1" ht="28.8" customHeight="1" thickBot="1">
      <c r="A3" s="301" t="s">
        <v>0</v>
      </c>
      <c r="B3" s="151" t="s">
        <v>1</v>
      </c>
      <c r="C3" s="301" t="s">
        <v>2</v>
      </c>
      <c r="D3" s="151" t="s">
        <v>3</v>
      </c>
      <c r="E3" s="302" t="s">
        <v>6</v>
      </c>
      <c r="F3" s="303" t="s">
        <v>7</v>
      </c>
      <c r="G3" s="303" t="s">
        <v>51</v>
      </c>
      <c r="H3" s="304" t="s">
        <v>333</v>
      </c>
      <c r="I3" s="164" t="s">
        <v>5</v>
      </c>
      <c r="J3" s="159" t="s">
        <v>4</v>
      </c>
      <c r="K3" s="305" t="s">
        <v>290</v>
      </c>
      <c r="L3" s="306" t="s">
        <v>291</v>
      </c>
      <c r="M3" s="306" t="s">
        <v>296</v>
      </c>
      <c r="N3" s="307" t="s">
        <v>296</v>
      </c>
      <c r="O3" s="166" t="s">
        <v>8</v>
      </c>
      <c r="P3" s="301" t="s">
        <v>46</v>
      </c>
      <c r="Q3" s="167" t="s">
        <v>48</v>
      </c>
      <c r="R3" s="308" t="s">
        <v>48</v>
      </c>
      <c r="S3" s="309" t="s">
        <v>275</v>
      </c>
      <c r="T3" s="303" t="s">
        <v>301</v>
      </c>
      <c r="U3" s="310" t="s">
        <v>388</v>
      </c>
      <c r="V3" s="311" t="s">
        <v>384</v>
      </c>
      <c r="W3" s="311" t="s">
        <v>385</v>
      </c>
      <c r="X3" s="312" t="s">
        <v>386</v>
      </c>
      <c r="Y3" s="96"/>
      <c r="Z3" s="96"/>
      <c r="AA3" s="96"/>
      <c r="AB3" s="96"/>
      <c r="AC3" s="96"/>
      <c r="AD3" s="96"/>
      <c r="AE3" s="96"/>
      <c r="AF3" s="96"/>
      <c r="AG3" s="96"/>
      <c r="AH3" s="96"/>
      <c r="AI3" s="96"/>
      <c r="AJ3" s="96"/>
      <c r="AK3" s="96"/>
      <c r="AL3" s="96"/>
      <c r="AM3" s="96"/>
    </row>
    <row r="4" spans="1:39" ht="159" customHeight="1" thickTop="1">
      <c r="A4" s="279">
        <v>1</v>
      </c>
      <c r="B4" s="162" t="s">
        <v>10</v>
      </c>
      <c r="C4" s="280" t="s">
        <v>293</v>
      </c>
      <c r="D4" s="163" t="s">
        <v>11</v>
      </c>
      <c r="E4" s="281" t="s">
        <v>29</v>
      </c>
      <c r="F4" s="282" t="s">
        <v>318</v>
      </c>
      <c r="G4" s="175" t="s">
        <v>29</v>
      </c>
      <c r="H4" s="283">
        <v>5</v>
      </c>
      <c r="I4" s="165">
        <v>5</v>
      </c>
      <c r="J4" s="160">
        <f t="shared" ref="J4:J9" si="0">SUM(H4:I4)</f>
        <v>10</v>
      </c>
      <c r="K4" s="284">
        <v>1200</v>
      </c>
      <c r="L4" s="136">
        <v>980</v>
      </c>
      <c r="M4" s="285">
        <f>IF(H4="","",H4*K4)</f>
        <v>6000</v>
      </c>
      <c r="N4" s="286">
        <f>IF(H4="","",H4*L4)</f>
        <v>4900</v>
      </c>
      <c r="O4" s="161">
        <f>IF(I4="","",I4*K4)</f>
        <v>6000</v>
      </c>
      <c r="P4" s="287" t="s">
        <v>181</v>
      </c>
      <c r="Q4" s="168" t="s">
        <v>177</v>
      </c>
      <c r="R4" s="288" t="s">
        <v>190</v>
      </c>
      <c r="S4" s="289" t="s">
        <v>276</v>
      </c>
      <c r="T4" s="290" t="s">
        <v>320</v>
      </c>
      <c r="U4" s="291">
        <f>N4/7*$P$30</f>
        <v>112000</v>
      </c>
      <c r="V4" s="292">
        <v>13299400</v>
      </c>
      <c r="W4" s="293">
        <v>13299400</v>
      </c>
      <c r="X4" s="294">
        <f>V4-W4</f>
        <v>0</v>
      </c>
      <c r="Y4" s="147"/>
    </row>
    <row r="5" spans="1:39" ht="159" customHeight="1" thickBot="1">
      <c r="A5" s="180">
        <v>2</v>
      </c>
      <c r="B5" s="162" t="s">
        <v>12</v>
      </c>
      <c r="C5" s="182" t="s">
        <v>294</v>
      </c>
      <c r="D5" s="163" t="s">
        <v>13</v>
      </c>
      <c r="E5" s="185" t="s">
        <v>29</v>
      </c>
      <c r="F5" s="186" t="s">
        <v>317</v>
      </c>
      <c r="G5" s="253" t="s">
        <v>29</v>
      </c>
      <c r="H5" s="187">
        <v>2</v>
      </c>
      <c r="I5" s="165">
        <v>3</v>
      </c>
      <c r="J5" s="160">
        <f t="shared" si="0"/>
        <v>5</v>
      </c>
      <c r="K5" s="256">
        <v>1300</v>
      </c>
      <c r="L5" s="206">
        <v>1150</v>
      </c>
      <c r="M5" s="257">
        <f>IF(H5="","",H5*K5)</f>
        <v>2600</v>
      </c>
      <c r="N5" s="258">
        <f>IF(H5="","",H5*L5)</f>
        <v>2300</v>
      </c>
      <c r="O5" s="161">
        <f>IF(I5="","",I5*K5)</f>
        <v>3900</v>
      </c>
      <c r="P5" s="189" t="s">
        <v>181</v>
      </c>
      <c r="Q5" s="168" t="s">
        <v>177</v>
      </c>
      <c r="R5" s="259" t="s">
        <v>191</v>
      </c>
      <c r="S5" s="260" t="s">
        <v>277</v>
      </c>
      <c r="T5" s="190" t="s">
        <v>320</v>
      </c>
      <c r="U5" s="261">
        <f>N5/7*$P$30</f>
        <v>52571.428571428565</v>
      </c>
      <c r="V5" s="262">
        <v>7144000</v>
      </c>
      <c r="W5" s="191">
        <v>7144000</v>
      </c>
      <c r="X5" s="192">
        <f>V5-W5</f>
        <v>0</v>
      </c>
      <c r="Y5" s="147"/>
    </row>
    <row r="6" spans="1:39" ht="113.4" hidden="1">
      <c r="A6" s="223">
        <v>3</v>
      </c>
      <c r="B6" s="79" t="s">
        <v>135</v>
      </c>
      <c r="C6" s="224" t="s">
        <v>136</v>
      </c>
      <c r="D6" s="4" t="s">
        <v>137</v>
      </c>
      <c r="E6" s="225" t="s">
        <v>9</v>
      </c>
      <c r="F6" s="226" t="s">
        <v>138</v>
      </c>
      <c r="G6" s="227" t="s">
        <v>52</v>
      </c>
      <c r="H6" s="228">
        <v>0</v>
      </c>
      <c r="I6" s="76">
        <v>5</v>
      </c>
      <c r="J6" s="77">
        <f t="shared" si="0"/>
        <v>5</v>
      </c>
      <c r="K6" s="229">
        <v>2376</v>
      </c>
      <c r="L6" s="130"/>
      <c r="M6" s="230">
        <f>IF(H6="","",H6*K6)</f>
        <v>0</v>
      </c>
      <c r="N6" s="230">
        <f>IF(I6="","",I6*L6)</f>
        <v>0</v>
      </c>
      <c r="O6" s="24">
        <f>IF(I6="","",I6*K6)</f>
        <v>11880</v>
      </c>
      <c r="P6" s="225" t="s">
        <v>47</v>
      </c>
      <c r="Q6" s="83" t="s">
        <v>177</v>
      </c>
      <c r="R6" s="231"/>
      <c r="S6" s="231"/>
      <c r="T6" s="232" t="s">
        <v>172</v>
      </c>
      <c r="U6" s="156"/>
      <c r="V6" s="233" t="s">
        <v>29</v>
      </c>
      <c r="W6" s="81" t="s">
        <v>154</v>
      </c>
      <c r="X6" s="234"/>
      <c r="Y6" s="9" t="e">
        <f t="shared" ref="Y6" si="1">(X6-K6)/X6</f>
        <v>#DIV/0!</v>
      </c>
      <c r="Z6" s="1"/>
      <c r="AA6" s="9"/>
      <c r="AB6" s="9"/>
      <c r="AC6" s="1"/>
      <c r="AD6" s="1"/>
      <c r="AE6" s="1"/>
      <c r="AF6" s="1"/>
      <c r="AG6" s="1"/>
      <c r="AH6" s="1"/>
      <c r="AI6" s="1"/>
      <c r="AJ6" s="1"/>
      <c r="AK6" s="1"/>
      <c r="AL6" s="1"/>
      <c r="AM6" s="1"/>
    </row>
    <row r="7" spans="1:39" ht="159" customHeight="1">
      <c r="A7" s="193">
        <v>4</v>
      </c>
      <c r="B7" s="162" t="s">
        <v>14</v>
      </c>
      <c r="C7" s="194" t="s">
        <v>139</v>
      </c>
      <c r="D7" s="163" t="s">
        <v>140</v>
      </c>
      <c r="E7" s="198" t="s">
        <v>9</v>
      </c>
      <c r="F7" s="199" t="s">
        <v>192</v>
      </c>
      <c r="G7" s="263" t="s">
        <v>52</v>
      </c>
      <c r="H7" s="200">
        <v>3</v>
      </c>
      <c r="I7" s="165">
        <v>2</v>
      </c>
      <c r="J7" s="160">
        <f t="shared" si="0"/>
        <v>5</v>
      </c>
      <c r="K7" s="265">
        <v>4450</v>
      </c>
      <c r="L7" s="204">
        <v>4450</v>
      </c>
      <c r="M7" s="205">
        <f t="shared" ref="M7:M8" si="2">IF(H7="","",H7*K7)</f>
        <v>13350</v>
      </c>
      <c r="N7" s="266">
        <f t="shared" ref="N7:N18" si="3">IF(H7="","",H7*L7)</f>
        <v>13350</v>
      </c>
      <c r="O7" s="161">
        <f t="shared" ref="O7:O8" si="4">IF(I7="","",I7*K7)</f>
        <v>8900</v>
      </c>
      <c r="P7" s="207" t="s">
        <v>182</v>
      </c>
      <c r="Q7" s="170" t="s">
        <v>178</v>
      </c>
      <c r="R7" s="267" t="s">
        <v>215</v>
      </c>
      <c r="S7" s="268" t="s">
        <v>278</v>
      </c>
      <c r="T7" s="208" t="s">
        <v>172</v>
      </c>
      <c r="U7" s="269">
        <f t="shared" ref="U7:U18" si="5">N7/7*$P$30</f>
        <v>305142.85714285716</v>
      </c>
      <c r="V7" s="270">
        <v>3303235</v>
      </c>
      <c r="W7" s="209">
        <v>196817</v>
      </c>
      <c r="X7" s="210">
        <f t="shared" ref="X7:X14" si="6">V7-W7</f>
        <v>3106418</v>
      </c>
      <c r="Y7" s="147"/>
    </row>
    <row r="8" spans="1:39" ht="159" customHeight="1">
      <c r="A8" s="179">
        <v>5</v>
      </c>
      <c r="B8" s="162" t="s">
        <v>143</v>
      </c>
      <c r="C8" s="181" t="s">
        <v>295</v>
      </c>
      <c r="D8" s="169" t="s">
        <v>142</v>
      </c>
      <c r="E8" s="183" t="s">
        <v>9</v>
      </c>
      <c r="F8" s="113" t="s">
        <v>141</v>
      </c>
      <c r="G8" s="112" t="s">
        <v>52</v>
      </c>
      <c r="H8" s="184">
        <v>6</v>
      </c>
      <c r="I8" s="165">
        <v>4</v>
      </c>
      <c r="J8" s="160">
        <f t="shared" si="0"/>
        <v>10</v>
      </c>
      <c r="K8" s="254">
        <v>6500</v>
      </c>
      <c r="L8" s="137">
        <v>6500</v>
      </c>
      <c r="M8" s="138">
        <f t="shared" si="2"/>
        <v>39000</v>
      </c>
      <c r="N8" s="255">
        <f t="shared" si="3"/>
        <v>39000</v>
      </c>
      <c r="O8" s="161">
        <f t="shared" si="4"/>
        <v>26000</v>
      </c>
      <c r="P8" s="188" t="s">
        <v>183</v>
      </c>
      <c r="Q8" s="171" t="s">
        <v>174</v>
      </c>
      <c r="R8" s="211" t="s">
        <v>321</v>
      </c>
      <c r="S8" s="251" t="s">
        <v>279</v>
      </c>
      <c r="T8" s="158" t="s">
        <v>172</v>
      </c>
      <c r="U8" s="222">
        <f t="shared" si="5"/>
        <v>891428.57142857148</v>
      </c>
      <c r="V8" s="252">
        <v>3389072</v>
      </c>
      <c r="W8" s="148">
        <v>565409</v>
      </c>
      <c r="X8" s="149">
        <f t="shared" si="6"/>
        <v>2823663</v>
      </c>
      <c r="Y8" s="147"/>
    </row>
    <row r="9" spans="1:39" ht="159" customHeight="1">
      <c r="A9" s="179">
        <v>6</v>
      </c>
      <c r="B9" s="162" t="s">
        <v>30</v>
      </c>
      <c r="C9" s="195" t="s">
        <v>31</v>
      </c>
      <c r="D9" s="163" t="s">
        <v>32</v>
      </c>
      <c r="E9" s="183" t="s">
        <v>42</v>
      </c>
      <c r="F9" s="113" t="s">
        <v>169</v>
      </c>
      <c r="G9" s="112" t="s">
        <v>52</v>
      </c>
      <c r="H9" s="184">
        <v>10</v>
      </c>
      <c r="I9" s="165">
        <v>5</v>
      </c>
      <c r="J9" s="160">
        <f t="shared" si="0"/>
        <v>15</v>
      </c>
      <c r="K9" s="254">
        <v>880</v>
      </c>
      <c r="L9" s="137">
        <v>880</v>
      </c>
      <c r="M9" s="138">
        <f>IF(H9="","",H9*K9)</f>
        <v>8800</v>
      </c>
      <c r="N9" s="255">
        <f t="shared" si="3"/>
        <v>8800</v>
      </c>
      <c r="O9" s="161">
        <f>IF(I9="","",I9*K9)</f>
        <v>4400</v>
      </c>
      <c r="P9" s="188" t="s">
        <v>184</v>
      </c>
      <c r="Q9" s="170" t="s">
        <v>179</v>
      </c>
      <c r="R9" s="211" t="s">
        <v>193</v>
      </c>
      <c r="S9" s="251" t="s">
        <v>280</v>
      </c>
      <c r="T9" s="158" t="s">
        <v>213</v>
      </c>
      <c r="U9" s="222">
        <f t="shared" si="5"/>
        <v>201142.85714285713</v>
      </c>
      <c r="V9" s="252">
        <v>12079432</v>
      </c>
      <c r="W9" s="148">
        <v>5196400</v>
      </c>
      <c r="X9" s="149">
        <f t="shared" si="6"/>
        <v>6883032</v>
      </c>
      <c r="Y9" s="147"/>
    </row>
    <row r="10" spans="1:39" ht="159" customHeight="1">
      <c r="A10" s="179">
        <v>7</v>
      </c>
      <c r="B10" s="162" t="s">
        <v>15</v>
      </c>
      <c r="C10" s="195" t="s">
        <v>16</v>
      </c>
      <c r="D10" s="163" t="s">
        <v>17</v>
      </c>
      <c r="E10" s="183" t="s">
        <v>18</v>
      </c>
      <c r="F10" s="111" t="s">
        <v>170</v>
      </c>
      <c r="G10" s="111" t="s">
        <v>292</v>
      </c>
      <c r="H10" s="184">
        <v>3</v>
      </c>
      <c r="I10" s="165">
        <v>2</v>
      </c>
      <c r="J10" s="160">
        <f t="shared" ref="J10:J14" si="7">SUM(H10:I10)</f>
        <v>5</v>
      </c>
      <c r="K10" s="254">
        <v>10450</v>
      </c>
      <c r="L10" s="139">
        <v>9700</v>
      </c>
      <c r="M10" s="138">
        <f>IF(H10="","",H10*K10)</f>
        <v>31350</v>
      </c>
      <c r="N10" s="255">
        <f t="shared" si="3"/>
        <v>29100</v>
      </c>
      <c r="O10" s="161">
        <f>IF(I10="","",I10*K10)</f>
        <v>20900</v>
      </c>
      <c r="P10" s="188" t="s">
        <v>185</v>
      </c>
      <c r="Q10" s="170" t="s">
        <v>166</v>
      </c>
      <c r="R10" s="211" t="s">
        <v>322</v>
      </c>
      <c r="S10" s="251" t="s">
        <v>281</v>
      </c>
      <c r="T10" s="158" t="s">
        <v>50</v>
      </c>
      <c r="U10" s="222">
        <f t="shared" si="5"/>
        <v>665142.85714285704</v>
      </c>
      <c r="V10" s="252">
        <v>90257403</v>
      </c>
      <c r="W10" s="148">
        <v>62124545</v>
      </c>
      <c r="X10" s="149">
        <f t="shared" si="6"/>
        <v>28132858</v>
      </c>
      <c r="Y10" s="147"/>
    </row>
    <row r="11" spans="1:39" ht="159" customHeight="1">
      <c r="A11" s="179">
        <v>8</v>
      </c>
      <c r="B11" s="162" t="s">
        <v>15</v>
      </c>
      <c r="C11" s="195" t="s">
        <v>16</v>
      </c>
      <c r="D11" s="163" t="s">
        <v>17</v>
      </c>
      <c r="E11" s="183" t="s">
        <v>18</v>
      </c>
      <c r="F11" s="111" t="s">
        <v>171</v>
      </c>
      <c r="G11" s="111" t="s">
        <v>292</v>
      </c>
      <c r="H11" s="184">
        <v>1</v>
      </c>
      <c r="I11" s="165">
        <v>2</v>
      </c>
      <c r="J11" s="160">
        <f t="shared" si="7"/>
        <v>3</v>
      </c>
      <c r="K11" s="254">
        <v>7260</v>
      </c>
      <c r="L11" s="139">
        <v>6800</v>
      </c>
      <c r="M11" s="138">
        <f t="shared" ref="M11" si="8">IF(H11="","",H11*K11)</f>
        <v>7260</v>
      </c>
      <c r="N11" s="255">
        <f t="shared" si="3"/>
        <v>6800</v>
      </c>
      <c r="O11" s="161">
        <f t="shared" ref="O11" si="9">IF(I11="","",I11*K11)</f>
        <v>14520</v>
      </c>
      <c r="P11" s="188" t="s">
        <v>185</v>
      </c>
      <c r="Q11" s="170" t="s">
        <v>165</v>
      </c>
      <c r="R11" s="211" t="s">
        <v>194</v>
      </c>
      <c r="S11" s="251" t="s">
        <v>282</v>
      </c>
      <c r="T11" s="158" t="s">
        <v>50</v>
      </c>
      <c r="U11" s="222">
        <f t="shared" si="5"/>
        <v>155428.57142857142</v>
      </c>
      <c r="V11" s="252" t="s">
        <v>334</v>
      </c>
      <c r="W11" s="148" t="s">
        <v>334</v>
      </c>
      <c r="X11" s="149" t="s">
        <v>334</v>
      </c>
      <c r="Y11" s="147"/>
    </row>
    <row r="12" spans="1:39" ht="159" customHeight="1">
      <c r="A12" s="179">
        <v>9</v>
      </c>
      <c r="B12" s="162" t="s">
        <v>153</v>
      </c>
      <c r="C12" s="195" t="s">
        <v>151</v>
      </c>
      <c r="D12" s="163" t="s">
        <v>21</v>
      </c>
      <c r="E12" s="183" t="s">
        <v>18</v>
      </c>
      <c r="F12" s="111" t="s">
        <v>150</v>
      </c>
      <c r="G12" s="111" t="s">
        <v>292</v>
      </c>
      <c r="H12" s="184">
        <v>6</v>
      </c>
      <c r="I12" s="165">
        <v>4</v>
      </c>
      <c r="J12" s="160">
        <f>SUM(H12:I12)</f>
        <v>10</v>
      </c>
      <c r="K12" s="254">
        <v>3930</v>
      </c>
      <c r="L12" s="139">
        <v>4150</v>
      </c>
      <c r="M12" s="138">
        <f>IF(H12="","",H12*K12)</f>
        <v>23580</v>
      </c>
      <c r="N12" s="255">
        <f t="shared" si="3"/>
        <v>24900</v>
      </c>
      <c r="O12" s="161">
        <f>IF(I12="","",I12*K12)</f>
        <v>15720</v>
      </c>
      <c r="P12" s="188" t="s">
        <v>186</v>
      </c>
      <c r="Q12" s="170" t="s">
        <v>167</v>
      </c>
      <c r="R12" s="211" t="s">
        <v>206</v>
      </c>
      <c r="S12" s="251" t="s">
        <v>283</v>
      </c>
      <c r="T12" s="158" t="s">
        <v>173</v>
      </c>
      <c r="U12" s="222">
        <f t="shared" si="5"/>
        <v>569142.85714285716</v>
      </c>
      <c r="V12" s="252">
        <v>9888487</v>
      </c>
      <c r="W12" s="148">
        <v>7209003</v>
      </c>
      <c r="X12" s="149">
        <f t="shared" si="6"/>
        <v>2679484</v>
      </c>
      <c r="Y12" s="150" t="s">
        <v>382</v>
      </c>
    </row>
    <row r="13" spans="1:39" ht="159" customHeight="1">
      <c r="A13" s="179">
        <v>10</v>
      </c>
      <c r="B13" s="162" t="s">
        <v>19</v>
      </c>
      <c r="C13" s="195" t="s">
        <v>152</v>
      </c>
      <c r="D13" s="163" t="s">
        <v>20</v>
      </c>
      <c r="E13" s="183" t="s">
        <v>18</v>
      </c>
      <c r="F13" s="111" t="s">
        <v>168</v>
      </c>
      <c r="G13" s="111" t="s">
        <v>292</v>
      </c>
      <c r="H13" s="184">
        <v>2</v>
      </c>
      <c r="I13" s="165"/>
      <c r="J13" s="160">
        <f>SUM(H13:I13)</f>
        <v>2</v>
      </c>
      <c r="K13" s="254">
        <v>14850</v>
      </c>
      <c r="L13" s="139">
        <v>13000</v>
      </c>
      <c r="M13" s="138">
        <f>IF(H13="","",H13*K13)</f>
        <v>29700</v>
      </c>
      <c r="N13" s="255">
        <f t="shared" si="3"/>
        <v>26000</v>
      </c>
      <c r="O13" s="161" t="str">
        <f>IF(I13="","",I13*K13)</f>
        <v/>
      </c>
      <c r="P13" s="188" t="s">
        <v>186</v>
      </c>
      <c r="Q13" s="170" t="s">
        <v>195</v>
      </c>
      <c r="R13" s="211" t="s">
        <v>196</v>
      </c>
      <c r="S13" s="251" t="s">
        <v>282</v>
      </c>
      <c r="T13" s="158" t="s">
        <v>173</v>
      </c>
      <c r="U13" s="222">
        <f t="shared" si="5"/>
        <v>594285.71428571432</v>
      </c>
      <c r="V13" s="252">
        <v>5452835</v>
      </c>
      <c r="W13" s="148">
        <v>2243053</v>
      </c>
      <c r="X13" s="149">
        <f t="shared" si="6"/>
        <v>3209782</v>
      </c>
      <c r="Y13" s="150" t="s">
        <v>383</v>
      </c>
    </row>
    <row r="14" spans="1:39" ht="159" customHeight="1">
      <c r="A14" s="179">
        <v>11</v>
      </c>
      <c r="B14" s="162" t="s">
        <v>144</v>
      </c>
      <c r="C14" s="196" t="s">
        <v>28</v>
      </c>
      <c r="D14" s="163" t="s">
        <v>26</v>
      </c>
      <c r="E14" s="183" t="s">
        <v>27</v>
      </c>
      <c r="F14" s="111" t="s">
        <v>319</v>
      </c>
      <c r="G14" s="112" t="s">
        <v>52</v>
      </c>
      <c r="H14" s="184">
        <v>10</v>
      </c>
      <c r="I14" s="165"/>
      <c r="J14" s="160">
        <f t="shared" si="7"/>
        <v>10</v>
      </c>
      <c r="K14" s="254">
        <v>764</v>
      </c>
      <c r="L14" s="137">
        <v>764</v>
      </c>
      <c r="M14" s="138">
        <f>IF(H14="","",H14*K14)</f>
        <v>7640</v>
      </c>
      <c r="N14" s="255">
        <f t="shared" si="3"/>
        <v>7640</v>
      </c>
      <c r="O14" s="161" t="str">
        <f>IF(I14="","",I14*K14)</f>
        <v/>
      </c>
      <c r="P14" s="188" t="s">
        <v>187</v>
      </c>
      <c r="Q14" s="170" t="s">
        <v>49</v>
      </c>
      <c r="R14" s="211" t="s">
        <v>323</v>
      </c>
      <c r="S14" s="251" t="s">
        <v>284</v>
      </c>
      <c r="T14" s="158" t="s">
        <v>209</v>
      </c>
      <c r="U14" s="222">
        <f t="shared" si="5"/>
        <v>174628.57142857142</v>
      </c>
      <c r="V14" s="252">
        <v>1718427</v>
      </c>
      <c r="W14" s="148">
        <v>156399</v>
      </c>
      <c r="X14" s="149">
        <f t="shared" si="6"/>
        <v>1562028</v>
      </c>
      <c r="Y14" s="147"/>
    </row>
    <row r="15" spans="1:39" ht="159" customHeight="1">
      <c r="A15" s="179">
        <v>12</v>
      </c>
      <c r="B15" s="162" t="s">
        <v>155</v>
      </c>
      <c r="C15" s="195" t="s">
        <v>156</v>
      </c>
      <c r="D15" s="163" t="s">
        <v>145</v>
      </c>
      <c r="E15" s="183" t="s">
        <v>36</v>
      </c>
      <c r="F15" s="112" t="s">
        <v>147</v>
      </c>
      <c r="G15" s="112" t="s">
        <v>52</v>
      </c>
      <c r="H15" s="201">
        <v>2</v>
      </c>
      <c r="I15" s="165"/>
      <c r="J15" s="160">
        <f t="shared" ref="J15" si="10">SUM(H15:I15)</f>
        <v>2</v>
      </c>
      <c r="K15" s="254">
        <v>19980</v>
      </c>
      <c r="L15" s="140">
        <v>19980</v>
      </c>
      <c r="M15" s="138">
        <f t="shared" ref="M15" si="11">IF(H15="","",H15*K15)</f>
        <v>39960</v>
      </c>
      <c r="N15" s="255">
        <f t="shared" si="3"/>
        <v>39960</v>
      </c>
      <c r="O15" s="161" t="str">
        <f t="shared" ref="O15" si="12">IF(I15="","",I15*K15)</f>
        <v/>
      </c>
      <c r="P15" s="188" t="s">
        <v>188</v>
      </c>
      <c r="Q15" s="170" t="s">
        <v>197</v>
      </c>
      <c r="R15" s="211" t="s">
        <v>310</v>
      </c>
      <c r="S15" s="251" t="s">
        <v>282</v>
      </c>
      <c r="T15" s="158" t="s">
        <v>208</v>
      </c>
      <c r="U15" s="222">
        <f t="shared" si="5"/>
        <v>913371.42857142852</v>
      </c>
      <c r="V15" s="252" t="s">
        <v>334</v>
      </c>
      <c r="W15" s="148" t="s">
        <v>334</v>
      </c>
      <c r="X15" s="149" t="s">
        <v>334</v>
      </c>
    </row>
    <row r="16" spans="1:39" ht="159" customHeight="1">
      <c r="A16" s="179">
        <v>13</v>
      </c>
      <c r="B16" s="162" t="s">
        <v>155</v>
      </c>
      <c r="C16" s="195" t="s">
        <v>157</v>
      </c>
      <c r="D16" s="163" t="s">
        <v>145</v>
      </c>
      <c r="E16" s="183" t="s">
        <v>36</v>
      </c>
      <c r="F16" s="112" t="s">
        <v>146</v>
      </c>
      <c r="G16" s="112" t="s">
        <v>52</v>
      </c>
      <c r="H16" s="184">
        <v>1</v>
      </c>
      <c r="I16" s="165"/>
      <c r="J16" s="160">
        <f t="shared" ref="J16" si="13">SUM(H16:I16)</f>
        <v>1</v>
      </c>
      <c r="K16" s="254">
        <v>19980</v>
      </c>
      <c r="L16" s="140">
        <v>19980</v>
      </c>
      <c r="M16" s="138">
        <f t="shared" ref="M16" si="14">IF(H16="","",H16*K16)</f>
        <v>19980</v>
      </c>
      <c r="N16" s="255">
        <f t="shared" si="3"/>
        <v>19980</v>
      </c>
      <c r="O16" s="161" t="str">
        <f t="shared" ref="O16" si="15">IF(I16="","",I16*K16)</f>
        <v/>
      </c>
      <c r="P16" s="188" t="s">
        <v>188</v>
      </c>
      <c r="Q16" s="170" t="s">
        <v>198</v>
      </c>
      <c r="R16" s="211" t="s">
        <v>307</v>
      </c>
      <c r="S16" s="251" t="s">
        <v>282</v>
      </c>
      <c r="T16" s="158" t="s">
        <v>210</v>
      </c>
      <c r="U16" s="222">
        <f t="shared" si="5"/>
        <v>456685.71428571426</v>
      </c>
      <c r="V16" s="252" t="s">
        <v>334</v>
      </c>
      <c r="W16" s="148" t="s">
        <v>334</v>
      </c>
      <c r="X16" s="149" t="s">
        <v>334</v>
      </c>
    </row>
    <row r="17" spans="1:39" ht="159" customHeight="1">
      <c r="A17" s="179">
        <v>14</v>
      </c>
      <c r="B17" s="162" t="s">
        <v>155</v>
      </c>
      <c r="C17" s="195" t="s">
        <v>158</v>
      </c>
      <c r="D17" s="163" t="s">
        <v>145</v>
      </c>
      <c r="E17" s="183" t="s">
        <v>36</v>
      </c>
      <c r="F17" s="112" t="s">
        <v>148</v>
      </c>
      <c r="G17" s="112" t="s">
        <v>52</v>
      </c>
      <c r="H17" s="184">
        <v>1</v>
      </c>
      <c r="I17" s="165"/>
      <c r="J17" s="160">
        <f t="shared" ref="J17:J24" si="16">SUM(H17:I17)</f>
        <v>1</v>
      </c>
      <c r="K17" s="254">
        <v>19980</v>
      </c>
      <c r="L17" s="140">
        <v>19980</v>
      </c>
      <c r="M17" s="138">
        <f t="shared" ref="M17:N24" si="17">IF(H17="","",H17*K17)</f>
        <v>19980</v>
      </c>
      <c r="N17" s="255">
        <f t="shared" si="3"/>
        <v>19980</v>
      </c>
      <c r="O17" s="161" t="str">
        <f t="shared" ref="O17:O24" si="18">IF(I17="","",I17*K17)</f>
        <v/>
      </c>
      <c r="P17" s="188" t="s">
        <v>188</v>
      </c>
      <c r="Q17" s="170" t="s">
        <v>199</v>
      </c>
      <c r="R17" s="211" t="s">
        <v>200</v>
      </c>
      <c r="S17" s="251" t="s">
        <v>282</v>
      </c>
      <c r="T17" s="158" t="s">
        <v>211</v>
      </c>
      <c r="U17" s="222">
        <f>N17/7*$P$30</f>
        <v>456685.71428571426</v>
      </c>
      <c r="V17" s="252" t="s">
        <v>334</v>
      </c>
      <c r="W17" s="148" t="s">
        <v>334</v>
      </c>
      <c r="X17" s="149" t="s">
        <v>334</v>
      </c>
    </row>
    <row r="18" spans="1:39" ht="159" customHeight="1" thickBot="1">
      <c r="A18" s="180">
        <v>15</v>
      </c>
      <c r="B18" s="162" t="s">
        <v>155</v>
      </c>
      <c r="C18" s="197" t="s">
        <v>308</v>
      </c>
      <c r="D18" s="163" t="s">
        <v>145</v>
      </c>
      <c r="E18" s="185" t="s">
        <v>36</v>
      </c>
      <c r="F18" s="202" t="s">
        <v>309</v>
      </c>
      <c r="G18" s="264" t="s">
        <v>313</v>
      </c>
      <c r="H18" s="203">
        <v>1</v>
      </c>
      <c r="I18" s="165"/>
      <c r="J18" s="160">
        <f t="shared" ref="J18" si="19">SUM(H18:I18)</f>
        <v>1</v>
      </c>
      <c r="K18" s="256">
        <v>19980</v>
      </c>
      <c r="L18" s="206">
        <v>18333</v>
      </c>
      <c r="M18" s="257">
        <f t="shared" ref="M18" si="20">IF(H18="","",H18*K18)</f>
        <v>19980</v>
      </c>
      <c r="N18" s="258">
        <f t="shared" si="3"/>
        <v>18333</v>
      </c>
      <c r="O18" s="161" t="str">
        <f t="shared" ref="O18" si="21">IF(I18="","",I18*K18)</f>
        <v/>
      </c>
      <c r="P18" s="189" t="s">
        <v>188</v>
      </c>
      <c r="Q18" s="170" t="s">
        <v>311</v>
      </c>
      <c r="R18" s="259" t="s">
        <v>324</v>
      </c>
      <c r="S18" s="260" t="s">
        <v>285</v>
      </c>
      <c r="T18" s="190" t="s">
        <v>302</v>
      </c>
      <c r="U18" s="261">
        <f t="shared" si="5"/>
        <v>419040</v>
      </c>
      <c r="V18" s="262">
        <v>2611521</v>
      </c>
      <c r="W18" s="191">
        <v>62241</v>
      </c>
      <c r="X18" s="192" t="s">
        <v>334</v>
      </c>
    </row>
    <row r="19" spans="1:39" ht="136.80000000000001" hidden="1">
      <c r="A19" s="173">
        <v>16</v>
      </c>
      <c r="B19" s="107" t="s">
        <v>44</v>
      </c>
      <c r="C19" s="174" t="s">
        <v>34</v>
      </c>
      <c r="D19" s="112" t="s">
        <v>45</v>
      </c>
      <c r="E19" s="175" t="s">
        <v>33</v>
      </c>
      <c r="F19" s="175" t="s">
        <v>35</v>
      </c>
      <c r="G19" s="114" t="s">
        <v>29</v>
      </c>
      <c r="H19" s="75"/>
      <c r="I19" s="22">
        <v>1</v>
      </c>
      <c r="J19" s="77">
        <f>SUM(H19:I19)</f>
        <v>1</v>
      </c>
      <c r="K19" s="176">
        <v>50980</v>
      </c>
      <c r="L19" s="131"/>
      <c r="M19" s="23" t="str">
        <f>IF(H19="","",H19*K19)</f>
        <v/>
      </c>
      <c r="N19" s="23">
        <f>IF(I19="","",I19*L19)</f>
        <v>0</v>
      </c>
      <c r="O19" s="24">
        <f>IF(I19="","",I19*K19)</f>
        <v>50980</v>
      </c>
      <c r="P19" s="175" t="s">
        <v>189</v>
      </c>
      <c r="Q19" s="109" t="s">
        <v>201</v>
      </c>
      <c r="R19" s="108" t="s">
        <v>214</v>
      </c>
      <c r="S19" s="122" t="s">
        <v>285</v>
      </c>
      <c r="T19" s="110" t="s">
        <v>212</v>
      </c>
      <c r="U19" s="153"/>
      <c r="V19" s="7"/>
      <c r="W19" s="4"/>
      <c r="X19" s="177"/>
      <c r="Y19" s="1"/>
    </row>
    <row r="20" spans="1:39" ht="159" hidden="1" customHeight="1">
      <c r="A20" s="235">
        <v>17</v>
      </c>
      <c r="B20" s="107" t="s">
        <v>22</v>
      </c>
      <c r="C20" s="236" t="s">
        <v>23</v>
      </c>
      <c r="D20" s="112" t="s">
        <v>24</v>
      </c>
      <c r="E20" s="237" t="s">
        <v>25</v>
      </c>
      <c r="F20" s="237" t="s">
        <v>288</v>
      </c>
      <c r="G20" s="238" t="s">
        <v>52</v>
      </c>
      <c r="H20" s="239"/>
      <c r="I20" s="22">
        <v>1</v>
      </c>
      <c r="J20" s="77">
        <f>SUM(H20:I20)</f>
        <v>1</v>
      </c>
      <c r="K20" s="240">
        <v>9800</v>
      </c>
      <c r="L20" s="241">
        <v>9800</v>
      </c>
      <c r="M20" s="242" t="str">
        <f>IF(H20="","",H20*K20)</f>
        <v/>
      </c>
      <c r="N20" s="243" t="str">
        <f t="shared" ref="N20:N21" si="22">IF(H20="","",H20*L20)</f>
        <v/>
      </c>
      <c r="O20" s="24">
        <f>IF(I20="","",I20*K20)</f>
        <v>9800</v>
      </c>
      <c r="P20" s="244" t="s">
        <v>202</v>
      </c>
      <c r="Q20" s="109" t="s">
        <v>53</v>
      </c>
      <c r="R20" s="245" t="s">
        <v>207</v>
      </c>
      <c r="S20" s="246" t="s">
        <v>286</v>
      </c>
      <c r="T20" s="247" t="s">
        <v>180</v>
      </c>
      <c r="U20" s="157"/>
      <c r="V20" s="248">
        <v>13299400</v>
      </c>
      <c r="W20" s="249">
        <v>13299400</v>
      </c>
      <c r="X20" s="250">
        <f t="shared" ref="X20:X21" si="23">V20-W20</f>
        <v>0</v>
      </c>
      <c r="Y20" s="147"/>
    </row>
    <row r="21" spans="1:39" ht="159" customHeight="1" thickBot="1">
      <c r="A21" s="212">
        <v>18</v>
      </c>
      <c r="B21" s="162" t="s">
        <v>160</v>
      </c>
      <c r="C21" s="213" t="s">
        <v>161</v>
      </c>
      <c r="D21" s="163" t="s">
        <v>163</v>
      </c>
      <c r="E21" s="214" t="s">
        <v>18</v>
      </c>
      <c r="F21" s="215" t="s">
        <v>162</v>
      </c>
      <c r="G21" s="271" t="s">
        <v>292</v>
      </c>
      <c r="H21" s="216">
        <v>1</v>
      </c>
      <c r="I21" s="165"/>
      <c r="J21" s="160">
        <f t="shared" ref="J21" si="24">SUM(H21:I21)</f>
        <v>1</v>
      </c>
      <c r="K21" s="272">
        <v>6545</v>
      </c>
      <c r="L21" s="217">
        <v>6300</v>
      </c>
      <c r="M21" s="273">
        <f t="shared" ref="M21:N22" si="25">IF(H21="","",H21*K21)</f>
        <v>6545</v>
      </c>
      <c r="N21" s="274">
        <f t="shared" si="22"/>
        <v>6300</v>
      </c>
      <c r="O21" s="161" t="str">
        <f t="shared" ref="O21:O22" si="26">IF(I21="","",I21*K21)</f>
        <v/>
      </c>
      <c r="P21" s="218" t="s">
        <v>204</v>
      </c>
      <c r="Q21" s="170" t="s">
        <v>203</v>
      </c>
      <c r="R21" s="275" t="s">
        <v>205</v>
      </c>
      <c r="S21" s="276" t="s">
        <v>287</v>
      </c>
      <c r="T21" s="219" t="s">
        <v>159</v>
      </c>
      <c r="U21" s="277">
        <f>N21/7*$P$30</f>
        <v>144000</v>
      </c>
      <c r="V21" s="278">
        <v>6135400</v>
      </c>
      <c r="W21" s="220">
        <v>5541055</v>
      </c>
      <c r="X21" s="221">
        <f t="shared" si="23"/>
        <v>594345</v>
      </c>
    </row>
    <row r="22" spans="1:39" ht="291.60000000000002" hidden="1">
      <c r="A22" s="172">
        <v>18</v>
      </c>
      <c r="B22" s="78" t="s">
        <v>15</v>
      </c>
      <c r="C22" s="3" t="s">
        <v>16</v>
      </c>
      <c r="D22" s="12" t="s">
        <v>17</v>
      </c>
      <c r="E22" s="4" t="s">
        <v>36</v>
      </c>
      <c r="F22" s="4" t="s">
        <v>164</v>
      </c>
      <c r="G22" s="5" t="s">
        <v>52</v>
      </c>
      <c r="H22" s="75">
        <v>0</v>
      </c>
      <c r="I22" s="22">
        <v>1</v>
      </c>
      <c r="J22" s="77">
        <f t="shared" ref="J22" si="27">SUM(H22:I22)</f>
        <v>1</v>
      </c>
      <c r="K22" s="178">
        <v>11100</v>
      </c>
      <c r="L22" s="123"/>
      <c r="M22" s="23">
        <f t="shared" si="25"/>
        <v>0</v>
      </c>
      <c r="N22" s="23">
        <f t="shared" si="25"/>
        <v>0</v>
      </c>
      <c r="O22" s="24">
        <f t="shared" si="26"/>
        <v>11100</v>
      </c>
      <c r="P22" s="4" t="s">
        <v>47</v>
      </c>
      <c r="Q22" s="82" t="s">
        <v>175</v>
      </c>
      <c r="R22" s="93"/>
      <c r="S22" s="93"/>
      <c r="T22" s="74" t="s">
        <v>159</v>
      </c>
      <c r="U22" s="152"/>
      <c r="V22" s="7"/>
      <c r="W22" s="4"/>
      <c r="X22" s="8"/>
      <c r="Y22" s="1"/>
      <c r="Z22" s="1"/>
      <c r="AA22" s="1"/>
      <c r="AB22" s="1"/>
      <c r="AC22" s="1"/>
      <c r="AD22" s="1"/>
      <c r="AE22" s="1"/>
      <c r="AF22" s="1"/>
      <c r="AG22" s="1"/>
      <c r="AH22" s="1"/>
      <c r="AI22" s="1"/>
      <c r="AJ22" s="1"/>
      <c r="AK22" s="1"/>
      <c r="AL22" s="1"/>
      <c r="AM22" s="1"/>
    </row>
    <row r="23" spans="1:39" ht="291.60000000000002" hidden="1">
      <c r="A23" s="10">
        <v>19</v>
      </c>
      <c r="B23" s="78" t="s">
        <v>15</v>
      </c>
      <c r="C23" s="11" t="s">
        <v>16</v>
      </c>
      <c r="D23" s="12" t="s">
        <v>17</v>
      </c>
      <c r="E23" s="12" t="s">
        <v>36</v>
      </c>
      <c r="F23" s="12" t="s">
        <v>176</v>
      </c>
      <c r="G23" s="14" t="s">
        <v>52</v>
      </c>
      <c r="H23" s="21">
        <v>0</v>
      </c>
      <c r="I23" s="22">
        <v>1</v>
      </c>
      <c r="J23" s="77">
        <f t="shared" ref="J23" si="28">SUM(H23:I23)</f>
        <v>1</v>
      </c>
      <c r="K23" s="42">
        <v>9130</v>
      </c>
      <c r="L23" s="124"/>
      <c r="M23" s="23">
        <f t="shared" ref="M23:N23" si="29">IF(H23="","",H23*K23)</f>
        <v>0</v>
      </c>
      <c r="N23" s="23">
        <f t="shared" si="29"/>
        <v>0</v>
      </c>
      <c r="O23" s="24">
        <f t="shared" ref="O23" si="30">IF(I23="","",I23*K23)</f>
        <v>9130</v>
      </c>
      <c r="P23" s="12" t="s">
        <v>47</v>
      </c>
      <c r="Q23" s="82" t="s">
        <v>175</v>
      </c>
      <c r="R23" s="94"/>
      <c r="S23" s="94"/>
      <c r="T23" s="25" t="s">
        <v>159</v>
      </c>
      <c r="U23" s="154"/>
      <c r="V23" s="6"/>
      <c r="W23" s="12"/>
      <c r="X23" s="13"/>
      <c r="Y23" s="1"/>
      <c r="Z23" s="1"/>
      <c r="AA23" s="1"/>
      <c r="AB23" s="1"/>
      <c r="AC23" s="1"/>
      <c r="AD23" s="1"/>
      <c r="AE23" s="1"/>
      <c r="AF23" s="1"/>
      <c r="AG23" s="1"/>
      <c r="AH23" s="1"/>
      <c r="AI23" s="1"/>
      <c r="AJ23" s="1"/>
      <c r="AK23" s="1"/>
      <c r="AL23" s="1"/>
      <c r="AM23" s="1"/>
    </row>
    <row r="24" spans="1:39" ht="81.599999999999994" hidden="1" thickBot="1">
      <c r="A24" s="15">
        <v>20</v>
      </c>
      <c r="B24" s="80" t="s">
        <v>37</v>
      </c>
      <c r="C24" s="16" t="s">
        <v>38</v>
      </c>
      <c r="D24" s="17" t="s">
        <v>39</v>
      </c>
      <c r="E24" s="17" t="s">
        <v>40</v>
      </c>
      <c r="F24" s="17" t="s">
        <v>41</v>
      </c>
      <c r="G24" s="18" t="s">
        <v>40</v>
      </c>
      <c r="H24" s="86">
        <v>0</v>
      </c>
      <c r="I24" s="87">
        <v>2</v>
      </c>
      <c r="J24" s="88">
        <f t="shared" si="16"/>
        <v>2</v>
      </c>
      <c r="K24" s="89">
        <v>81000</v>
      </c>
      <c r="L24" s="125"/>
      <c r="M24" s="26">
        <f t="shared" si="17"/>
        <v>0</v>
      </c>
      <c r="N24" s="26">
        <f t="shared" si="17"/>
        <v>0</v>
      </c>
      <c r="O24" s="27">
        <f t="shared" si="18"/>
        <v>162000</v>
      </c>
      <c r="P24" s="17" t="s">
        <v>47</v>
      </c>
      <c r="Q24" s="84" t="s">
        <v>54</v>
      </c>
      <c r="R24" s="95"/>
      <c r="S24" s="95"/>
      <c r="T24" s="28" t="s">
        <v>50</v>
      </c>
      <c r="U24" s="155"/>
      <c r="V24" s="19"/>
      <c r="W24" s="17"/>
      <c r="X24" s="20"/>
      <c r="Y24" s="1"/>
      <c r="Z24" s="1"/>
      <c r="AA24" s="1"/>
      <c r="AB24" s="1"/>
      <c r="AC24" s="1"/>
      <c r="AD24" s="1"/>
      <c r="AE24" s="1"/>
      <c r="AF24" s="1"/>
      <c r="AG24" s="1"/>
      <c r="AH24" s="1"/>
      <c r="AI24" s="1"/>
      <c r="AJ24" s="1"/>
      <c r="AK24" s="1"/>
      <c r="AL24" s="1"/>
      <c r="AM24" s="1"/>
    </row>
    <row r="25" spans="1:39" s="295" customFormat="1" ht="24.6">
      <c r="B25" s="91"/>
      <c r="C25" s="296"/>
      <c r="D25" s="90"/>
      <c r="F25" s="295" t="s">
        <v>56</v>
      </c>
      <c r="H25" s="295">
        <f>SUM(H4:H21)</f>
        <v>54</v>
      </c>
      <c r="I25" s="29">
        <f>SUM(I12:I24)</f>
        <v>10</v>
      </c>
      <c r="J25" s="29">
        <f>SUM(J12:J24)</f>
        <v>34</v>
      </c>
      <c r="K25" s="297"/>
      <c r="L25" s="297"/>
      <c r="M25" s="299">
        <f>SUM(M4:M24)</f>
        <v>275725</v>
      </c>
      <c r="N25" s="299">
        <f>SUM(N4:N24)</f>
        <v>267343</v>
      </c>
      <c r="O25" s="30">
        <f>SUM(O12:O24)</f>
        <v>258730</v>
      </c>
      <c r="Q25" s="92"/>
      <c r="R25" s="298"/>
      <c r="S25" s="298"/>
      <c r="U25" s="300">
        <f>SUM(U4:U24)</f>
        <v>6110697.1428571437</v>
      </c>
      <c r="X25" s="297"/>
    </row>
    <row r="26" spans="1:39" s="100" customFormat="1" ht="18" hidden="1" customHeight="1" thickBot="1">
      <c r="B26" s="101"/>
      <c r="C26" s="101"/>
      <c r="I26" s="1"/>
      <c r="J26" s="1"/>
      <c r="K26" s="103"/>
      <c r="L26" s="103"/>
      <c r="M26" s="103" t="s">
        <v>134</v>
      </c>
      <c r="N26" s="103"/>
      <c r="O26" s="2">
        <v>150</v>
      </c>
      <c r="P26" s="100">
        <v>160</v>
      </c>
      <c r="Q26" s="105"/>
      <c r="R26" s="105"/>
      <c r="S26" s="105"/>
      <c r="V26" s="1"/>
      <c r="W26" s="1"/>
      <c r="X26" s="2"/>
      <c r="Y26" s="1"/>
    </row>
    <row r="27" spans="1:39" s="32" customFormat="1" ht="40.049999999999997" hidden="1" customHeight="1">
      <c r="B27" s="31"/>
      <c r="C27" s="31"/>
      <c r="K27" s="33" t="s">
        <v>43</v>
      </c>
      <c r="L27" s="126"/>
      <c r="M27" s="71" t="e">
        <f>SUM(#REF!)</f>
        <v>#REF!</v>
      </c>
      <c r="N27" s="71"/>
      <c r="O27" s="70" t="e">
        <f>M27*O26</f>
        <v>#REF!</v>
      </c>
      <c r="Q27" s="85"/>
      <c r="R27" s="85"/>
      <c r="S27" s="85"/>
      <c r="X27" s="34"/>
    </row>
    <row r="28" spans="1:39" s="32" customFormat="1" ht="40.049999999999997" hidden="1" customHeight="1" thickBot="1">
      <c r="B28" s="31"/>
      <c r="C28" s="31"/>
      <c r="K28" s="35" t="s">
        <v>57</v>
      </c>
      <c r="L28" s="127"/>
      <c r="M28" s="72" t="e">
        <f>M25-M27</f>
        <v>#REF!</v>
      </c>
      <c r="N28" s="72"/>
      <c r="O28" s="73" t="e">
        <f>M28*O26</f>
        <v>#REF!</v>
      </c>
      <c r="Q28" s="85"/>
      <c r="R28" s="85"/>
      <c r="S28" s="85"/>
      <c r="X28" s="34"/>
    </row>
    <row r="29" spans="1:39" s="100" customFormat="1" ht="18" customHeight="1">
      <c r="B29" s="101"/>
      <c r="C29" s="101"/>
      <c r="I29" s="1"/>
      <c r="J29" s="1"/>
      <c r="K29" s="103"/>
      <c r="L29" s="103"/>
      <c r="M29" s="103"/>
      <c r="N29" s="103"/>
      <c r="O29" s="2">
        <f>M25*O26</f>
        <v>41358750</v>
      </c>
      <c r="Q29" s="105"/>
      <c r="R29" s="105"/>
      <c r="S29" s="105"/>
      <c r="X29" s="103"/>
    </row>
    <row r="30" spans="1:39" s="100" customFormat="1" ht="18" customHeight="1">
      <c r="B30" s="101"/>
      <c r="C30" s="101"/>
      <c r="I30" s="1"/>
      <c r="J30" s="1"/>
      <c r="K30" s="103"/>
      <c r="L30" s="103"/>
      <c r="M30" s="103"/>
      <c r="N30" s="103"/>
      <c r="O30" s="2"/>
      <c r="P30" s="100">
        <v>160</v>
      </c>
      <c r="Q30" s="105"/>
      <c r="R30" s="105"/>
      <c r="S30" s="105"/>
      <c r="X30" s="103"/>
    </row>
    <row r="31" spans="1:39" s="100" customFormat="1" ht="19.8" customHeight="1">
      <c r="B31" s="101"/>
      <c r="C31" s="101"/>
      <c r="I31" s="1"/>
      <c r="J31" s="1"/>
      <c r="K31" s="103"/>
      <c r="L31" s="103"/>
      <c r="M31" s="145" t="s">
        <v>328</v>
      </c>
      <c r="N31" s="128" t="s">
        <v>299</v>
      </c>
      <c r="O31" s="2"/>
      <c r="P31" s="106" t="s">
        <v>300</v>
      </c>
      <c r="Q31" s="105"/>
      <c r="R31" s="105"/>
      <c r="S31" s="105"/>
      <c r="X31" s="103"/>
    </row>
    <row r="32" spans="1:39" s="100" customFormat="1" ht="19.8" customHeight="1">
      <c r="B32" s="101"/>
      <c r="C32" s="101"/>
      <c r="F32" s="98" t="s">
        <v>325</v>
      </c>
      <c r="I32" s="1"/>
      <c r="J32" s="1"/>
      <c r="K32" s="103"/>
      <c r="L32" s="103"/>
      <c r="M32" s="140" t="s">
        <v>297</v>
      </c>
      <c r="N32" s="134">
        <f>M25</f>
        <v>275725</v>
      </c>
      <c r="O32" s="2"/>
      <c r="P32" s="134">
        <f>N32*$P$30</f>
        <v>44116000</v>
      </c>
      <c r="Q32" s="105"/>
      <c r="R32" s="105"/>
      <c r="S32" s="105"/>
      <c r="X32" s="103"/>
    </row>
    <row r="33" spans="2:24" s="100" customFormat="1" ht="19.8" customHeight="1">
      <c r="B33" s="101"/>
      <c r="C33" s="101"/>
      <c r="F33" s="98" t="s">
        <v>326</v>
      </c>
      <c r="I33" s="1"/>
      <c r="J33" s="1"/>
      <c r="K33" s="103"/>
      <c r="L33" s="103"/>
      <c r="M33" s="140" t="s">
        <v>298</v>
      </c>
      <c r="N33" s="134">
        <f>N25</f>
        <v>267343</v>
      </c>
      <c r="O33" s="2"/>
      <c r="P33" s="134">
        <f>N33*$P$30</f>
        <v>42774880</v>
      </c>
      <c r="Q33" s="105"/>
      <c r="R33" s="105"/>
      <c r="S33" s="105"/>
      <c r="X33" s="103"/>
    </row>
    <row r="34" spans="2:24" s="100" customFormat="1" ht="19.8" customHeight="1">
      <c r="B34" s="101"/>
      <c r="C34" s="101"/>
      <c r="F34" s="98" t="s">
        <v>327</v>
      </c>
      <c r="I34" s="1"/>
      <c r="J34" s="1"/>
      <c r="K34" s="103"/>
      <c r="L34" s="103"/>
      <c r="M34" s="133"/>
      <c r="N34" s="135">
        <f>N33-N32</f>
        <v>-8382</v>
      </c>
      <c r="O34" s="2"/>
      <c r="P34" s="135">
        <f>P33-P32</f>
        <v>-1341120</v>
      </c>
      <c r="Q34" s="105"/>
      <c r="R34" s="105"/>
      <c r="S34" s="105"/>
      <c r="X34" s="103"/>
    </row>
    <row r="35" spans="2:24" s="100" customFormat="1" ht="18" customHeight="1">
      <c r="B35" s="101"/>
      <c r="C35" s="101"/>
      <c r="I35" s="1"/>
      <c r="J35" s="1"/>
      <c r="K35" s="103"/>
      <c r="L35" s="103"/>
      <c r="M35" s="103"/>
      <c r="N35" s="103"/>
      <c r="O35" s="2"/>
      <c r="Q35" s="105"/>
      <c r="R35" s="105"/>
      <c r="S35" s="105"/>
      <c r="X35" s="103"/>
    </row>
    <row r="36" spans="2:24" s="100" customFormat="1">
      <c r="B36" s="101"/>
      <c r="C36" s="101"/>
      <c r="I36" s="1"/>
      <c r="J36" s="1"/>
      <c r="K36" s="103"/>
      <c r="L36" s="103"/>
      <c r="M36" s="103"/>
      <c r="N36" s="103"/>
      <c r="O36" s="2"/>
      <c r="Q36" s="105"/>
      <c r="R36" s="105"/>
      <c r="S36" s="105"/>
      <c r="X36" s="103"/>
    </row>
    <row r="37" spans="2:24" s="100" customFormat="1">
      <c r="B37" s="101"/>
      <c r="C37" s="101"/>
      <c r="I37" s="1"/>
      <c r="J37" s="1"/>
      <c r="K37" s="103"/>
      <c r="L37" s="103"/>
      <c r="M37" s="103"/>
      <c r="N37" s="103"/>
      <c r="O37" s="2"/>
      <c r="Q37" s="105"/>
      <c r="R37" s="105"/>
      <c r="S37" s="105"/>
      <c r="X37" s="103"/>
    </row>
    <row r="38" spans="2:24" s="100" customFormat="1" ht="22.8">
      <c r="B38" s="101"/>
      <c r="C38" s="101"/>
      <c r="F38" s="98" t="s">
        <v>329</v>
      </c>
      <c r="I38" s="1"/>
      <c r="J38" s="1"/>
      <c r="K38" s="103"/>
      <c r="L38" s="103"/>
      <c r="M38" s="145" t="s">
        <v>314</v>
      </c>
      <c r="N38" s="128" t="s">
        <v>299</v>
      </c>
      <c r="O38" s="2"/>
      <c r="P38" s="106" t="s">
        <v>300</v>
      </c>
      <c r="Q38" s="105"/>
      <c r="R38" s="105"/>
      <c r="S38" s="105"/>
      <c r="X38" s="103"/>
    </row>
    <row r="39" spans="2:24" s="100" customFormat="1" ht="22.8">
      <c r="B39" s="101"/>
      <c r="C39" s="101"/>
      <c r="F39" s="98" t="s">
        <v>330</v>
      </c>
      <c r="I39" s="1"/>
      <c r="J39" s="1"/>
      <c r="K39" s="103"/>
      <c r="L39" s="103"/>
      <c r="M39" s="140" t="s">
        <v>315</v>
      </c>
      <c r="N39" s="134">
        <f>SUM(M10,M11,M12,M13,M21)</f>
        <v>98435</v>
      </c>
      <c r="O39" s="2"/>
      <c r="P39" s="134">
        <f>N39*$P$30</f>
        <v>15749600</v>
      </c>
      <c r="Q39" s="105"/>
      <c r="R39" s="105"/>
      <c r="S39" s="105"/>
      <c r="X39" s="103"/>
    </row>
    <row r="40" spans="2:24" s="100" customFormat="1" ht="22.8">
      <c r="B40" s="101"/>
      <c r="C40" s="101"/>
      <c r="F40" s="98" t="s">
        <v>331</v>
      </c>
      <c r="I40" s="1"/>
      <c r="J40" s="1"/>
      <c r="K40" s="103"/>
      <c r="L40" s="103"/>
      <c r="M40" s="140" t="s">
        <v>316</v>
      </c>
      <c r="N40" s="134">
        <f>SUM(N10,N11,N12,N13,N21)</f>
        <v>93100</v>
      </c>
      <c r="O40" s="2"/>
      <c r="P40" s="134">
        <f>N40*$P$30</f>
        <v>14896000</v>
      </c>
      <c r="Q40" s="105"/>
      <c r="R40" s="105"/>
      <c r="S40" s="105"/>
      <c r="X40" s="103"/>
    </row>
    <row r="41" spans="2:24" s="100" customFormat="1" ht="22.8">
      <c r="B41" s="101"/>
      <c r="C41" s="101"/>
      <c r="F41" s="98" t="s">
        <v>332</v>
      </c>
      <c r="I41" s="1"/>
      <c r="J41" s="1"/>
      <c r="K41" s="103"/>
      <c r="L41" s="103"/>
      <c r="M41" s="133"/>
      <c r="N41" s="135">
        <f>N40-N39</f>
        <v>-5335</v>
      </c>
      <c r="O41" s="2"/>
      <c r="P41" s="135">
        <f>P40-P39</f>
        <v>-853600</v>
      </c>
      <c r="Q41" s="105"/>
      <c r="R41" s="105"/>
      <c r="S41" s="105"/>
      <c r="X41" s="103"/>
    </row>
    <row r="42" spans="2:24" s="100" customFormat="1">
      <c r="B42" s="101"/>
      <c r="C42" s="101"/>
      <c r="I42" s="1"/>
      <c r="J42" s="1"/>
      <c r="K42" s="103"/>
      <c r="L42" s="103"/>
      <c r="M42" s="103"/>
      <c r="N42" s="103"/>
      <c r="O42" s="2"/>
      <c r="Q42" s="105"/>
      <c r="R42" s="105"/>
      <c r="S42" s="105"/>
      <c r="X42" s="103"/>
    </row>
    <row r="43" spans="2:24" s="100" customFormat="1">
      <c r="B43" s="101"/>
      <c r="C43" s="101"/>
      <c r="I43" s="1"/>
      <c r="J43" s="1"/>
      <c r="K43" s="103"/>
      <c r="L43" s="103"/>
      <c r="M43" s="103"/>
      <c r="N43" s="103"/>
      <c r="O43" s="2"/>
      <c r="Q43" s="105"/>
      <c r="R43" s="105"/>
      <c r="S43" s="105"/>
      <c r="X43" s="103"/>
    </row>
    <row r="44" spans="2:24" s="100" customFormat="1">
      <c r="B44" s="101"/>
      <c r="C44" s="101"/>
      <c r="I44" s="1"/>
      <c r="J44" s="1"/>
      <c r="K44" s="103"/>
      <c r="L44" s="103"/>
      <c r="M44" s="103"/>
      <c r="N44" s="103"/>
      <c r="O44" s="2"/>
      <c r="Q44" s="105"/>
      <c r="R44" s="105"/>
      <c r="S44" s="105"/>
      <c r="X44" s="103"/>
    </row>
    <row r="45" spans="2:24" s="100" customFormat="1">
      <c r="B45" s="101"/>
      <c r="C45" s="101"/>
      <c r="I45" s="1"/>
      <c r="J45" s="1"/>
      <c r="K45" s="103"/>
      <c r="L45" s="103"/>
      <c r="M45" s="103"/>
      <c r="N45" s="103"/>
      <c r="O45" s="2"/>
      <c r="Q45" s="105"/>
      <c r="R45" s="105"/>
      <c r="S45" s="105"/>
      <c r="X45" s="103"/>
    </row>
    <row r="46" spans="2:24" s="100" customFormat="1">
      <c r="B46" s="101"/>
      <c r="C46" s="101"/>
      <c r="I46" s="1"/>
      <c r="J46" s="1"/>
      <c r="K46" s="103"/>
      <c r="L46" s="103"/>
      <c r="M46" s="103"/>
      <c r="N46" s="103"/>
      <c r="O46" s="2"/>
      <c r="Q46" s="105"/>
      <c r="R46" s="105"/>
      <c r="S46" s="105"/>
      <c r="X46" s="103"/>
    </row>
    <row r="47" spans="2:24" s="100" customFormat="1">
      <c r="B47" s="101"/>
      <c r="C47" s="101"/>
      <c r="I47" s="1"/>
      <c r="J47" s="1"/>
      <c r="K47" s="103"/>
      <c r="L47" s="103"/>
      <c r="M47" s="103"/>
      <c r="N47" s="103"/>
      <c r="O47" s="2"/>
      <c r="Q47" s="105"/>
      <c r="R47" s="105"/>
      <c r="S47" s="105"/>
      <c r="X47" s="103"/>
    </row>
    <row r="48" spans="2:24" s="100" customFormat="1">
      <c r="B48" s="101"/>
      <c r="C48" s="101"/>
      <c r="I48" s="1"/>
      <c r="J48" s="1"/>
      <c r="K48" s="103"/>
      <c r="L48" s="103"/>
      <c r="M48" s="103"/>
      <c r="N48" s="103"/>
      <c r="O48" s="2"/>
      <c r="Q48" s="105"/>
      <c r="R48" s="105"/>
      <c r="S48" s="105"/>
      <c r="X48" s="103"/>
    </row>
    <row r="49" spans="2:24" s="100" customFormat="1">
      <c r="B49" s="101"/>
      <c r="C49" s="101"/>
      <c r="I49" s="1"/>
      <c r="J49" s="1"/>
      <c r="K49" s="103"/>
      <c r="L49" s="103"/>
      <c r="M49" s="103"/>
      <c r="N49" s="103"/>
      <c r="O49" s="2"/>
      <c r="Q49" s="105"/>
      <c r="R49" s="105"/>
      <c r="S49" s="105"/>
      <c r="X49" s="103"/>
    </row>
    <row r="50" spans="2:24" s="100" customFormat="1">
      <c r="B50" s="101"/>
      <c r="C50" s="101"/>
      <c r="I50" s="1"/>
      <c r="J50" s="1"/>
      <c r="K50" s="103"/>
      <c r="L50" s="103"/>
      <c r="M50" s="103"/>
      <c r="N50" s="103"/>
      <c r="O50" s="2"/>
      <c r="Q50" s="105"/>
      <c r="R50" s="105"/>
      <c r="S50" s="105"/>
      <c r="X50" s="103"/>
    </row>
    <row r="51" spans="2:24" s="100" customFormat="1">
      <c r="B51" s="101"/>
      <c r="C51" s="101"/>
      <c r="I51" s="1"/>
      <c r="J51" s="1"/>
      <c r="K51" s="103"/>
      <c r="L51" s="103"/>
      <c r="M51" s="103"/>
      <c r="N51" s="103"/>
      <c r="O51" s="2"/>
      <c r="Q51" s="105"/>
      <c r="R51" s="105"/>
      <c r="S51" s="105"/>
      <c r="X51" s="103"/>
    </row>
    <row r="52" spans="2:24" s="100" customFormat="1">
      <c r="B52" s="101"/>
      <c r="C52" s="101"/>
      <c r="I52" s="1"/>
      <c r="J52" s="1"/>
      <c r="K52" s="103"/>
      <c r="L52" s="103"/>
      <c r="M52" s="103"/>
      <c r="N52" s="103"/>
      <c r="O52" s="2"/>
      <c r="Q52" s="105"/>
      <c r="R52" s="105"/>
      <c r="S52" s="105"/>
      <c r="X52" s="103"/>
    </row>
    <row r="53" spans="2:24" s="100" customFormat="1">
      <c r="B53" s="101"/>
      <c r="C53" s="101"/>
      <c r="I53" s="1"/>
      <c r="J53" s="1"/>
      <c r="K53" s="103"/>
      <c r="L53" s="103"/>
      <c r="M53" s="103"/>
      <c r="N53" s="103"/>
      <c r="O53" s="2"/>
      <c r="Q53" s="105"/>
      <c r="R53" s="105"/>
      <c r="S53" s="105"/>
      <c r="X53" s="103"/>
    </row>
    <row r="54" spans="2:24" s="100" customFormat="1">
      <c r="B54" s="101"/>
      <c r="C54" s="101"/>
      <c r="I54" s="1"/>
      <c r="J54" s="1"/>
      <c r="K54" s="103"/>
      <c r="L54" s="103"/>
      <c r="M54" s="103"/>
      <c r="N54" s="103"/>
      <c r="O54" s="2"/>
      <c r="Q54" s="105"/>
      <c r="R54" s="105"/>
      <c r="S54" s="105"/>
      <c r="X54" s="103"/>
    </row>
    <row r="55" spans="2:24" s="100" customFormat="1">
      <c r="B55" s="101"/>
      <c r="C55" s="101"/>
      <c r="I55" s="1"/>
      <c r="J55" s="1"/>
      <c r="K55" s="103"/>
      <c r="L55" s="103"/>
      <c r="M55" s="103"/>
      <c r="N55" s="103"/>
      <c r="O55" s="2"/>
      <c r="Q55" s="105"/>
      <c r="R55" s="105"/>
      <c r="S55" s="105"/>
      <c r="X55" s="103"/>
    </row>
    <row r="56" spans="2:24" s="100" customFormat="1">
      <c r="B56" s="101"/>
      <c r="C56" s="101"/>
      <c r="I56" s="1"/>
      <c r="J56" s="1"/>
      <c r="K56" s="103"/>
      <c r="L56" s="103"/>
      <c r="M56" s="103"/>
      <c r="N56" s="103"/>
      <c r="O56" s="2"/>
      <c r="Q56" s="105"/>
      <c r="R56" s="105"/>
      <c r="S56" s="105"/>
      <c r="X56" s="103"/>
    </row>
    <row r="57" spans="2:24" s="100" customFormat="1">
      <c r="B57" s="101"/>
      <c r="C57" s="101"/>
      <c r="I57" s="1"/>
      <c r="J57" s="1"/>
      <c r="K57" s="103"/>
      <c r="L57" s="103"/>
      <c r="M57" s="103"/>
      <c r="N57" s="103"/>
      <c r="O57" s="2"/>
      <c r="Q57" s="105"/>
      <c r="R57" s="105"/>
      <c r="S57" s="105"/>
      <c r="X57" s="103"/>
    </row>
    <row r="58" spans="2:24" s="100" customFormat="1">
      <c r="B58" s="101"/>
      <c r="C58" s="101"/>
      <c r="I58" s="1"/>
      <c r="J58" s="1"/>
      <c r="K58" s="103"/>
      <c r="L58" s="103"/>
      <c r="M58" s="103"/>
      <c r="N58" s="103"/>
      <c r="O58" s="2"/>
      <c r="Q58" s="105"/>
      <c r="R58" s="105"/>
      <c r="S58" s="105"/>
      <c r="X58" s="103"/>
    </row>
    <row r="59" spans="2:24" s="100" customFormat="1">
      <c r="B59" s="101"/>
      <c r="C59" s="101"/>
      <c r="I59" s="1"/>
      <c r="J59" s="1"/>
      <c r="K59" s="103"/>
      <c r="L59" s="103"/>
      <c r="M59" s="103"/>
      <c r="N59" s="103"/>
      <c r="O59" s="2"/>
      <c r="Q59" s="105"/>
      <c r="R59" s="105"/>
      <c r="S59" s="105"/>
      <c r="X59" s="103"/>
    </row>
    <row r="60" spans="2:24" s="100" customFormat="1">
      <c r="B60" s="101"/>
      <c r="C60" s="101"/>
      <c r="I60" s="1"/>
      <c r="J60" s="1"/>
      <c r="K60" s="103"/>
      <c r="L60" s="103"/>
      <c r="M60" s="103"/>
      <c r="N60" s="103"/>
      <c r="O60" s="2"/>
      <c r="Q60" s="105"/>
      <c r="R60" s="105"/>
      <c r="S60" s="105"/>
      <c r="X60" s="103"/>
    </row>
    <row r="61" spans="2:24" s="100" customFormat="1">
      <c r="B61" s="101"/>
      <c r="C61" s="101"/>
      <c r="I61" s="1"/>
      <c r="J61" s="1"/>
      <c r="K61" s="103"/>
      <c r="L61" s="103"/>
      <c r="M61" s="103"/>
      <c r="N61" s="103"/>
      <c r="O61" s="2"/>
      <c r="Q61" s="105"/>
      <c r="R61" s="105"/>
      <c r="S61" s="105"/>
      <c r="X61" s="103"/>
    </row>
    <row r="62" spans="2:24" s="100" customFormat="1">
      <c r="B62" s="101"/>
      <c r="C62" s="101"/>
      <c r="I62" s="1"/>
      <c r="J62" s="1"/>
      <c r="K62" s="103"/>
      <c r="L62" s="103"/>
      <c r="M62" s="103"/>
      <c r="N62" s="103"/>
      <c r="O62" s="2"/>
      <c r="Q62" s="105"/>
      <c r="R62" s="105"/>
      <c r="S62" s="105"/>
      <c r="X62" s="103"/>
    </row>
    <row r="63" spans="2:24" s="100" customFormat="1">
      <c r="B63" s="101"/>
      <c r="C63" s="101"/>
      <c r="I63" s="1"/>
      <c r="J63" s="1"/>
      <c r="K63" s="103"/>
      <c r="L63" s="103"/>
      <c r="M63" s="103"/>
      <c r="N63" s="103"/>
      <c r="O63" s="2"/>
      <c r="Q63" s="105"/>
      <c r="R63" s="105"/>
      <c r="S63" s="105"/>
      <c r="X63" s="103"/>
    </row>
    <row r="64" spans="2:24" s="100" customFormat="1">
      <c r="B64" s="101"/>
      <c r="C64" s="101"/>
      <c r="I64" s="1"/>
      <c r="J64" s="1"/>
      <c r="K64" s="103"/>
      <c r="L64" s="103"/>
      <c r="M64" s="103"/>
      <c r="N64" s="103"/>
      <c r="O64" s="2"/>
      <c r="Q64" s="105"/>
      <c r="R64" s="105"/>
      <c r="S64" s="105"/>
      <c r="X64" s="103"/>
    </row>
    <row r="65" spans="2:24" s="100" customFormat="1">
      <c r="B65" s="101"/>
      <c r="C65" s="101"/>
      <c r="I65" s="1"/>
      <c r="J65" s="1"/>
      <c r="K65" s="103"/>
      <c r="L65" s="103"/>
      <c r="M65" s="103"/>
      <c r="N65" s="103"/>
      <c r="O65" s="2"/>
      <c r="Q65" s="105"/>
      <c r="R65" s="105"/>
      <c r="S65" s="105"/>
      <c r="X65" s="103"/>
    </row>
    <row r="66" spans="2:24" s="100" customFormat="1">
      <c r="B66" s="101"/>
      <c r="C66" s="101"/>
      <c r="I66" s="1"/>
      <c r="J66" s="1"/>
      <c r="K66" s="103"/>
      <c r="L66" s="103"/>
      <c r="M66" s="103"/>
      <c r="N66" s="103"/>
      <c r="O66" s="2"/>
      <c r="Q66" s="105"/>
      <c r="R66" s="105"/>
      <c r="S66" s="105"/>
      <c r="X66" s="103"/>
    </row>
    <row r="67" spans="2:24" s="100" customFormat="1">
      <c r="B67" s="101"/>
      <c r="C67" s="101"/>
      <c r="I67" s="1"/>
      <c r="J67" s="1"/>
      <c r="K67" s="103"/>
      <c r="L67" s="103"/>
      <c r="M67" s="103"/>
      <c r="N67" s="103"/>
      <c r="O67" s="2"/>
      <c r="Q67" s="105"/>
      <c r="R67" s="105"/>
      <c r="S67" s="105"/>
      <c r="X67" s="103"/>
    </row>
    <row r="68" spans="2:24" s="100" customFormat="1">
      <c r="B68" s="101"/>
      <c r="C68" s="101"/>
      <c r="I68" s="1"/>
      <c r="J68" s="1"/>
      <c r="K68" s="103"/>
      <c r="L68" s="103"/>
      <c r="M68" s="103"/>
      <c r="N68" s="103"/>
      <c r="O68" s="2"/>
      <c r="Q68" s="105"/>
      <c r="R68" s="105"/>
      <c r="S68" s="105"/>
      <c r="X68" s="103"/>
    </row>
    <row r="69" spans="2:24" s="100" customFormat="1">
      <c r="B69" s="101"/>
      <c r="C69" s="101"/>
      <c r="I69" s="1"/>
      <c r="J69" s="1"/>
      <c r="K69" s="103"/>
      <c r="L69" s="103"/>
      <c r="M69" s="103"/>
      <c r="N69" s="103"/>
      <c r="O69" s="2"/>
      <c r="Q69" s="105"/>
      <c r="R69" s="105"/>
      <c r="S69" s="105"/>
      <c r="X69" s="103"/>
    </row>
    <row r="70" spans="2:24" s="100" customFormat="1">
      <c r="B70" s="101"/>
      <c r="C70" s="101"/>
      <c r="I70" s="1"/>
      <c r="J70" s="1"/>
      <c r="K70" s="103"/>
      <c r="L70" s="103"/>
      <c r="M70" s="103"/>
      <c r="N70" s="103"/>
      <c r="O70" s="2"/>
      <c r="Q70" s="105"/>
      <c r="R70" s="105"/>
      <c r="S70" s="105"/>
      <c r="X70" s="103"/>
    </row>
    <row r="71" spans="2:24" s="100" customFormat="1">
      <c r="B71" s="101"/>
      <c r="C71" s="101"/>
      <c r="I71" s="1"/>
      <c r="J71" s="1"/>
      <c r="K71" s="103"/>
      <c r="L71" s="103"/>
      <c r="M71" s="103"/>
      <c r="N71" s="103"/>
      <c r="O71" s="2"/>
      <c r="Q71" s="105"/>
      <c r="R71" s="105"/>
      <c r="S71" s="105"/>
      <c r="X71" s="103"/>
    </row>
    <row r="72" spans="2:24" s="100" customFormat="1">
      <c r="B72" s="101"/>
      <c r="C72" s="101"/>
      <c r="I72" s="1"/>
      <c r="J72" s="1"/>
      <c r="K72" s="103"/>
      <c r="L72" s="103"/>
      <c r="M72" s="103"/>
      <c r="N72" s="103"/>
      <c r="O72" s="2"/>
      <c r="Q72" s="105"/>
      <c r="R72" s="105"/>
      <c r="S72" s="105"/>
      <c r="X72" s="103"/>
    </row>
    <row r="73" spans="2:24" s="100" customFormat="1">
      <c r="B73" s="101"/>
      <c r="C73" s="101"/>
      <c r="I73" s="1"/>
      <c r="J73" s="1"/>
      <c r="K73" s="103"/>
      <c r="L73" s="103"/>
      <c r="M73" s="103"/>
      <c r="N73" s="103"/>
      <c r="O73" s="2"/>
      <c r="Q73" s="105"/>
      <c r="R73" s="105"/>
      <c r="S73" s="105"/>
      <c r="X73" s="103"/>
    </row>
    <row r="74" spans="2:24" s="100" customFormat="1">
      <c r="B74" s="101"/>
      <c r="C74" s="101"/>
      <c r="I74" s="1"/>
      <c r="J74" s="1"/>
      <c r="K74" s="103"/>
      <c r="L74" s="103"/>
      <c r="M74" s="103"/>
      <c r="N74" s="103"/>
      <c r="O74" s="2"/>
      <c r="Q74" s="105"/>
      <c r="R74" s="105"/>
      <c r="S74" s="105"/>
      <c r="X74" s="103"/>
    </row>
    <row r="75" spans="2:24" s="100" customFormat="1">
      <c r="B75" s="101"/>
      <c r="C75" s="101"/>
      <c r="I75" s="1"/>
      <c r="J75" s="1"/>
      <c r="K75" s="103"/>
      <c r="L75" s="103"/>
      <c r="M75" s="103"/>
      <c r="N75" s="103"/>
      <c r="O75" s="2"/>
      <c r="Q75" s="105"/>
      <c r="R75" s="105"/>
      <c r="S75" s="105"/>
      <c r="X75" s="103"/>
    </row>
    <row r="76" spans="2:24" s="100" customFormat="1">
      <c r="B76" s="101"/>
      <c r="C76" s="101"/>
      <c r="I76" s="1"/>
      <c r="J76" s="1"/>
      <c r="K76" s="103"/>
      <c r="L76" s="103"/>
      <c r="M76" s="103"/>
      <c r="N76" s="103"/>
      <c r="O76" s="2"/>
      <c r="Q76" s="105"/>
      <c r="R76" s="105"/>
      <c r="S76" s="105"/>
      <c r="X76" s="103"/>
    </row>
    <row r="77" spans="2:24" s="100" customFormat="1">
      <c r="B77" s="101"/>
      <c r="C77" s="101"/>
      <c r="I77" s="1"/>
      <c r="J77" s="1"/>
      <c r="K77" s="103"/>
      <c r="L77" s="103"/>
      <c r="M77" s="103"/>
      <c r="N77" s="103"/>
      <c r="O77" s="2"/>
      <c r="Q77" s="105"/>
      <c r="R77" s="105"/>
      <c r="S77" s="105"/>
      <c r="X77" s="103"/>
    </row>
    <row r="78" spans="2:24" s="100" customFormat="1">
      <c r="B78" s="101"/>
      <c r="C78" s="101"/>
      <c r="I78" s="1"/>
      <c r="J78" s="1"/>
      <c r="K78" s="103"/>
      <c r="L78" s="103"/>
      <c r="M78" s="103"/>
      <c r="N78" s="103"/>
      <c r="O78" s="2"/>
      <c r="Q78" s="105"/>
      <c r="R78" s="105"/>
      <c r="S78" s="105"/>
      <c r="X78" s="103"/>
    </row>
    <row r="79" spans="2:24" s="100" customFormat="1">
      <c r="B79" s="101"/>
      <c r="C79" s="101"/>
      <c r="I79" s="1"/>
      <c r="J79" s="1"/>
      <c r="K79" s="103"/>
      <c r="L79" s="103"/>
      <c r="M79" s="103"/>
      <c r="N79" s="103"/>
      <c r="O79" s="2"/>
      <c r="Q79" s="105"/>
      <c r="R79" s="105"/>
      <c r="S79" s="105"/>
      <c r="X79" s="103"/>
    </row>
    <row r="80" spans="2:24" s="100" customFormat="1">
      <c r="B80" s="101"/>
      <c r="C80" s="101"/>
      <c r="I80" s="1"/>
      <c r="J80" s="1"/>
      <c r="K80" s="103"/>
      <c r="L80" s="103"/>
      <c r="M80" s="103"/>
      <c r="N80" s="103"/>
      <c r="O80" s="2"/>
      <c r="Q80" s="105"/>
      <c r="R80" s="105"/>
      <c r="S80" s="105"/>
      <c r="X80" s="103"/>
    </row>
    <row r="81" spans="2:24" s="100" customFormat="1">
      <c r="B81" s="101"/>
      <c r="C81" s="101"/>
      <c r="I81" s="1"/>
      <c r="J81" s="1"/>
      <c r="K81" s="103"/>
      <c r="L81" s="103"/>
      <c r="M81" s="103"/>
      <c r="N81" s="103"/>
      <c r="O81" s="2"/>
      <c r="Q81" s="105"/>
      <c r="R81" s="105"/>
      <c r="S81" s="105"/>
      <c r="X81" s="103"/>
    </row>
    <row r="82" spans="2:24" s="100" customFormat="1">
      <c r="B82" s="101"/>
      <c r="C82" s="101"/>
      <c r="I82" s="1"/>
      <c r="J82" s="1"/>
      <c r="K82" s="103"/>
      <c r="L82" s="103"/>
      <c r="M82" s="103"/>
      <c r="N82" s="103"/>
      <c r="O82" s="2"/>
      <c r="Q82" s="105"/>
      <c r="R82" s="105"/>
      <c r="S82" s="105"/>
      <c r="X82" s="103"/>
    </row>
    <row r="83" spans="2:24" s="100" customFormat="1">
      <c r="B83" s="101"/>
      <c r="C83" s="101"/>
      <c r="I83" s="1"/>
      <c r="J83" s="1"/>
      <c r="K83" s="103"/>
      <c r="L83" s="103"/>
      <c r="M83" s="103"/>
      <c r="N83" s="103"/>
      <c r="O83" s="2"/>
      <c r="Q83" s="105"/>
      <c r="R83" s="105"/>
      <c r="S83" s="105"/>
      <c r="X83" s="103"/>
    </row>
    <row r="84" spans="2:24" s="100" customFormat="1">
      <c r="B84" s="101"/>
      <c r="C84" s="101"/>
      <c r="I84" s="1"/>
      <c r="J84" s="1"/>
      <c r="K84" s="103"/>
      <c r="L84" s="103"/>
      <c r="M84" s="103"/>
      <c r="N84" s="103"/>
      <c r="O84" s="2"/>
      <c r="Q84" s="105"/>
      <c r="R84" s="105"/>
      <c r="S84" s="105"/>
      <c r="X84" s="103"/>
    </row>
    <row r="85" spans="2:24" s="100" customFormat="1">
      <c r="B85" s="101"/>
      <c r="C85" s="101"/>
      <c r="I85" s="1"/>
      <c r="J85" s="1"/>
      <c r="K85" s="103"/>
      <c r="L85" s="103"/>
      <c r="M85" s="103"/>
      <c r="N85" s="103"/>
      <c r="O85" s="2"/>
      <c r="Q85" s="105"/>
      <c r="R85" s="105"/>
      <c r="S85" s="105"/>
      <c r="X85" s="103"/>
    </row>
    <row r="86" spans="2:24" s="100" customFormat="1">
      <c r="B86" s="101"/>
      <c r="C86" s="101"/>
      <c r="I86" s="1"/>
      <c r="J86" s="1"/>
      <c r="K86" s="103"/>
      <c r="L86" s="103"/>
      <c r="M86" s="103"/>
      <c r="N86" s="103"/>
      <c r="O86" s="2"/>
      <c r="Q86" s="105"/>
      <c r="R86" s="105"/>
      <c r="S86" s="105"/>
      <c r="X86" s="103"/>
    </row>
    <row r="87" spans="2:24" s="100" customFormat="1">
      <c r="B87" s="101"/>
      <c r="C87" s="101"/>
      <c r="I87" s="1"/>
      <c r="J87" s="1"/>
      <c r="K87" s="103"/>
      <c r="L87" s="103"/>
      <c r="M87" s="103"/>
      <c r="N87" s="103"/>
      <c r="O87" s="2"/>
      <c r="Q87" s="105"/>
      <c r="R87" s="105"/>
      <c r="S87" s="105"/>
      <c r="X87" s="103"/>
    </row>
    <row r="88" spans="2:24" s="100" customFormat="1">
      <c r="B88" s="101"/>
      <c r="C88" s="101"/>
      <c r="I88" s="1"/>
      <c r="J88" s="1"/>
      <c r="K88" s="103"/>
      <c r="L88" s="103"/>
      <c r="M88" s="103"/>
      <c r="N88" s="103"/>
      <c r="O88" s="2"/>
      <c r="Q88" s="105"/>
      <c r="R88" s="105"/>
      <c r="S88" s="105"/>
      <c r="X88" s="103"/>
    </row>
    <row r="89" spans="2:24" s="100" customFormat="1">
      <c r="B89" s="101"/>
      <c r="C89" s="101"/>
      <c r="I89" s="1"/>
      <c r="J89" s="1"/>
      <c r="K89" s="103"/>
      <c r="L89" s="103"/>
      <c r="M89" s="103"/>
      <c r="N89" s="103"/>
      <c r="O89" s="2"/>
      <c r="Q89" s="105"/>
      <c r="R89" s="105"/>
      <c r="S89" s="105"/>
      <c r="X89" s="103"/>
    </row>
    <row r="90" spans="2:24" s="100" customFormat="1">
      <c r="B90" s="101"/>
      <c r="C90" s="101"/>
      <c r="I90" s="1"/>
      <c r="J90" s="1"/>
      <c r="K90" s="103"/>
      <c r="L90" s="103"/>
      <c r="M90" s="103"/>
      <c r="N90" s="103"/>
      <c r="O90" s="2"/>
      <c r="Q90" s="105"/>
      <c r="R90" s="105"/>
      <c r="S90" s="105"/>
      <c r="X90" s="103"/>
    </row>
    <row r="91" spans="2:24" s="100" customFormat="1">
      <c r="B91" s="101"/>
      <c r="C91" s="101"/>
      <c r="I91" s="1"/>
      <c r="J91" s="1"/>
      <c r="K91" s="103"/>
      <c r="L91" s="103"/>
      <c r="M91" s="103"/>
      <c r="N91" s="103"/>
      <c r="O91" s="2"/>
      <c r="Q91" s="105"/>
      <c r="R91" s="105"/>
      <c r="S91" s="105"/>
      <c r="X91" s="103"/>
    </row>
    <row r="92" spans="2:24" s="100" customFormat="1">
      <c r="B92" s="101"/>
      <c r="C92" s="101"/>
      <c r="I92" s="1"/>
      <c r="J92" s="1"/>
      <c r="K92" s="103"/>
      <c r="L92" s="103"/>
      <c r="M92" s="103"/>
      <c r="N92" s="103"/>
      <c r="O92" s="2"/>
      <c r="Q92" s="105"/>
      <c r="R92" s="105"/>
      <c r="S92" s="105"/>
      <c r="X92" s="103"/>
    </row>
    <row r="93" spans="2:24" s="100" customFormat="1">
      <c r="B93" s="101"/>
      <c r="C93" s="101"/>
      <c r="I93" s="1"/>
      <c r="J93" s="1"/>
      <c r="K93" s="103"/>
      <c r="L93" s="103"/>
      <c r="M93" s="103"/>
      <c r="N93" s="103"/>
      <c r="O93" s="2"/>
      <c r="Q93" s="105"/>
      <c r="R93" s="105"/>
      <c r="S93" s="105"/>
      <c r="X93" s="103"/>
    </row>
    <row r="94" spans="2:24" s="100" customFormat="1">
      <c r="B94" s="101"/>
      <c r="C94" s="101"/>
      <c r="I94" s="1"/>
      <c r="J94" s="1"/>
      <c r="K94" s="103"/>
      <c r="L94" s="103"/>
      <c r="M94" s="103"/>
      <c r="N94" s="103"/>
      <c r="O94" s="2"/>
      <c r="Q94" s="105"/>
      <c r="R94" s="105"/>
      <c r="S94" s="105"/>
      <c r="X94" s="103"/>
    </row>
    <row r="95" spans="2:24" s="100" customFormat="1">
      <c r="B95" s="101"/>
      <c r="C95" s="101"/>
      <c r="I95" s="1"/>
      <c r="J95" s="1"/>
      <c r="K95" s="103"/>
      <c r="L95" s="103"/>
      <c r="M95" s="103"/>
      <c r="N95" s="103"/>
      <c r="O95" s="2"/>
      <c r="Q95" s="105"/>
      <c r="R95" s="105"/>
      <c r="S95" s="105"/>
      <c r="X95" s="103"/>
    </row>
    <row r="96" spans="2:24" s="100" customFormat="1">
      <c r="B96" s="101"/>
      <c r="C96" s="101"/>
      <c r="I96" s="1"/>
      <c r="J96" s="1"/>
      <c r="K96" s="103"/>
      <c r="L96" s="103"/>
      <c r="M96" s="103"/>
      <c r="N96" s="103"/>
      <c r="O96" s="2"/>
      <c r="Q96" s="105"/>
      <c r="R96" s="105"/>
      <c r="S96" s="105"/>
      <c r="X96" s="103"/>
    </row>
    <row r="97" spans="2:24" s="100" customFormat="1">
      <c r="B97" s="101"/>
      <c r="C97" s="101"/>
      <c r="I97" s="1"/>
      <c r="J97" s="1"/>
      <c r="K97" s="103"/>
      <c r="L97" s="103"/>
      <c r="M97" s="103"/>
      <c r="N97" s="103"/>
      <c r="O97" s="2"/>
      <c r="Q97" s="105"/>
      <c r="R97" s="105"/>
      <c r="S97" s="105"/>
      <c r="X97" s="103"/>
    </row>
    <row r="98" spans="2:24" s="100" customFormat="1">
      <c r="B98" s="101"/>
      <c r="C98" s="101"/>
      <c r="I98" s="1"/>
      <c r="J98" s="1"/>
      <c r="K98" s="103"/>
      <c r="L98" s="103"/>
      <c r="M98" s="103"/>
      <c r="N98" s="103"/>
      <c r="O98" s="2"/>
      <c r="Q98" s="105"/>
      <c r="R98" s="105"/>
      <c r="S98" s="105"/>
      <c r="X98" s="103"/>
    </row>
    <row r="99" spans="2:24" s="100" customFormat="1">
      <c r="B99" s="101"/>
      <c r="C99" s="101"/>
      <c r="I99" s="1"/>
      <c r="J99" s="1"/>
      <c r="K99" s="103"/>
      <c r="L99" s="103"/>
      <c r="M99" s="103"/>
      <c r="N99" s="103"/>
      <c r="O99" s="2"/>
      <c r="Q99" s="105"/>
      <c r="R99" s="105"/>
      <c r="S99" s="105"/>
      <c r="X99" s="103"/>
    </row>
    <row r="100" spans="2:24" s="100" customFormat="1">
      <c r="B100" s="101"/>
      <c r="C100" s="101"/>
      <c r="I100" s="1"/>
      <c r="J100" s="1"/>
      <c r="K100" s="103"/>
      <c r="L100" s="103"/>
      <c r="M100" s="103"/>
      <c r="N100" s="103"/>
      <c r="O100" s="2"/>
      <c r="Q100" s="105"/>
      <c r="R100" s="105"/>
      <c r="S100" s="105"/>
      <c r="X100" s="103"/>
    </row>
    <row r="101" spans="2:24" s="100" customFormat="1">
      <c r="B101" s="101"/>
      <c r="C101" s="101"/>
      <c r="I101" s="1"/>
      <c r="J101" s="1"/>
      <c r="K101" s="103"/>
      <c r="L101" s="103"/>
      <c r="M101" s="103"/>
      <c r="N101" s="103"/>
      <c r="O101" s="2"/>
      <c r="Q101" s="105"/>
      <c r="R101" s="105"/>
      <c r="S101" s="105"/>
      <c r="X101" s="103"/>
    </row>
    <row r="102" spans="2:24" s="100" customFormat="1">
      <c r="B102" s="101"/>
      <c r="C102" s="101"/>
      <c r="I102" s="1"/>
      <c r="J102" s="1"/>
      <c r="K102" s="103"/>
      <c r="L102" s="103"/>
      <c r="M102" s="103"/>
      <c r="N102" s="103"/>
      <c r="O102" s="2"/>
      <c r="Q102" s="105"/>
      <c r="R102" s="105"/>
      <c r="S102" s="105"/>
      <c r="X102" s="103"/>
    </row>
    <row r="103" spans="2:24" s="100" customFormat="1">
      <c r="B103" s="101"/>
      <c r="C103" s="101"/>
      <c r="I103" s="1"/>
      <c r="J103" s="1"/>
      <c r="K103" s="103"/>
      <c r="L103" s="103"/>
      <c r="M103" s="103"/>
      <c r="N103" s="103"/>
      <c r="O103" s="2"/>
      <c r="Q103" s="105"/>
      <c r="R103" s="105"/>
      <c r="S103" s="105"/>
      <c r="X103" s="103"/>
    </row>
    <row r="104" spans="2:24" s="100" customFormat="1">
      <c r="B104" s="101"/>
      <c r="C104" s="101"/>
      <c r="I104" s="1"/>
      <c r="J104" s="1"/>
      <c r="K104" s="103"/>
      <c r="L104" s="103"/>
      <c r="M104" s="103"/>
      <c r="N104" s="103"/>
      <c r="O104" s="2"/>
      <c r="Q104" s="105"/>
      <c r="R104" s="105"/>
      <c r="S104" s="105"/>
      <c r="X104" s="103"/>
    </row>
    <row r="105" spans="2:24" s="100" customFormat="1">
      <c r="B105" s="101"/>
      <c r="C105" s="101"/>
      <c r="I105" s="1"/>
      <c r="J105" s="1"/>
      <c r="K105" s="103"/>
      <c r="L105" s="103"/>
      <c r="M105" s="103"/>
      <c r="N105" s="103"/>
      <c r="O105" s="2"/>
      <c r="Q105" s="105"/>
      <c r="R105" s="105"/>
      <c r="S105" s="105"/>
      <c r="X105" s="103"/>
    </row>
    <row r="106" spans="2:24" s="100" customFormat="1">
      <c r="B106" s="101"/>
      <c r="C106" s="101"/>
      <c r="I106" s="1"/>
      <c r="J106" s="1"/>
      <c r="K106" s="103"/>
      <c r="L106" s="103"/>
      <c r="M106" s="103"/>
      <c r="N106" s="103"/>
      <c r="O106" s="2"/>
      <c r="Q106" s="105"/>
      <c r="R106" s="105"/>
      <c r="S106" s="105"/>
      <c r="X106" s="103"/>
    </row>
    <row r="107" spans="2:24" s="100" customFormat="1">
      <c r="B107" s="101"/>
      <c r="C107" s="101"/>
      <c r="I107" s="1"/>
      <c r="J107" s="1"/>
      <c r="K107" s="103"/>
      <c r="L107" s="103"/>
      <c r="M107" s="103"/>
      <c r="N107" s="103"/>
      <c r="O107" s="2"/>
      <c r="Q107" s="105"/>
      <c r="R107" s="105"/>
      <c r="S107" s="105"/>
      <c r="X107" s="103"/>
    </row>
    <row r="108" spans="2:24" s="100" customFormat="1">
      <c r="B108" s="101"/>
      <c r="C108" s="101"/>
      <c r="I108" s="1"/>
      <c r="J108" s="1"/>
      <c r="K108" s="103"/>
      <c r="L108" s="103"/>
      <c r="M108" s="103"/>
      <c r="N108" s="103"/>
      <c r="O108" s="2"/>
      <c r="Q108" s="105"/>
      <c r="R108" s="105"/>
      <c r="S108" s="105"/>
      <c r="V108" s="1"/>
      <c r="W108" s="1"/>
      <c r="X108" s="2"/>
    </row>
    <row r="109" spans="2:24" s="100" customFormat="1">
      <c r="B109" s="101"/>
      <c r="C109" s="101"/>
      <c r="I109" s="1"/>
      <c r="J109" s="1"/>
      <c r="K109" s="103"/>
      <c r="L109" s="103"/>
      <c r="M109" s="103"/>
      <c r="N109" s="103"/>
      <c r="O109" s="2"/>
      <c r="Q109" s="105"/>
      <c r="R109" s="105"/>
      <c r="S109" s="105"/>
      <c r="V109" s="1"/>
      <c r="W109" s="1"/>
      <c r="X109" s="2"/>
    </row>
    <row r="110" spans="2:24" s="100" customFormat="1">
      <c r="B110" s="101"/>
      <c r="C110" s="101"/>
      <c r="I110" s="1"/>
      <c r="J110" s="1"/>
      <c r="K110" s="103"/>
      <c r="L110" s="103"/>
      <c r="M110" s="103"/>
      <c r="N110" s="103"/>
      <c r="O110" s="2"/>
      <c r="Q110" s="105"/>
      <c r="R110" s="105"/>
      <c r="S110" s="105"/>
      <c r="V110" s="1"/>
      <c r="W110" s="1"/>
      <c r="X110" s="2"/>
    </row>
    <row r="111" spans="2:24" s="100" customFormat="1">
      <c r="B111" s="101"/>
      <c r="C111" s="101"/>
      <c r="I111" s="1"/>
      <c r="J111" s="1"/>
      <c r="K111" s="103"/>
      <c r="L111" s="103"/>
      <c r="M111" s="103"/>
      <c r="N111" s="103"/>
      <c r="O111" s="2"/>
      <c r="Q111" s="105"/>
      <c r="R111" s="105"/>
      <c r="S111" s="105"/>
      <c r="V111" s="1"/>
      <c r="W111" s="1"/>
      <c r="X111" s="2"/>
    </row>
    <row r="112" spans="2:24" s="100" customFormat="1">
      <c r="B112" s="101"/>
      <c r="C112" s="101"/>
      <c r="I112" s="1"/>
      <c r="J112" s="1"/>
      <c r="K112" s="103"/>
      <c r="L112" s="103"/>
      <c r="M112" s="103"/>
      <c r="N112" s="103"/>
      <c r="O112" s="2"/>
      <c r="Q112" s="105"/>
      <c r="R112" s="105"/>
      <c r="S112" s="105"/>
      <c r="V112" s="1"/>
      <c r="W112" s="1"/>
      <c r="X112" s="2"/>
    </row>
    <row r="113" spans="2:24" s="100" customFormat="1">
      <c r="B113" s="101"/>
      <c r="C113" s="101"/>
      <c r="I113" s="1"/>
      <c r="J113" s="1"/>
      <c r="K113" s="103"/>
      <c r="L113" s="103"/>
      <c r="M113" s="103"/>
      <c r="N113" s="103"/>
      <c r="O113" s="2"/>
      <c r="Q113" s="105"/>
      <c r="R113" s="105"/>
      <c r="S113" s="105"/>
      <c r="V113" s="1"/>
      <c r="W113" s="1"/>
      <c r="X113" s="2"/>
    </row>
    <row r="114" spans="2:24" s="100" customFormat="1">
      <c r="B114" s="101"/>
      <c r="C114" s="101"/>
      <c r="I114" s="1"/>
      <c r="J114" s="1"/>
      <c r="K114" s="103"/>
      <c r="L114" s="103"/>
      <c r="M114" s="103"/>
      <c r="N114" s="103"/>
      <c r="O114" s="2"/>
      <c r="Q114" s="105"/>
      <c r="R114" s="105"/>
      <c r="S114" s="105"/>
      <c r="V114" s="1"/>
      <c r="W114" s="1"/>
      <c r="X114" s="2"/>
    </row>
    <row r="115" spans="2:24" s="100" customFormat="1">
      <c r="B115" s="101"/>
      <c r="C115" s="101"/>
      <c r="I115" s="1"/>
      <c r="J115" s="1"/>
      <c r="K115" s="103"/>
      <c r="L115" s="103"/>
      <c r="M115" s="103"/>
      <c r="N115" s="103"/>
      <c r="O115" s="2"/>
      <c r="Q115" s="105"/>
      <c r="R115" s="105"/>
      <c r="S115" s="105"/>
      <c r="V115" s="1"/>
      <c r="W115" s="1"/>
      <c r="X115" s="2"/>
    </row>
    <row r="116" spans="2:24" s="100" customFormat="1">
      <c r="B116" s="101"/>
      <c r="C116" s="101"/>
      <c r="I116" s="1"/>
      <c r="J116" s="1"/>
      <c r="K116" s="103"/>
      <c r="L116" s="103"/>
      <c r="M116" s="103"/>
      <c r="N116" s="103"/>
      <c r="O116" s="2"/>
      <c r="Q116" s="105"/>
      <c r="R116" s="105"/>
      <c r="S116" s="105"/>
      <c r="V116" s="1"/>
      <c r="W116" s="1"/>
      <c r="X116" s="2"/>
    </row>
    <row r="117" spans="2:24" s="100" customFormat="1">
      <c r="B117" s="101"/>
      <c r="C117" s="101"/>
      <c r="I117" s="1"/>
      <c r="J117" s="1"/>
      <c r="K117" s="103"/>
      <c r="L117" s="103"/>
      <c r="M117" s="103"/>
      <c r="N117" s="103"/>
      <c r="O117" s="2"/>
      <c r="Q117" s="105"/>
      <c r="R117" s="105"/>
      <c r="S117" s="105"/>
      <c r="V117" s="1"/>
      <c r="W117" s="1"/>
      <c r="X117" s="2"/>
    </row>
    <row r="118" spans="2:24" s="100" customFormat="1">
      <c r="B118" s="101"/>
      <c r="C118" s="101"/>
      <c r="I118" s="1"/>
      <c r="J118" s="1"/>
      <c r="K118" s="103"/>
      <c r="L118" s="103"/>
      <c r="M118" s="103"/>
      <c r="N118" s="103"/>
      <c r="O118" s="2"/>
      <c r="Q118" s="105"/>
      <c r="R118" s="105"/>
      <c r="S118" s="105"/>
      <c r="V118" s="1"/>
      <c r="W118" s="1"/>
      <c r="X118" s="2"/>
    </row>
    <row r="119" spans="2:24" s="100" customFormat="1">
      <c r="B119" s="101"/>
      <c r="C119" s="101"/>
      <c r="I119" s="1"/>
      <c r="J119" s="1"/>
      <c r="K119" s="103"/>
      <c r="L119" s="103"/>
      <c r="M119" s="103"/>
      <c r="N119" s="103"/>
      <c r="O119" s="2"/>
      <c r="Q119" s="105"/>
      <c r="R119" s="105"/>
      <c r="S119" s="105"/>
      <c r="V119" s="1"/>
      <c r="W119" s="1"/>
      <c r="X119" s="2"/>
    </row>
    <row r="120" spans="2:24" s="100" customFormat="1">
      <c r="B120" s="101"/>
      <c r="C120" s="101"/>
      <c r="I120" s="1"/>
      <c r="J120" s="1"/>
      <c r="K120" s="103"/>
      <c r="L120" s="103"/>
      <c r="M120" s="103"/>
      <c r="N120" s="103"/>
      <c r="O120" s="2"/>
      <c r="Q120" s="105"/>
      <c r="R120" s="105"/>
      <c r="S120" s="105"/>
      <c r="V120" s="1"/>
      <c r="W120" s="1"/>
      <c r="X120" s="2"/>
    </row>
    <row r="121" spans="2:24" s="100" customFormat="1">
      <c r="B121" s="101"/>
      <c r="C121" s="101"/>
      <c r="I121" s="1"/>
      <c r="J121" s="1"/>
      <c r="K121" s="103"/>
      <c r="L121" s="103"/>
      <c r="M121" s="103"/>
      <c r="N121" s="103"/>
      <c r="O121" s="2"/>
      <c r="Q121" s="105"/>
      <c r="R121" s="105"/>
      <c r="S121" s="105"/>
      <c r="V121" s="1"/>
      <c r="W121" s="1"/>
      <c r="X121" s="2"/>
    </row>
    <row r="122" spans="2:24" s="100" customFormat="1">
      <c r="B122" s="101"/>
      <c r="C122" s="101"/>
      <c r="I122" s="1"/>
      <c r="J122" s="1"/>
      <c r="K122" s="103"/>
      <c r="L122" s="103"/>
      <c r="M122" s="103"/>
      <c r="N122" s="103"/>
      <c r="O122" s="2"/>
      <c r="Q122" s="105"/>
      <c r="R122" s="105"/>
      <c r="S122" s="105"/>
      <c r="V122" s="1"/>
      <c r="W122" s="1"/>
      <c r="X122" s="2"/>
    </row>
    <row r="123" spans="2:24" s="100" customFormat="1">
      <c r="B123" s="101"/>
      <c r="C123" s="101"/>
      <c r="I123" s="1"/>
      <c r="J123" s="1"/>
      <c r="K123" s="103"/>
      <c r="L123" s="103"/>
      <c r="M123" s="103"/>
      <c r="N123" s="103"/>
      <c r="O123" s="2"/>
      <c r="Q123" s="105"/>
      <c r="R123" s="105"/>
      <c r="S123" s="105"/>
      <c r="V123" s="1"/>
      <c r="W123" s="1"/>
      <c r="X123" s="2"/>
    </row>
    <row r="124" spans="2:24" s="100" customFormat="1">
      <c r="B124" s="101"/>
      <c r="C124" s="101"/>
      <c r="I124" s="1"/>
      <c r="J124" s="1"/>
      <c r="K124" s="103"/>
      <c r="L124" s="103"/>
      <c r="M124" s="103"/>
      <c r="N124" s="103"/>
      <c r="O124" s="2"/>
      <c r="Q124" s="105"/>
      <c r="R124" s="105"/>
      <c r="S124" s="105"/>
      <c r="V124" s="1"/>
      <c r="W124" s="1"/>
      <c r="X124" s="2"/>
    </row>
    <row r="125" spans="2:24" s="100" customFormat="1">
      <c r="B125" s="101"/>
      <c r="C125" s="101"/>
      <c r="I125" s="1"/>
      <c r="J125" s="1"/>
      <c r="K125" s="103"/>
      <c r="L125" s="103"/>
      <c r="M125" s="103"/>
      <c r="N125" s="103"/>
      <c r="O125" s="2"/>
      <c r="Q125" s="105"/>
      <c r="R125" s="105"/>
      <c r="S125" s="105"/>
      <c r="V125" s="1"/>
      <c r="W125" s="1"/>
      <c r="X125" s="2"/>
    </row>
    <row r="126" spans="2:24" s="100" customFormat="1">
      <c r="B126" s="101"/>
      <c r="C126" s="101"/>
      <c r="I126" s="1"/>
      <c r="J126" s="1"/>
      <c r="K126" s="103"/>
      <c r="L126" s="103"/>
      <c r="M126" s="103"/>
      <c r="N126" s="103"/>
      <c r="O126" s="2"/>
      <c r="Q126" s="105"/>
      <c r="R126" s="105"/>
      <c r="S126" s="105"/>
      <c r="V126" s="1"/>
      <c r="W126" s="1"/>
      <c r="X126" s="2"/>
    </row>
    <row r="127" spans="2:24" s="100" customFormat="1">
      <c r="B127" s="101"/>
      <c r="C127" s="101"/>
      <c r="I127" s="1"/>
      <c r="J127" s="1"/>
      <c r="K127" s="103"/>
      <c r="L127" s="103"/>
      <c r="M127" s="103"/>
      <c r="N127" s="103"/>
      <c r="O127" s="2"/>
      <c r="Q127" s="105"/>
      <c r="R127" s="105"/>
      <c r="S127" s="105"/>
      <c r="V127" s="1"/>
      <c r="W127" s="1"/>
      <c r="X127" s="2"/>
    </row>
    <row r="128" spans="2:24" s="100" customFormat="1">
      <c r="B128" s="101"/>
      <c r="C128" s="101"/>
      <c r="I128" s="1"/>
      <c r="J128" s="1"/>
      <c r="K128" s="103"/>
      <c r="L128" s="103"/>
      <c r="M128" s="103"/>
      <c r="N128" s="103"/>
      <c r="O128" s="2"/>
      <c r="Q128" s="105"/>
      <c r="R128" s="105"/>
      <c r="S128" s="105"/>
      <c r="V128" s="1"/>
      <c r="W128" s="1"/>
      <c r="X128" s="2"/>
    </row>
    <row r="129" spans="2:24" s="100" customFormat="1">
      <c r="B129" s="101"/>
      <c r="C129" s="101"/>
      <c r="I129" s="1"/>
      <c r="J129" s="1"/>
      <c r="K129" s="103"/>
      <c r="L129" s="103"/>
      <c r="M129" s="103"/>
      <c r="N129" s="103"/>
      <c r="O129" s="2"/>
      <c r="Q129" s="105"/>
      <c r="R129" s="105"/>
      <c r="S129" s="105"/>
      <c r="V129" s="1"/>
      <c r="W129" s="1"/>
      <c r="X129" s="2"/>
    </row>
    <row r="130" spans="2:24" s="100" customFormat="1">
      <c r="B130" s="101"/>
      <c r="C130" s="101"/>
      <c r="I130" s="1"/>
      <c r="J130" s="1"/>
      <c r="K130" s="103"/>
      <c r="L130" s="103"/>
      <c r="M130" s="103"/>
      <c r="N130" s="103"/>
      <c r="O130" s="2"/>
      <c r="Q130" s="105"/>
      <c r="R130" s="105"/>
      <c r="S130" s="105"/>
      <c r="V130" s="1"/>
      <c r="W130" s="1"/>
      <c r="X130" s="2"/>
    </row>
    <row r="131" spans="2:24" s="100" customFormat="1">
      <c r="B131" s="101"/>
      <c r="C131" s="101"/>
      <c r="I131" s="1"/>
      <c r="J131" s="1"/>
      <c r="K131" s="103"/>
      <c r="L131" s="103"/>
      <c r="M131" s="103"/>
      <c r="N131" s="103"/>
      <c r="O131" s="2"/>
      <c r="Q131" s="105"/>
      <c r="R131" s="105"/>
      <c r="S131" s="105"/>
      <c r="V131" s="1"/>
      <c r="W131" s="1"/>
      <c r="X131" s="2"/>
    </row>
    <row r="132" spans="2:24" s="100" customFormat="1">
      <c r="B132" s="101"/>
      <c r="C132" s="101"/>
      <c r="I132" s="1"/>
      <c r="J132" s="1"/>
      <c r="K132" s="103"/>
      <c r="L132" s="103"/>
      <c r="M132" s="103"/>
      <c r="N132" s="103"/>
      <c r="O132" s="2"/>
      <c r="Q132" s="105"/>
      <c r="R132" s="105"/>
      <c r="S132" s="105"/>
      <c r="V132" s="1"/>
      <c r="W132" s="1"/>
      <c r="X132" s="2"/>
    </row>
    <row r="133" spans="2:24" s="100" customFormat="1">
      <c r="B133" s="101"/>
      <c r="C133" s="101"/>
      <c r="I133" s="1"/>
      <c r="J133" s="1"/>
      <c r="K133" s="103"/>
      <c r="L133" s="103"/>
      <c r="M133" s="103"/>
      <c r="N133" s="103"/>
      <c r="O133" s="2"/>
      <c r="Q133" s="105"/>
      <c r="R133" s="105"/>
      <c r="S133" s="105"/>
      <c r="V133" s="1"/>
      <c r="W133" s="1"/>
      <c r="X133" s="2"/>
    </row>
    <row r="134" spans="2:24" s="100" customFormat="1">
      <c r="B134" s="101"/>
      <c r="C134" s="101"/>
      <c r="I134" s="1"/>
      <c r="J134" s="1"/>
      <c r="K134" s="103"/>
      <c r="L134" s="103"/>
      <c r="M134" s="103"/>
      <c r="N134" s="103"/>
      <c r="O134" s="2"/>
      <c r="Q134" s="105"/>
      <c r="R134" s="105"/>
      <c r="S134" s="105"/>
      <c r="V134" s="1"/>
      <c r="W134" s="1"/>
      <c r="X134" s="2"/>
    </row>
    <row r="135" spans="2:24" s="100" customFormat="1">
      <c r="B135" s="101"/>
      <c r="C135" s="101"/>
      <c r="I135" s="1"/>
      <c r="J135" s="1"/>
      <c r="K135" s="103"/>
      <c r="L135" s="103"/>
      <c r="M135" s="103"/>
      <c r="N135" s="103"/>
      <c r="O135" s="2"/>
      <c r="Q135" s="105"/>
      <c r="R135" s="105"/>
      <c r="S135" s="105"/>
      <c r="V135" s="1"/>
      <c r="W135" s="1"/>
      <c r="X135" s="2"/>
    </row>
    <row r="136" spans="2:24" s="100" customFormat="1">
      <c r="B136" s="101"/>
      <c r="C136" s="101"/>
      <c r="I136" s="1"/>
      <c r="J136" s="1"/>
      <c r="K136" s="103"/>
      <c r="L136" s="103"/>
      <c r="M136" s="103"/>
      <c r="N136" s="103"/>
      <c r="O136" s="2"/>
      <c r="Q136" s="105"/>
      <c r="R136" s="105"/>
      <c r="S136" s="105"/>
      <c r="V136" s="1"/>
      <c r="W136" s="1"/>
      <c r="X136" s="2"/>
    </row>
    <row r="137" spans="2:24" s="100" customFormat="1">
      <c r="B137" s="101"/>
      <c r="C137" s="101"/>
      <c r="I137" s="1"/>
      <c r="J137" s="1"/>
      <c r="K137" s="103"/>
      <c r="L137" s="103"/>
      <c r="M137" s="103"/>
      <c r="N137" s="103"/>
      <c r="O137" s="2"/>
      <c r="Q137" s="105"/>
      <c r="R137" s="105"/>
      <c r="S137" s="105"/>
      <c r="V137" s="1"/>
      <c r="W137" s="1"/>
      <c r="X137" s="2"/>
    </row>
    <row r="138" spans="2:24" s="100" customFormat="1">
      <c r="B138" s="101"/>
      <c r="C138" s="101"/>
      <c r="I138" s="1"/>
      <c r="J138" s="1"/>
      <c r="K138" s="103"/>
      <c r="L138" s="103"/>
      <c r="M138" s="103"/>
      <c r="N138" s="103"/>
      <c r="O138" s="2"/>
      <c r="Q138" s="105"/>
      <c r="R138" s="105"/>
      <c r="S138" s="105"/>
      <c r="V138" s="1"/>
      <c r="W138" s="1"/>
      <c r="X138" s="2"/>
    </row>
    <row r="139" spans="2:24" s="100" customFormat="1">
      <c r="B139" s="101"/>
      <c r="C139" s="101"/>
      <c r="I139" s="1"/>
      <c r="J139" s="1"/>
      <c r="K139" s="103"/>
      <c r="L139" s="103"/>
      <c r="M139" s="103"/>
      <c r="N139" s="103"/>
      <c r="O139" s="2"/>
      <c r="Q139" s="105"/>
      <c r="R139" s="105"/>
      <c r="S139" s="105"/>
      <c r="V139" s="1"/>
      <c r="W139" s="1"/>
      <c r="X139" s="2"/>
    </row>
    <row r="140" spans="2:24" s="100" customFormat="1">
      <c r="B140" s="101"/>
      <c r="C140" s="101"/>
      <c r="I140" s="1"/>
      <c r="J140" s="1"/>
      <c r="K140" s="103"/>
      <c r="L140" s="103"/>
      <c r="M140" s="103"/>
      <c r="N140" s="103"/>
      <c r="O140" s="2"/>
      <c r="Q140" s="105"/>
      <c r="R140" s="105"/>
      <c r="S140" s="105"/>
      <c r="V140" s="1"/>
      <c r="W140" s="1"/>
      <c r="X140" s="2"/>
    </row>
    <row r="141" spans="2:24" s="100" customFormat="1">
      <c r="B141" s="101"/>
      <c r="C141" s="101"/>
      <c r="I141" s="1"/>
      <c r="J141" s="1"/>
      <c r="K141" s="103"/>
      <c r="L141" s="103"/>
      <c r="M141" s="103"/>
      <c r="N141" s="103"/>
      <c r="O141" s="2"/>
      <c r="Q141" s="105"/>
      <c r="R141" s="105"/>
      <c r="S141" s="105"/>
      <c r="V141" s="1"/>
      <c r="W141" s="1"/>
      <c r="X141" s="2"/>
    </row>
    <row r="142" spans="2:24" s="100" customFormat="1">
      <c r="B142" s="101"/>
      <c r="C142" s="101"/>
      <c r="I142" s="1"/>
      <c r="J142" s="1"/>
      <c r="K142" s="103"/>
      <c r="L142" s="103"/>
      <c r="M142" s="103"/>
      <c r="N142" s="103"/>
      <c r="O142" s="2"/>
      <c r="Q142" s="105"/>
      <c r="R142" s="105"/>
      <c r="S142" s="105"/>
      <c r="V142" s="1"/>
      <c r="W142" s="1"/>
      <c r="X142" s="2"/>
    </row>
    <row r="143" spans="2:24" s="100" customFormat="1">
      <c r="B143" s="101"/>
      <c r="C143" s="101"/>
      <c r="I143" s="1"/>
      <c r="J143" s="1"/>
      <c r="K143" s="103"/>
      <c r="L143" s="103"/>
      <c r="M143" s="103"/>
      <c r="N143" s="103"/>
      <c r="O143" s="2"/>
      <c r="Q143" s="105"/>
      <c r="R143" s="105"/>
      <c r="S143" s="105"/>
      <c r="V143" s="1"/>
      <c r="W143" s="1"/>
      <c r="X143" s="2"/>
    </row>
    <row r="144" spans="2:24" s="100" customFormat="1">
      <c r="B144" s="101"/>
      <c r="C144" s="101"/>
      <c r="I144" s="1"/>
      <c r="J144" s="1"/>
      <c r="K144" s="103"/>
      <c r="L144" s="103"/>
      <c r="M144" s="103"/>
      <c r="N144" s="103"/>
      <c r="O144" s="2"/>
      <c r="Q144" s="105"/>
      <c r="R144" s="105"/>
      <c r="S144" s="105"/>
      <c r="V144" s="1"/>
      <c r="W144" s="1"/>
      <c r="X144" s="2"/>
    </row>
    <row r="145" spans="2:24" s="100" customFormat="1">
      <c r="B145" s="101"/>
      <c r="C145" s="101"/>
      <c r="I145" s="1"/>
      <c r="J145" s="1"/>
      <c r="K145" s="103"/>
      <c r="L145" s="103"/>
      <c r="M145" s="103"/>
      <c r="N145" s="103"/>
      <c r="O145" s="2"/>
      <c r="Q145" s="105"/>
      <c r="R145" s="105"/>
      <c r="S145" s="105"/>
      <c r="V145" s="1"/>
      <c r="W145" s="1"/>
      <c r="X145" s="2"/>
    </row>
    <row r="146" spans="2:24" s="100" customFormat="1">
      <c r="B146" s="101"/>
      <c r="C146" s="101"/>
      <c r="I146" s="1"/>
      <c r="J146" s="1"/>
      <c r="K146" s="103"/>
      <c r="L146" s="103"/>
      <c r="M146" s="103"/>
      <c r="N146" s="103"/>
      <c r="O146" s="2"/>
      <c r="Q146" s="105"/>
      <c r="R146" s="105"/>
      <c r="S146" s="105"/>
      <c r="V146" s="1"/>
      <c r="W146" s="1"/>
      <c r="X146" s="2"/>
    </row>
    <row r="147" spans="2:24" s="100" customFormat="1">
      <c r="B147" s="101"/>
      <c r="C147" s="101"/>
      <c r="I147" s="1"/>
      <c r="J147" s="1"/>
      <c r="K147" s="103"/>
      <c r="L147" s="103"/>
      <c r="M147" s="103"/>
      <c r="N147" s="103"/>
      <c r="O147" s="2"/>
      <c r="Q147" s="105"/>
      <c r="R147" s="105"/>
      <c r="S147" s="105"/>
      <c r="V147" s="1"/>
      <c r="W147" s="1"/>
      <c r="X147" s="2"/>
    </row>
    <row r="148" spans="2:24" s="100" customFormat="1">
      <c r="B148" s="101"/>
      <c r="C148" s="101"/>
      <c r="I148" s="1"/>
      <c r="J148" s="1"/>
      <c r="K148" s="103"/>
      <c r="L148" s="103"/>
      <c r="M148" s="103"/>
      <c r="N148" s="103"/>
      <c r="O148" s="2"/>
      <c r="Q148" s="105"/>
      <c r="R148" s="105"/>
      <c r="S148" s="105"/>
      <c r="V148" s="1"/>
      <c r="W148" s="1"/>
      <c r="X148" s="2"/>
    </row>
    <row r="149" spans="2:24" s="100" customFormat="1">
      <c r="B149" s="101"/>
      <c r="C149" s="101"/>
      <c r="I149" s="1"/>
      <c r="J149" s="1"/>
      <c r="K149" s="103"/>
      <c r="L149" s="103"/>
      <c r="M149" s="103"/>
      <c r="N149" s="103"/>
      <c r="O149" s="2"/>
      <c r="Q149" s="105"/>
      <c r="R149" s="105"/>
      <c r="S149" s="105"/>
      <c r="V149" s="1"/>
      <c r="W149" s="1"/>
      <c r="X149" s="2"/>
    </row>
    <row r="150" spans="2:24" s="100" customFormat="1">
      <c r="B150" s="101"/>
      <c r="C150" s="101"/>
      <c r="I150" s="1"/>
      <c r="J150" s="1"/>
      <c r="K150" s="103"/>
      <c r="L150" s="103"/>
      <c r="M150" s="103"/>
      <c r="N150" s="103"/>
      <c r="O150" s="2"/>
      <c r="Q150" s="105"/>
      <c r="R150" s="105"/>
      <c r="S150" s="105"/>
      <c r="V150" s="1"/>
      <c r="W150" s="1"/>
      <c r="X150" s="2"/>
    </row>
    <row r="151" spans="2:24" s="100" customFormat="1">
      <c r="B151" s="101"/>
      <c r="C151" s="101"/>
      <c r="I151" s="1"/>
      <c r="J151" s="1"/>
      <c r="K151" s="103"/>
      <c r="L151" s="103"/>
      <c r="M151" s="103"/>
      <c r="N151" s="103"/>
      <c r="O151" s="2"/>
      <c r="Q151" s="105"/>
      <c r="R151" s="105"/>
      <c r="S151" s="105"/>
      <c r="V151" s="1"/>
      <c r="W151" s="1"/>
      <c r="X151" s="2"/>
    </row>
    <row r="152" spans="2:24" s="100" customFormat="1">
      <c r="B152" s="101"/>
      <c r="C152" s="101"/>
      <c r="I152" s="1"/>
      <c r="J152" s="1"/>
      <c r="K152" s="103"/>
      <c r="L152" s="103"/>
      <c r="M152" s="103"/>
      <c r="N152" s="103"/>
      <c r="O152" s="2"/>
      <c r="Q152" s="105"/>
      <c r="R152" s="105"/>
      <c r="S152" s="105"/>
      <c r="V152" s="1"/>
      <c r="W152" s="1"/>
      <c r="X152" s="2"/>
    </row>
    <row r="153" spans="2:24" s="100" customFormat="1">
      <c r="B153" s="101"/>
      <c r="C153" s="101"/>
      <c r="I153" s="1"/>
      <c r="J153" s="1"/>
      <c r="K153" s="103"/>
      <c r="L153" s="103"/>
      <c r="M153" s="103"/>
      <c r="N153" s="103"/>
      <c r="O153" s="2"/>
      <c r="Q153" s="105"/>
      <c r="R153" s="105"/>
      <c r="S153" s="105"/>
      <c r="V153" s="1"/>
      <c r="W153" s="1"/>
      <c r="X153" s="2"/>
    </row>
    <row r="154" spans="2:24" s="100" customFormat="1">
      <c r="B154" s="101"/>
      <c r="C154" s="101"/>
      <c r="I154" s="1"/>
      <c r="J154" s="1"/>
      <c r="K154" s="103"/>
      <c r="L154" s="103"/>
      <c r="M154" s="103"/>
      <c r="N154" s="103"/>
      <c r="O154" s="2"/>
      <c r="Q154" s="105"/>
      <c r="R154" s="105"/>
      <c r="S154" s="105"/>
      <c r="V154" s="1"/>
      <c r="W154" s="1"/>
      <c r="X154" s="2"/>
    </row>
    <row r="155" spans="2:24" s="100" customFormat="1">
      <c r="B155" s="101"/>
      <c r="C155" s="101"/>
      <c r="I155" s="1"/>
      <c r="J155" s="1"/>
      <c r="K155" s="103"/>
      <c r="L155" s="103"/>
      <c r="M155" s="103"/>
      <c r="N155" s="103"/>
      <c r="O155" s="2"/>
      <c r="Q155" s="105"/>
      <c r="R155" s="105"/>
      <c r="S155" s="105"/>
      <c r="V155" s="1"/>
      <c r="W155" s="1"/>
      <c r="X155" s="2"/>
    </row>
    <row r="156" spans="2:24" s="100" customFormat="1">
      <c r="B156" s="101"/>
      <c r="C156" s="101"/>
      <c r="I156" s="1"/>
      <c r="J156" s="1"/>
      <c r="K156" s="103"/>
      <c r="L156" s="103"/>
      <c r="M156" s="103"/>
      <c r="N156" s="103"/>
      <c r="O156" s="2"/>
      <c r="Q156" s="105"/>
      <c r="R156" s="105"/>
      <c r="S156" s="105"/>
      <c r="V156" s="1"/>
      <c r="W156" s="1"/>
      <c r="X156" s="2"/>
    </row>
    <row r="157" spans="2:24" s="100" customFormat="1">
      <c r="B157" s="101"/>
      <c r="C157" s="101"/>
      <c r="I157" s="1"/>
      <c r="J157" s="1"/>
      <c r="K157" s="103"/>
      <c r="L157" s="103"/>
      <c r="M157" s="103"/>
      <c r="N157" s="103"/>
      <c r="O157" s="2"/>
      <c r="Q157" s="105"/>
      <c r="R157" s="105"/>
      <c r="S157" s="105"/>
      <c r="V157" s="1"/>
      <c r="W157" s="1"/>
      <c r="X157" s="2"/>
    </row>
    <row r="158" spans="2:24" s="100" customFormat="1">
      <c r="B158" s="101"/>
      <c r="C158" s="101"/>
      <c r="I158" s="1"/>
      <c r="J158" s="1"/>
      <c r="K158" s="103"/>
      <c r="L158" s="103"/>
      <c r="M158" s="103"/>
      <c r="N158" s="103"/>
      <c r="O158" s="2"/>
      <c r="Q158" s="105"/>
      <c r="R158" s="105"/>
      <c r="S158" s="105"/>
      <c r="V158" s="1"/>
      <c r="W158" s="1"/>
      <c r="X158" s="2"/>
    </row>
    <row r="159" spans="2:24" s="100" customFormat="1">
      <c r="B159" s="101"/>
      <c r="C159" s="101"/>
      <c r="I159" s="1"/>
      <c r="J159" s="1"/>
      <c r="K159" s="103"/>
      <c r="L159" s="103"/>
      <c r="M159" s="103"/>
      <c r="N159" s="103"/>
      <c r="O159" s="2"/>
      <c r="Q159" s="105"/>
      <c r="R159" s="105"/>
      <c r="S159" s="105"/>
      <c r="V159" s="1"/>
      <c r="W159" s="1"/>
      <c r="X159" s="2"/>
    </row>
    <row r="160" spans="2:24" s="100" customFormat="1">
      <c r="B160" s="101"/>
      <c r="C160" s="101"/>
      <c r="I160" s="1"/>
      <c r="J160" s="1"/>
      <c r="K160" s="103"/>
      <c r="L160" s="103"/>
      <c r="M160" s="103"/>
      <c r="N160" s="103"/>
      <c r="O160" s="2"/>
      <c r="Q160" s="105"/>
      <c r="R160" s="105"/>
      <c r="S160" s="105"/>
      <c r="V160" s="1"/>
      <c r="W160" s="1"/>
      <c r="X160" s="2"/>
    </row>
    <row r="161" spans="2:24" s="100" customFormat="1">
      <c r="B161" s="101"/>
      <c r="C161" s="101"/>
      <c r="I161" s="1"/>
      <c r="J161" s="1"/>
      <c r="K161" s="103"/>
      <c r="L161" s="103"/>
      <c r="M161" s="103"/>
      <c r="N161" s="103"/>
      <c r="O161" s="2"/>
      <c r="Q161" s="105"/>
      <c r="R161" s="105"/>
      <c r="S161" s="105"/>
      <c r="V161" s="1"/>
      <c r="W161" s="1"/>
      <c r="X161" s="2"/>
    </row>
    <row r="162" spans="2:24" s="100" customFormat="1">
      <c r="B162" s="101"/>
      <c r="C162" s="101"/>
      <c r="I162" s="1"/>
      <c r="J162" s="1"/>
      <c r="K162" s="103"/>
      <c r="L162" s="103"/>
      <c r="M162" s="103"/>
      <c r="N162" s="103"/>
      <c r="O162" s="2"/>
      <c r="Q162" s="105"/>
      <c r="R162" s="105"/>
      <c r="S162" s="105"/>
      <c r="V162" s="1"/>
      <c r="W162" s="1"/>
      <c r="X162" s="2"/>
    </row>
    <row r="163" spans="2:24" s="100" customFormat="1">
      <c r="B163" s="101"/>
      <c r="C163" s="101"/>
      <c r="I163" s="1"/>
      <c r="J163" s="1"/>
      <c r="K163" s="103"/>
      <c r="L163" s="103"/>
      <c r="M163" s="103"/>
      <c r="N163" s="103"/>
      <c r="O163" s="2"/>
      <c r="Q163" s="105"/>
      <c r="R163" s="105"/>
      <c r="S163" s="105"/>
      <c r="V163" s="1"/>
      <c r="W163" s="1"/>
      <c r="X163" s="2"/>
    </row>
    <row r="164" spans="2:24" s="100" customFormat="1">
      <c r="B164" s="101"/>
      <c r="C164" s="101"/>
      <c r="I164" s="1"/>
      <c r="J164" s="1"/>
      <c r="K164" s="103"/>
      <c r="L164" s="103"/>
      <c r="M164" s="103"/>
      <c r="N164" s="103"/>
      <c r="O164" s="2"/>
      <c r="Q164" s="105"/>
      <c r="R164" s="105"/>
      <c r="S164" s="105"/>
      <c r="V164" s="1"/>
      <c r="W164" s="1"/>
      <c r="X164" s="2"/>
    </row>
    <row r="165" spans="2:24" s="100" customFormat="1">
      <c r="B165" s="101"/>
      <c r="C165" s="101"/>
      <c r="I165" s="1"/>
      <c r="J165" s="1"/>
      <c r="K165" s="103"/>
      <c r="L165" s="103"/>
      <c r="M165" s="103"/>
      <c r="N165" s="103"/>
      <c r="O165" s="2"/>
      <c r="Q165" s="105"/>
      <c r="R165" s="105"/>
      <c r="S165" s="105"/>
      <c r="V165" s="1"/>
      <c r="W165" s="1"/>
      <c r="X165" s="2"/>
    </row>
    <row r="166" spans="2:24" s="100" customFormat="1">
      <c r="B166" s="101"/>
      <c r="C166" s="101"/>
      <c r="I166" s="1"/>
      <c r="J166" s="1"/>
      <c r="K166" s="103"/>
      <c r="L166" s="103"/>
      <c r="M166" s="103"/>
      <c r="N166" s="103"/>
      <c r="O166" s="2"/>
      <c r="Q166" s="105"/>
      <c r="R166" s="105"/>
      <c r="S166" s="105"/>
      <c r="V166" s="1"/>
      <c r="W166" s="1"/>
      <c r="X166" s="2"/>
    </row>
    <row r="167" spans="2:24" s="100" customFormat="1">
      <c r="B167" s="101"/>
      <c r="C167" s="101"/>
      <c r="I167" s="1"/>
      <c r="J167" s="1"/>
      <c r="K167" s="103"/>
      <c r="L167" s="103"/>
      <c r="M167" s="103"/>
      <c r="N167" s="103"/>
      <c r="O167" s="2"/>
      <c r="Q167" s="105"/>
      <c r="R167" s="105"/>
      <c r="S167" s="105"/>
      <c r="V167" s="1"/>
      <c r="W167" s="1"/>
      <c r="X167" s="2"/>
    </row>
    <row r="168" spans="2:24" s="100" customFormat="1">
      <c r="B168" s="101"/>
      <c r="C168" s="101"/>
      <c r="I168" s="1"/>
      <c r="J168" s="1"/>
      <c r="K168" s="103"/>
      <c r="L168" s="103"/>
      <c r="M168" s="103"/>
      <c r="N168" s="103"/>
      <c r="O168" s="2"/>
      <c r="Q168" s="105"/>
      <c r="R168" s="105"/>
      <c r="S168" s="105"/>
      <c r="V168" s="1"/>
      <c r="W168" s="1"/>
      <c r="X168" s="2"/>
    </row>
    <row r="169" spans="2:24" s="100" customFormat="1">
      <c r="B169" s="101"/>
      <c r="C169" s="101"/>
      <c r="I169" s="1"/>
      <c r="J169" s="1"/>
      <c r="K169" s="103"/>
      <c r="L169" s="103"/>
      <c r="M169" s="103"/>
      <c r="N169" s="103"/>
      <c r="O169" s="2"/>
      <c r="Q169" s="105"/>
      <c r="R169" s="105"/>
      <c r="S169" s="105"/>
      <c r="V169" s="1"/>
      <c r="W169" s="1"/>
      <c r="X169" s="2"/>
    </row>
    <row r="170" spans="2:24" s="100" customFormat="1">
      <c r="B170" s="101"/>
      <c r="C170" s="101"/>
      <c r="I170" s="1"/>
      <c r="J170" s="1"/>
      <c r="K170" s="103"/>
      <c r="L170" s="103"/>
      <c r="M170" s="103"/>
      <c r="N170" s="103"/>
      <c r="O170" s="2"/>
      <c r="Q170" s="105"/>
      <c r="R170" s="105"/>
      <c r="S170" s="105"/>
      <c r="V170" s="1"/>
      <c r="W170" s="1"/>
      <c r="X170" s="2"/>
    </row>
    <row r="171" spans="2:24" s="100" customFormat="1">
      <c r="B171" s="101"/>
      <c r="C171" s="101"/>
      <c r="I171" s="1"/>
      <c r="J171" s="1"/>
      <c r="K171" s="103"/>
      <c r="L171" s="103"/>
      <c r="M171" s="103"/>
      <c r="N171" s="103"/>
      <c r="O171" s="2"/>
      <c r="Q171" s="105"/>
      <c r="R171" s="105"/>
      <c r="S171" s="105"/>
      <c r="V171" s="1"/>
      <c r="W171" s="1"/>
      <c r="X171" s="2"/>
    </row>
    <row r="172" spans="2:24" s="100" customFormat="1">
      <c r="B172" s="101"/>
      <c r="C172" s="101"/>
      <c r="I172" s="1"/>
      <c r="J172" s="1"/>
      <c r="K172" s="103"/>
      <c r="L172" s="103"/>
      <c r="M172" s="103"/>
      <c r="N172" s="103"/>
      <c r="O172" s="2"/>
      <c r="Q172" s="105"/>
      <c r="R172" s="105"/>
      <c r="S172" s="105"/>
      <c r="V172" s="1"/>
      <c r="W172" s="1"/>
      <c r="X172" s="2"/>
    </row>
    <row r="173" spans="2:24" s="100" customFormat="1">
      <c r="B173" s="101"/>
      <c r="C173" s="101"/>
      <c r="I173" s="1"/>
      <c r="J173" s="1"/>
      <c r="K173" s="103"/>
      <c r="L173" s="103"/>
      <c r="M173" s="103"/>
      <c r="N173" s="103"/>
      <c r="O173" s="2"/>
      <c r="Q173" s="105"/>
      <c r="R173" s="105"/>
      <c r="S173" s="105"/>
      <c r="V173" s="1"/>
      <c r="W173" s="1"/>
      <c r="X173" s="2"/>
    </row>
    <row r="174" spans="2:24" s="100" customFormat="1">
      <c r="B174" s="101"/>
      <c r="C174" s="101"/>
      <c r="I174" s="1"/>
      <c r="J174" s="1"/>
      <c r="K174" s="103"/>
      <c r="L174" s="103"/>
      <c r="M174" s="103"/>
      <c r="N174" s="103"/>
      <c r="O174" s="2"/>
      <c r="Q174" s="105"/>
      <c r="R174" s="105"/>
      <c r="S174" s="105"/>
      <c r="V174" s="1"/>
      <c r="W174" s="1"/>
      <c r="X174" s="2"/>
    </row>
    <row r="175" spans="2:24" s="100" customFormat="1">
      <c r="B175" s="101"/>
      <c r="C175" s="101"/>
      <c r="I175" s="1"/>
      <c r="J175" s="1"/>
      <c r="K175" s="103"/>
      <c r="L175" s="103"/>
      <c r="M175" s="103"/>
      <c r="N175" s="103"/>
      <c r="O175" s="2"/>
      <c r="Q175" s="105"/>
      <c r="R175" s="105"/>
      <c r="S175" s="105"/>
      <c r="V175" s="1"/>
      <c r="W175" s="1"/>
      <c r="X175" s="2"/>
    </row>
    <row r="176" spans="2:24" s="100" customFormat="1">
      <c r="B176" s="101"/>
      <c r="C176" s="101"/>
      <c r="I176" s="1"/>
      <c r="J176" s="1"/>
      <c r="K176" s="103"/>
      <c r="L176" s="103"/>
      <c r="M176" s="103"/>
      <c r="N176" s="103"/>
      <c r="O176" s="2"/>
      <c r="Q176" s="105"/>
      <c r="R176" s="105"/>
      <c r="S176" s="105"/>
      <c r="V176" s="1"/>
      <c r="W176" s="1"/>
      <c r="X176" s="2"/>
    </row>
    <row r="177" spans="2:24" s="100" customFormat="1">
      <c r="B177" s="101"/>
      <c r="C177" s="101"/>
      <c r="I177" s="1"/>
      <c r="J177" s="1"/>
      <c r="K177" s="103"/>
      <c r="L177" s="103"/>
      <c r="M177" s="103"/>
      <c r="N177" s="103"/>
      <c r="O177" s="2"/>
      <c r="Q177" s="105"/>
      <c r="R177" s="105"/>
      <c r="S177" s="105"/>
      <c r="V177" s="1"/>
      <c r="W177" s="1"/>
      <c r="X177" s="2"/>
    </row>
    <row r="178" spans="2:24" s="100" customFormat="1">
      <c r="B178" s="101"/>
      <c r="C178" s="101"/>
      <c r="I178" s="1"/>
      <c r="J178" s="1"/>
      <c r="K178" s="103"/>
      <c r="L178" s="103"/>
      <c r="M178" s="103"/>
      <c r="N178" s="103"/>
      <c r="O178" s="2"/>
      <c r="Q178" s="105"/>
      <c r="R178" s="105"/>
      <c r="S178" s="105"/>
      <c r="V178" s="1"/>
      <c r="W178" s="1"/>
      <c r="X178" s="2"/>
    </row>
    <row r="179" spans="2:24" s="100" customFormat="1">
      <c r="B179" s="101"/>
      <c r="C179" s="101"/>
      <c r="I179" s="1"/>
      <c r="J179" s="1"/>
      <c r="K179" s="103"/>
      <c r="L179" s="103"/>
      <c r="M179" s="103"/>
      <c r="N179" s="103"/>
      <c r="O179" s="2"/>
      <c r="Q179" s="105"/>
      <c r="R179" s="105"/>
      <c r="S179" s="105"/>
      <c r="V179" s="1"/>
      <c r="W179" s="1"/>
      <c r="X179" s="2"/>
    </row>
    <row r="180" spans="2:24" s="100" customFormat="1">
      <c r="B180" s="101"/>
      <c r="C180" s="101"/>
      <c r="I180" s="1"/>
      <c r="J180" s="1"/>
      <c r="K180" s="103"/>
      <c r="L180" s="103"/>
      <c r="M180" s="103"/>
      <c r="N180" s="103"/>
      <c r="O180" s="2"/>
      <c r="Q180" s="105"/>
      <c r="R180" s="105"/>
      <c r="S180" s="105"/>
      <c r="V180" s="1"/>
      <c r="W180" s="1"/>
      <c r="X180" s="2"/>
    </row>
    <row r="181" spans="2:24" s="100" customFormat="1">
      <c r="B181" s="101"/>
      <c r="C181" s="101"/>
      <c r="I181" s="1"/>
      <c r="J181" s="1"/>
      <c r="K181" s="103"/>
      <c r="L181" s="103"/>
      <c r="M181" s="103"/>
      <c r="N181" s="103"/>
      <c r="O181" s="2"/>
      <c r="Q181" s="105"/>
      <c r="R181" s="105"/>
      <c r="S181" s="105"/>
      <c r="V181" s="1"/>
      <c r="W181" s="1"/>
      <c r="X181" s="2"/>
    </row>
    <row r="182" spans="2:24" s="100" customFormat="1">
      <c r="B182" s="101"/>
      <c r="C182" s="101"/>
      <c r="I182" s="1"/>
      <c r="J182" s="1"/>
      <c r="K182" s="103"/>
      <c r="L182" s="103"/>
      <c r="M182" s="103"/>
      <c r="N182" s="103"/>
      <c r="O182" s="2"/>
      <c r="Q182" s="105"/>
      <c r="R182" s="105"/>
      <c r="S182" s="105"/>
      <c r="V182" s="1"/>
      <c r="W182" s="1"/>
      <c r="X182" s="2"/>
    </row>
    <row r="183" spans="2:24" s="100" customFormat="1">
      <c r="B183" s="101"/>
      <c r="C183" s="101"/>
      <c r="I183" s="1"/>
      <c r="J183" s="1"/>
      <c r="K183" s="103"/>
      <c r="L183" s="103"/>
      <c r="M183" s="103"/>
      <c r="N183" s="103"/>
      <c r="O183" s="2"/>
      <c r="Q183" s="105"/>
      <c r="R183" s="105"/>
      <c r="S183" s="105"/>
      <c r="V183" s="1"/>
      <c r="W183" s="1"/>
      <c r="X183" s="2"/>
    </row>
    <row r="184" spans="2:24" s="100" customFormat="1">
      <c r="B184" s="101"/>
      <c r="C184" s="101"/>
      <c r="I184" s="1"/>
      <c r="J184" s="1"/>
      <c r="K184" s="103"/>
      <c r="L184" s="103"/>
      <c r="M184" s="103"/>
      <c r="N184" s="103"/>
      <c r="O184" s="2"/>
      <c r="Q184" s="105"/>
      <c r="R184" s="105"/>
      <c r="S184" s="105"/>
      <c r="V184" s="1"/>
      <c r="W184" s="1"/>
      <c r="X184" s="2"/>
    </row>
    <row r="185" spans="2:24" s="100" customFormat="1">
      <c r="B185" s="101"/>
      <c r="C185" s="101"/>
      <c r="I185" s="1"/>
      <c r="J185" s="1"/>
      <c r="K185" s="103"/>
      <c r="L185" s="103"/>
      <c r="M185" s="103"/>
      <c r="N185" s="103"/>
      <c r="O185" s="2"/>
      <c r="Q185" s="105"/>
      <c r="R185" s="105"/>
      <c r="S185" s="105"/>
      <c r="V185" s="1"/>
      <c r="W185" s="1"/>
      <c r="X185" s="2"/>
    </row>
    <row r="186" spans="2:24" s="100" customFormat="1">
      <c r="B186" s="101"/>
      <c r="C186" s="101"/>
      <c r="I186" s="1"/>
      <c r="J186" s="1"/>
      <c r="K186" s="103"/>
      <c r="L186" s="103"/>
      <c r="M186" s="103"/>
      <c r="N186" s="103"/>
      <c r="O186" s="2"/>
      <c r="Q186" s="105"/>
      <c r="R186" s="105"/>
      <c r="S186" s="105"/>
      <c r="V186" s="1"/>
      <c r="W186" s="1"/>
      <c r="X186" s="2"/>
    </row>
    <row r="187" spans="2:24" s="100" customFormat="1">
      <c r="B187" s="101"/>
      <c r="C187" s="101"/>
      <c r="I187" s="1"/>
      <c r="J187" s="1"/>
      <c r="K187" s="103"/>
      <c r="L187" s="103"/>
      <c r="M187" s="103"/>
      <c r="N187" s="103"/>
      <c r="O187" s="2"/>
      <c r="Q187" s="105"/>
      <c r="R187" s="105"/>
      <c r="S187" s="105"/>
      <c r="V187" s="1"/>
      <c r="W187" s="1"/>
      <c r="X187" s="2"/>
    </row>
    <row r="188" spans="2:24" s="100" customFormat="1">
      <c r="B188" s="101"/>
      <c r="C188" s="101"/>
      <c r="I188" s="1"/>
      <c r="J188" s="1"/>
      <c r="K188" s="103"/>
      <c r="L188" s="103"/>
      <c r="M188" s="103"/>
      <c r="N188" s="103"/>
      <c r="O188" s="2"/>
      <c r="Q188" s="105"/>
      <c r="R188" s="105"/>
      <c r="S188" s="105"/>
      <c r="V188" s="1"/>
      <c r="W188" s="1"/>
      <c r="X188" s="2"/>
    </row>
    <row r="189" spans="2:24" s="100" customFormat="1">
      <c r="B189" s="101"/>
      <c r="C189" s="101"/>
      <c r="I189" s="1"/>
      <c r="J189" s="1"/>
      <c r="K189" s="103"/>
      <c r="L189" s="103"/>
      <c r="M189" s="103"/>
      <c r="N189" s="103"/>
      <c r="O189" s="2"/>
      <c r="Q189" s="105"/>
      <c r="R189" s="105"/>
      <c r="S189" s="105"/>
      <c r="V189" s="1"/>
      <c r="W189" s="1"/>
      <c r="X189" s="2"/>
    </row>
    <row r="190" spans="2:24" s="100" customFormat="1">
      <c r="B190" s="101"/>
      <c r="C190" s="101"/>
      <c r="I190" s="1"/>
      <c r="J190" s="1"/>
      <c r="K190" s="103"/>
      <c r="L190" s="103"/>
      <c r="M190" s="103"/>
      <c r="N190" s="103"/>
      <c r="O190" s="2"/>
      <c r="Q190" s="105"/>
      <c r="R190" s="105"/>
      <c r="S190" s="105"/>
      <c r="V190" s="1"/>
      <c r="W190" s="1"/>
      <c r="X190" s="2"/>
    </row>
    <row r="191" spans="2:24" s="100" customFormat="1">
      <c r="B191" s="101"/>
      <c r="C191" s="101"/>
      <c r="I191" s="1"/>
      <c r="J191" s="1"/>
      <c r="K191" s="103"/>
      <c r="L191" s="103"/>
      <c r="M191" s="103"/>
      <c r="N191" s="103"/>
      <c r="O191" s="2"/>
      <c r="Q191" s="105"/>
      <c r="R191" s="105"/>
      <c r="S191" s="105"/>
      <c r="V191" s="1"/>
      <c r="W191" s="1"/>
      <c r="X191" s="2"/>
    </row>
    <row r="192" spans="2:24" s="100" customFormat="1">
      <c r="B192" s="101"/>
      <c r="C192" s="101"/>
      <c r="I192" s="1"/>
      <c r="J192" s="1"/>
      <c r="K192" s="103"/>
      <c r="L192" s="103"/>
      <c r="M192" s="103"/>
      <c r="N192" s="103"/>
      <c r="O192" s="2"/>
      <c r="Q192" s="105"/>
      <c r="R192" s="105"/>
      <c r="S192" s="105"/>
      <c r="V192" s="1"/>
      <c r="W192" s="1"/>
      <c r="X192" s="2"/>
    </row>
    <row r="193" spans="2:24" s="100" customFormat="1">
      <c r="B193" s="101"/>
      <c r="C193" s="101"/>
      <c r="I193" s="1"/>
      <c r="J193" s="1"/>
      <c r="K193" s="103"/>
      <c r="L193" s="103"/>
      <c r="M193" s="103"/>
      <c r="N193" s="103"/>
      <c r="O193" s="2"/>
      <c r="Q193" s="105"/>
      <c r="R193" s="105"/>
      <c r="S193" s="105"/>
      <c r="V193" s="1"/>
      <c r="W193" s="1"/>
      <c r="X193" s="2"/>
    </row>
    <row r="194" spans="2:24" s="100" customFormat="1">
      <c r="B194" s="101"/>
      <c r="C194" s="101"/>
      <c r="I194" s="1"/>
      <c r="J194" s="1"/>
      <c r="K194" s="103"/>
      <c r="L194" s="103"/>
      <c r="M194" s="103"/>
      <c r="N194" s="103"/>
      <c r="O194" s="2"/>
      <c r="Q194" s="105"/>
      <c r="R194" s="105"/>
      <c r="S194" s="105"/>
      <c r="V194" s="1"/>
      <c r="W194" s="1"/>
      <c r="X194" s="2"/>
    </row>
    <row r="195" spans="2:24" s="100" customFormat="1">
      <c r="B195" s="101"/>
      <c r="C195" s="101"/>
      <c r="I195" s="1"/>
      <c r="J195" s="1"/>
      <c r="K195" s="103"/>
      <c r="L195" s="103"/>
      <c r="M195" s="103"/>
      <c r="N195" s="103"/>
      <c r="O195" s="2"/>
      <c r="Q195" s="105"/>
      <c r="R195" s="105"/>
      <c r="S195" s="105"/>
      <c r="V195" s="1"/>
      <c r="W195" s="1"/>
      <c r="X195" s="2"/>
    </row>
    <row r="196" spans="2:24" s="100" customFormat="1">
      <c r="B196" s="101"/>
      <c r="C196" s="101"/>
      <c r="I196" s="1"/>
      <c r="J196" s="1"/>
      <c r="K196" s="103"/>
      <c r="L196" s="103"/>
      <c r="M196" s="103"/>
      <c r="N196" s="103"/>
      <c r="O196" s="2"/>
      <c r="Q196" s="105"/>
      <c r="R196" s="105"/>
      <c r="S196" s="105"/>
      <c r="V196" s="1"/>
      <c r="W196" s="1"/>
      <c r="X196" s="2"/>
    </row>
    <row r="197" spans="2:24" s="100" customFormat="1">
      <c r="B197" s="101"/>
      <c r="C197" s="101"/>
      <c r="I197" s="1"/>
      <c r="J197" s="1"/>
      <c r="K197" s="103"/>
      <c r="L197" s="103"/>
      <c r="M197" s="103"/>
      <c r="N197" s="103"/>
      <c r="O197" s="2"/>
      <c r="Q197" s="105"/>
      <c r="R197" s="105"/>
      <c r="S197" s="105"/>
      <c r="V197" s="1"/>
      <c r="W197" s="1"/>
      <c r="X197" s="2"/>
    </row>
    <row r="198" spans="2:24" s="100" customFormat="1">
      <c r="B198" s="101"/>
      <c r="C198" s="101"/>
      <c r="I198" s="1"/>
      <c r="J198" s="1"/>
      <c r="K198" s="103"/>
      <c r="L198" s="103"/>
      <c r="M198" s="103"/>
      <c r="N198" s="103"/>
      <c r="O198" s="2"/>
      <c r="Q198" s="105"/>
      <c r="R198" s="105"/>
      <c r="S198" s="105"/>
      <c r="V198" s="1"/>
      <c r="W198" s="1"/>
      <c r="X198" s="2"/>
    </row>
    <row r="199" spans="2:24" s="100" customFormat="1">
      <c r="B199" s="101"/>
      <c r="C199" s="101"/>
      <c r="I199" s="1"/>
      <c r="J199" s="1"/>
      <c r="K199" s="103"/>
      <c r="L199" s="103"/>
      <c r="M199" s="103"/>
      <c r="N199" s="103"/>
      <c r="O199" s="2"/>
      <c r="Q199" s="105"/>
      <c r="R199" s="105"/>
      <c r="S199" s="105"/>
      <c r="V199" s="1"/>
      <c r="W199" s="1"/>
      <c r="X199" s="2"/>
    </row>
    <row r="200" spans="2:24" s="100" customFormat="1">
      <c r="B200" s="101"/>
      <c r="C200" s="101"/>
      <c r="I200" s="1"/>
      <c r="J200" s="1"/>
      <c r="K200" s="103"/>
      <c r="L200" s="103"/>
      <c r="M200" s="103"/>
      <c r="N200" s="103"/>
      <c r="O200" s="2"/>
      <c r="Q200" s="105"/>
      <c r="R200" s="105"/>
      <c r="S200" s="105"/>
      <c r="V200" s="1"/>
      <c r="W200" s="1"/>
      <c r="X200" s="2"/>
    </row>
    <row r="201" spans="2:24" s="100" customFormat="1">
      <c r="B201" s="101"/>
      <c r="C201" s="101"/>
      <c r="I201" s="1"/>
      <c r="J201" s="1"/>
      <c r="K201" s="103"/>
      <c r="L201" s="103"/>
      <c r="M201" s="103"/>
      <c r="N201" s="103"/>
      <c r="O201" s="2"/>
      <c r="Q201" s="105"/>
      <c r="R201" s="105"/>
      <c r="S201" s="105"/>
      <c r="V201" s="1"/>
      <c r="W201" s="1"/>
      <c r="X201" s="2"/>
    </row>
    <row r="202" spans="2:24" s="100" customFormat="1">
      <c r="B202" s="101"/>
      <c r="C202" s="101"/>
      <c r="I202" s="1"/>
      <c r="J202" s="1"/>
      <c r="K202" s="103"/>
      <c r="L202" s="103"/>
      <c r="M202" s="103"/>
      <c r="N202" s="103"/>
      <c r="O202" s="2"/>
      <c r="Q202" s="105"/>
      <c r="R202" s="105"/>
      <c r="S202" s="105"/>
      <c r="V202" s="1"/>
      <c r="W202" s="1"/>
      <c r="X202" s="2"/>
    </row>
    <row r="203" spans="2:24" s="100" customFormat="1">
      <c r="B203" s="101"/>
      <c r="C203" s="101"/>
      <c r="I203" s="1"/>
      <c r="J203" s="1"/>
      <c r="K203" s="103"/>
      <c r="L203" s="103"/>
      <c r="M203" s="103"/>
      <c r="N203" s="103"/>
      <c r="O203" s="2"/>
      <c r="Q203" s="105"/>
      <c r="R203" s="105"/>
      <c r="S203" s="105"/>
      <c r="V203" s="1"/>
      <c r="W203" s="1"/>
      <c r="X203" s="2"/>
    </row>
    <row r="204" spans="2:24" s="100" customFormat="1">
      <c r="B204" s="101"/>
      <c r="C204" s="101"/>
      <c r="I204" s="1"/>
      <c r="J204" s="1"/>
      <c r="K204" s="103"/>
      <c r="L204" s="103"/>
      <c r="M204" s="103"/>
      <c r="N204" s="103"/>
      <c r="O204" s="2"/>
      <c r="Q204" s="105"/>
      <c r="R204" s="105"/>
      <c r="S204" s="105"/>
      <c r="V204" s="1"/>
      <c r="W204" s="1"/>
      <c r="X204" s="2"/>
    </row>
    <row r="205" spans="2:24" s="100" customFormat="1">
      <c r="B205" s="101"/>
      <c r="C205" s="101"/>
      <c r="I205" s="1"/>
      <c r="J205" s="1"/>
      <c r="K205" s="103"/>
      <c r="L205" s="103"/>
      <c r="M205" s="103"/>
      <c r="N205" s="103"/>
      <c r="O205" s="2"/>
      <c r="Q205" s="105"/>
      <c r="R205" s="105"/>
      <c r="S205" s="105"/>
      <c r="V205" s="1"/>
      <c r="W205" s="1"/>
      <c r="X205" s="2"/>
    </row>
    <row r="206" spans="2:24" s="100" customFormat="1">
      <c r="B206" s="101"/>
      <c r="C206" s="101"/>
      <c r="I206" s="1"/>
      <c r="J206" s="1"/>
      <c r="K206" s="103"/>
      <c r="L206" s="103"/>
      <c r="M206" s="103"/>
      <c r="N206" s="103"/>
      <c r="O206" s="2"/>
      <c r="Q206" s="105"/>
      <c r="R206" s="105"/>
      <c r="S206" s="105"/>
      <c r="V206" s="1"/>
      <c r="W206" s="1"/>
      <c r="X206" s="2"/>
    </row>
    <row r="207" spans="2:24" s="100" customFormat="1">
      <c r="B207" s="101"/>
      <c r="C207" s="101"/>
      <c r="I207" s="1"/>
      <c r="J207" s="1"/>
      <c r="K207" s="103"/>
      <c r="L207" s="103"/>
      <c r="M207" s="103"/>
      <c r="N207" s="103"/>
      <c r="O207" s="2"/>
      <c r="Q207" s="105"/>
      <c r="R207" s="105"/>
      <c r="S207" s="105"/>
      <c r="V207" s="1"/>
      <c r="W207" s="1"/>
      <c r="X207" s="2"/>
    </row>
    <row r="208" spans="2:24" s="100" customFormat="1">
      <c r="B208" s="101"/>
      <c r="C208" s="101"/>
      <c r="I208" s="1"/>
      <c r="J208" s="1"/>
      <c r="K208" s="103"/>
      <c r="L208" s="103"/>
      <c r="M208" s="103"/>
      <c r="N208" s="103"/>
      <c r="O208" s="2"/>
      <c r="Q208" s="105"/>
      <c r="R208" s="105"/>
      <c r="S208" s="105"/>
      <c r="V208" s="1"/>
      <c r="W208" s="1"/>
      <c r="X208" s="2"/>
    </row>
    <row r="209" spans="2:24" s="100" customFormat="1">
      <c r="B209" s="101"/>
      <c r="C209" s="101"/>
      <c r="I209" s="1"/>
      <c r="J209" s="1"/>
      <c r="K209" s="103"/>
      <c r="L209" s="103"/>
      <c r="M209" s="103"/>
      <c r="N209" s="103"/>
      <c r="O209" s="2"/>
      <c r="Q209" s="105"/>
      <c r="R209" s="105"/>
      <c r="S209" s="105"/>
      <c r="V209" s="1"/>
      <c r="W209" s="1"/>
      <c r="X209" s="2"/>
    </row>
    <row r="210" spans="2:24" s="100" customFormat="1">
      <c r="B210" s="101"/>
      <c r="C210" s="101"/>
      <c r="I210" s="1"/>
      <c r="J210" s="1"/>
      <c r="K210" s="103"/>
      <c r="L210" s="103"/>
      <c r="M210" s="103"/>
      <c r="N210" s="103"/>
      <c r="O210" s="2"/>
      <c r="Q210" s="105"/>
      <c r="R210" s="105"/>
      <c r="S210" s="105"/>
      <c r="V210" s="1"/>
      <c r="W210" s="1"/>
      <c r="X210" s="2"/>
    </row>
    <row r="211" spans="2:24" s="100" customFormat="1">
      <c r="B211" s="101"/>
      <c r="C211" s="101"/>
      <c r="I211" s="1"/>
      <c r="J211" s="1"/>
      <c r="K211" s="103"/>
      <c r="L211" s="103"/>
      <c r="M211" s="103"/>
      <c r="N211" s="103"/>
      <c r="O211" s="2"/>
      <c r="Q211" s="105"/>
      <c r="R211" s="105"/>
      <c r="S211" s="105"/>
      <c r="V211" s="1"/>
      <c r="W211" s="1"/>
      <c r="X211" s="2"/>
    </row>
    <row r="212" spans="2:24" s="100" customFormat="1">
      <c r="B212" s="101"/>
      <c r="C212" s="101"/>
      <c r="I212" s="1"/>
      <c r="J212" s="1"/>
      <c r="K212" s="103"/>
      <c r="L212" s="103"/>
      <c r="M212" s="103"/>
      <c r="N212" s="103"/>
      <c r="O212" s="2"/>
      <c r="Q212" s="105"/>
      <c r="R212" s="105"/>
      <c r="S212" s="105"/>
      <c r="V212" s="1"/>
      <c r="W212" s="1"/>
      <c r="X212" s="2"/>
    </row>
    <row r="213" spans="2:24" s="100" customFormat="1">
      <c r="B213" s="101"/>
      <c r="C213" s="101"/>
      <c r="I213" s="1"/>
      <c r="J213" s="1"/>
      <c r="K213" s="103"/>
      <c r="L213" s="103"/>
      <c r="M213" s="103"/>
      <c r="N213" s="103"/>
      <c r="O213" s="2"/>
      <c r="Q213" s="105"/>
      <c r="R213" s="105"/>
      <c r="S213" s="105"/>
      <c r="V213" s="1"/>
      <c r="W213" s="1"/>
      <c r="X213" s="2"/>
    </row>
    <row r="214" spans="2:24" s="100" customFormat="1">
      <c r="B214" s="101"/>
      <c r="C214" s="101"/>
      <c r="I214" s="1"/>
      <c r="J214" s="1"/>
      <c r="K214" s="103"/>
      <c r="L214" s="103"/>
      <c r="M214" s="103"/>
      <c r="N214" s="103"/>
      <c r="O214" s="2"/>
      <c r="Q214" s="105"/>
      <c r="R214" s="105"/>
      <c r="S214" s="105"/>
      <c r="V214" s="1"/>
      <c r="W214" s="1"/>
      <c r="X214" s="2"/>
    </row>
    <row r="215" spans="2:24" s="100" customFormat="1">
      <c r="B215" s="101"/>
      <c r="C215" s="101"/>
      <c r="I215" s="1"/>
      <c r="J215" s="1"/>
      <c r="K215" s="103"/>
      <c r="L215" s="103"/>
      <c r="M215" s="103"/>
      <c r="N215" s="103"/>
      <c r="O215" s="2"/>
      <c r="Q215" s="105"/>
      <c r="R215" s="105"/>
      <c r="S215" s="105"/>
      <c r="V215" s="1"/>
      <c r="W215" s="1"/>
      <c r="X215" s="2"/>
    </row>
    <row r="216" spans="2:24" s="100" customFormat="1">
      <c r="B216" s="101"/>
      <c r="C216" s="101"/>
      <c r="I216" s="1"/>
      <c r="J216" s="1"/>
      <c r="K216" s="103"/>
      <c r="L216" s="103"/>
      <c r="M216" s="103"/>
      <c r="N216" s="103"/>
      <c r="O216" s="2"/>
      <c r="Q216" s="105"/>
      <c r="R216" s="105"/>
      <c r="S216" s="105"/>
      <c r="V216" s="1"/>
      <c r="W216" s="1"/>
      <c r="X216" s="2"/>
    </row>
    <row r="217" spans="2:24" s="100" customFormat="1">
      <c r="B217" s="101"/>
      <c r="C217" s="101"/>
      <c r="I217" s="1"/>
      <c r="J217" s="1"/>
      <c r="K217" s="103"/>
      <c r="L217" s="103"/>
      <c r="M217" s="103"/>
      <c r="N217" s="103"/>
      <c r="O217" s="2"/>
      <c r="Q217" s="105"/>
      <c r="R217" s="105"/>
      <c r="S217" s="105"/>
      <c r="V217" s="1"/>
      <c r="W217" s="1"/>
      <c r="X217" s="2"/>
    </row>
    <row r="218" spans="2:24" s="100" customFormat="1">
      <c r="B218" s="101"/>
      <c r="C218" s="101"/>
      <c r="I218" s="1"/>
      <c r="J218" s="1"/>
      <c r="K218" s="103"/>
      <c r="L218" s="103"/>
      <c r="M218" s="103"/>
      <c r="N218" s="103"/>
      <c r="O218" s="2"/>
      <c r="Q218" s="105"/>
      <c r="R218" s="105"/>
      <c r="S218" s="105"/>
      <c r="V218" s="1"/>
      <c r="W218" s="1"/>
      <c r="X218" s="2"/>
    </row>
    <row r="219" spans="2:24" s="100" customFormat="1">
      <c r="B219" s="101"/>
      <c r="C219" s="101"/>
      <c r="I219" s="1"/>
      <c r="J219" s="1"/>
      <c r="K219" s="103"/>
      <c r="L219" s="103"/>
      <c r="M219" s="103"/>
      <c r="N219" s="103"/>
      <c r="O219" s="2"/>
      <c r="Q219" s="105"/>
      <c r="R219" s="105"/>
      <c r="S219" s="105"/>
      <c r="V219" s="1"/>
      <c r="W219" s="1"/>
      <c r="X219" s="2"/>
    </row>
    <row r="220" spans="2:24" s="100" customFormat="1">
      <c r="B220" s="101"/>
      <c r="C220" s="101"/>
      <c r="I220" s="1"/>
      <c r="J220" s="1"/>
      <c r="K220" s="103"/>
      <c r="L220" s="103"/>
      <c r="M220" s="103"/>
      <c r="N220" s="103"/>
      <c r="O220" s="2"/>
      <c r="Q220" s="105"/>
      <c r="R220" s="105"/>
      <c r="S220" s="105"/>
      <c r="V220" s="1"/>
      <c r="W220" s="1"/>
      <c r="X220" s="2"/>
    </row>
    <row r="221" spans="2:24" s="100" customFormat="1">
      <c r="B221" s="101"/>
      <c r="C221" s="101"/>
      <c r="I221" s="1"/>
      <c r="J221" s="1"/>
      <c r="K221" s="103"/>
      <c r="L221" s="103"/>
      <c r="M221" s="103"/>
      <c r="N221" s="103"/>
      <c r="O221" s="2"/>
      <c r="Q221" s="105"/>
      <c r="R221" s="105"/>
      <c r="S221" s="105"/>
      <c r="V221" s="1"/>
      <c r="W221" s="1"/>
      <c r="X221" s="2"/>
    </row>
    <row r="222" spans="2:24" s="100" customFormat="1">
      <c r="B222" s="101"/>
      <c r="C222" s="101"/>
      <c r="I222" s="1"/>
      <c r="J222" s="1"/>
      <c r="K222" s="103"/>
      <c r="L222" s="103"/>
      <c r="M222" s="103"/>
      <c r="N222" s="103"/>
      <c r="O222" s="2"/>
      <c r="Q222" s="105"/>
      <c r="R222" s="105"/>
      <c r="S222" s="105"/>
      <c r="V222" s="1"/>
      <c r="W222" s="1"/>
      <c r="X222" s="2"/>
    </row>
    <row r="223" spans="2:24" s="100" customFormat="1">
      <c r="B223" s="101"/>
      <c r="C223" s="101"/>
      <c r="I223" s="1"/>
      <c r="J223" s="1"/>
      <c r="K223" s="103"/>
      <c r="L223" s="103"/>
      <c r="M223" s="103"/>
      <c r="N223" s="103"/>
      <c r="O223" s="2"/>
      <c r="Q223" s="105"/>
      <c r="R223" s="105"/>
      <c r="S223" s="105"/>
      <c r="V223" s="1"/>
      <c r="W223" s="1"/>
      <c r="X223" s="2"/>
    </row>
    <row r="224" spans="2:24" s="100" customFormat="1">
      <c r="B224" s="101"/>
      <c r="C224" s="101"/>
      <c r="I224" s="1"/>
      <c r="J224" s="1"/>
      <c r="K224" s="103"/>
      <c r="L224" s="103"/>
      <c r="M224" s="103"/>
      <c r="N224" s="103"/>
      <c r="O224" s="2"/>
      <c r="Q224" s="105"/>
      <c r="R224" s="105"/>
      <c r="S224" s="105"/>
      <c r="V224" s="1"/>
      <c r="W224" s="1"/>
      <c r="X224" s="2"/>
    </row>
    <row r="225" spans="2:24" s="100" customFormat="1">
      <c r="B225" s="101"/>
      <c r="C225" s="101"/>
      <c r="I225" s="1"/>
      <c r="J225" s="1"/>
      <c r="K225" s="103"/>
      <c r="L225" s="103"/>
      <c r="M225" s="103"/>
      <c r="N225" s="103"/>
      <c r="O225" s="2"/>
      <c r="Q225" s="105"/>
      <c r="R225" s="105"/>
      <c r="S225" s="105"/>
      <c r="V225" s="1"/>
      <c r="W225" s="1"/>
      <c r="X225" s="2"/>
    </row>
    <row r="226" spans="2:24" s="100" customFormat="1">
      <c r="B226" s="101"/>
      <c r="C226" s="101"/>
      <c r="I226" s="1"/>
      <c r="J226" s="1"/>
      <c r="K226" s="103"/>
      <c r="L226" s="103"/>
      <c r="M226" s="103"/>
      <c r="N226" s="103"/>
      <c r="O226" s="2"/>
      <c r="Q226" s="105"/>
      <c r="R226" s="105"/>
      <c r="S226" s="105"/>
      <c r="V226" s="1"/>
      <c r="W226" s="1"/>
      <c r="X226" s="2"/>
    </row>
    <row r="227" spans="2:24" s="100" customFormat="1">
      <c r="B227" s="101"/>
      <c r="C227" s="101"/>
      <c r="I227" s="1"/>
      <c r="J227" s="1"/>
      <c r="K227" s="103"/>
      <c r="L227" s="103"/>
      <c r="M227" s="103"/>
      <c r="N227" s="103"/>
      <c r="O227" s="2"/>
      <c r="Q227" s="105"/>
      <c r="R227" s="105"/>
      <c r="S227" s="105"/>
      <c r="V227" s="1"/>
      <c r="W227" s="1"/>
      <c r="X227" s="2"/>
    </row>
    <row r="228" spans="2:24" s="100" customFormat="1">
      <c r="B228" s="101"/>
      <c r="C228" s="101"/>
      <c r="I228" s="1"/>
      <c r="J228" s="1"/>
      <c r="K228" s="103"/>
      <c r="L228" s="103"/>
      <c r="M228" s="103"/>
      <c r="N228" s="103"/>
      <c r="O228" s="2"/>
      <c r="Q228" s="105"/>
      <c r="R228" s="105"/>
      <c r="S228" s="105"/>
      <c r="V228" s="1"/>
      <c r="W228" s="1"/>
      <c r="X228" s="2"/>
    </row>
    <row r="229" spans="2:24" s="100" customFormat="1">
      <c r="B229" s="101"/>
      <c r="C229" s="101"/>
      <c r="I229" s="1"/>
      <c r="J229" s="1"/>
      <c r="K229" s="103"/>
      <c r="L229" s="103"/>
      <c r="M229" s="103"/>
      <c r="N229" s="103"/>
      <c r="O229" s="2"/>
      <c r="Q229" s="105"/>
      <c r="R229" s="105"/>
      <c r="S229" s="105"/>
      <c r="V229" s="1"/>
      <c r="W229" s="1"/>
      <c r="X229" s="2"/>
    </row>
    <row r="230" spans="2:24" s="100" customFormat="1">
      <c r="B230" s="101"/>
      <c r="C230" s="101"/>
      <c r="I230" s="1"/>
      <c r="J230" s="1"/>
      <c r="K230" s="103"/>
      <c r="L230" s="103"/>
      <c r="M230" s="103"/>
      <c r="N230" s="103"/>
      <c r="O230" s="2"/>
      <c r="Q230" s="105"/>
      <c r="R230" s="105"/>
      <c r="S230" s="105"/>
      <c r="V230" s="1"/>
      <c r="W230" s="1"/>
      <c r="X230" s="2"/>
    </row>
    <row r="231" spans="2:24" s="100" customFormat="1">
      <c r="B231" s="101"/>
      <c r="C231" s="101"/>
      <c r="I231" s="1"/>
      <c r="J231" s="1"/>
      <c r="K231" s="103"/>
      <c r="L231" s="103"/>
      <c r="M231" s="103"/>
      <c r="N231" s="103"/>
      <c r="O231" s="2"/>
      <c r="Q231" s="105"/>
      <c r="R231" s="105"/>
      <c r="S231" s="105"/>
      <c r="V231" s="1"/>
      <c r="W231" s="1"/>
      <c r="X231" s="2"/>
    </row>
    <row r="232" spans="2:24" s="100" customFormat="1">
      <c r="B232" s="101"/>
      <c r="C232" s="101"/>
      <c r="I232" s="1"/>
      <c r="J232" s="1"/>
      <c r="K232" s="103"/>
      <c r="L232" s="103"/>
      <c r="M232" s="103"/>
      <c r="N232" s="103"/>
      <c r="O232" s="2"/>
      <c r="Q232" s="105"/>
      <c r="R232" s="105"/>
      <c r="S232" s="105"/>
      <c r="V232" s="1"/>
      <c r="W232" s="1"/>
      <c r="X232" s="2"/>
    </row>
    <row r="233" spans="2:24" s="100" customFormat="1">
      <c r="B233" s="101"/>
      <c r="C233" s="101"/>
      <c r="I233" s="1"/>
      <c r="J233" s="1"/>
      <c r="K233" s="103"/>
      <c r="L233" s="103"/>
      <c r="M233" s="103"/>
      <c r="N233" s="103"/>
      <c r="O233" s="2"/>
      <c r="Q233" s="105"/>
      <c r="R233" s="105"/>
      <c r="S233" s="105"/>
      <c r="V233" s="1"/>
      <c r="W233" s="1"/>
      <c r="X233" s="2"/>
    </row>
    <row r="234" spans="2:24" s="100" customFormat="1">
      <c r="B234" s="101"/>
      <c r="C234" s="101"/>
      <c r="I234" s="1"/>
      <c r="J234" s="1"/>
      <c r="K234" s="103"/>
      <c r="L234" s="103"/>
      <c r="M234" s="103"/>
      <c r="N234" s="103"/>
      <c r="O234" s="2"/>
      <c r="Q234" s="105"/>
      <c r="R234" s="105"/>
      <c r="S234" s="105"/>
      <c r="V234" s="1"/>
      <c r="W234" s="1"/>
      <c r="X234" s="2"/>
    </row>
    <row r="235" spans="2:24" s="100" customFormat="1">
      <c r="B235" s="101"/>
      <c r="C235" s="101"/>
      <c r="I235" s="1"/>
      <c r="J235" s="1"/>
      <c r="K235" s="103"/>
      <c r="L235" s="103"/>
      <c r="M235" s="103"/>
      <c r="N235" s="103"/>
      <c r="O235" s="2"/>
      <c r="Q235" s="105"/>
      <c r="R235" s="105"/>
      <c r="S235" s="105"/>
      <c r="V235" s="1"/>
      <c r="W235" s="1"/>
      <c r="X235" s="2"/>
    </row>
    <row r="236" spans="2:24" s="100" customFormat="1">
      <c r="B236" s="101"/>
      <c r="C236" s="101"/>
      <c r="I236" s="1"/>
      <c r="J236" s="1"/>
      <c r="K236" s="103"/>
      <c r="L236" s="103"/>
      <c r="M236" s="103"/>
      <c r="N236" s="103"/>
      <c r="O236" s="2"/>
      <c r="Q236" s="105"/>
      <c r="R236" s="105"/>
      <c r="S236" s="105"/>
      <c r="V236" s="1"/>
      <c r="W236" s="1"/>
      <c r="X236" s="2"/>
    </row>
    <row r="237" spans="2:24" s="100" customFormat="1">
      <c r="B237" s="101"/>
      <c r="C237" s="101"/>
      <c r="I237" s="1"/>
      <c r="J237" s="1"/>
      <c r="K237" s="103"/>
      <c r="L237" s="103"/>
      <c r="M237" s="103"/>
      <c r="N237" s="103"/>
      <c r="O237" s="2"/>
      <c r="Q237" s="105"/>
      <c r="R237" s="105"/>
      <c r="S237" s="105"/>
      <c r="V237" s="1"/>
      <c r="W237" s="1"/>
      <c r="X237" s="2"/>
    </row>
    <row r="238" spans="2:24" s="100" customFormat="1">
      <c r="B238" s="101"/>
      <c r="C238" s="101"/>
      <c r="I238" s="1"/>
      <c r="J238" s="1"/>
      <c r="K238" s="103"/>
      <c r="L238" s="103"/>
      <c r="M238" s="103"/>
      <c r="N238" s="103"/>
      <c r="O238" s="2"/>
      <c r="Q238" s="105"/>
      <c r="R238" s="105"/>
      <c r="S238" s="105"/>
      <c r="V238" s="1"/>
      <c r="W238" s="1"/>
      <c r="X238" s="2"/>
    </row>
    <row r="239" spans="2:24" s="100" customFormat="1">
      <c r="B239" s="101"/>
      <c r="C239" s="101"/>
      <c r="I239" s="1"/>
      <c r="J239" s="1"/>
      <c r="K239" s="103"/>
      <c r="L239" s="103"/>
      <c r="M239" s="103"/>
      <c r="N239" s="103"/>
      <c r="O239" s="2"/>
      <c r="Q239" s="105"/>
      <c r="R239" s="105"/>
      <c r="S239" s="105"/>
      <c r="V239" s="1"/>
      <c r="W239" s="1"/>
      <c r="X239" s="2"/>
    </row>
    <row r="240" spans="2:24" s="100" customFormat="1">
      <c r="B240" s="101"/>
      <c r="C240" s="101"/>
      <c r="I240" s="1"/>
      <c r="J240" s="1"/>
      <c r="K240" s="103"/>
      <c r="L240" s="103"/>
      <c r="M240" s="103"/>
      <c r="N240" s="103"/>
      <c r="O240" s="2"/>
      <c r="Q240" s="105"/>
      <c r="R240" s="105"/>
      <c r="S240" s="105"/>
      <c r="V240" s="1"/>
      <c r="W240" s="1"/>
      <c r="X240" s="2"/>
    </row>
    <row r="241" spans="2:24" s="100" customFormat="1">
      <c r="B241" s="101"/>
      <c r="C241" s="101"/>
      <c r="I241" s="1"/>
      <c r="J241" s="1"/>
      <c r="K241" s="103"/>
      <c r="L241" s="103"/>
      <c r="M241" s="103"/>
      <c r="N241" s="103"/>
      <c r="O241" s="2"/>
      <c r="Q241" s="105"/>
      <c r="R241" s="105"/>
      <c r="S241" s="105"/>
      <c r="V241" s="1"/>
      <c r="W241" s="1"/>
      <c r="X241" s="2"/>
    </row>
    <row r="242" spans="2:24" s="100" customFormat="1">
      <c r="B242" s="101"/>
      <c r="C242" s="101"/>
      <c r="I242" s="1"/>
      <c r="J242" s="1"/>
      <c r="K242" s="103"/>
      <c r="L242" s="103"/>
      <c r="M242" s="103"/>
      <c r="N242" s="103"/>
      <c r="O242" s="2"/>
      <c r="Q242" s="105"/>
      <c r="R242" s="105"/>
      <c r="S242" s="105"/>
      <c r="V242" s="1"/>
      <c r="W242" s="1"/>
      <c r="X242" s="2"/>
    </row>
    <row r="243" spans="2:24" s="100" customFormat="1">
      <c r="B243" s="101"/>
      <c r="C243" s="101"/>
      <c r="I243" s="1"/>
      <c r="J243" s="1"/>
      <c r="K243" s="103"/>
      <c r="L243" s="103"/>
      <c r="M243" s="103"/>
      <c r="N243" s="103"/>
      <c r="O243" s="2"/>
      <c r="Q243" s="105"/>
      <c r="R243" s="105"/>
      <c r="S243" s="105"/>
      <c r="V243" s="1"/>
      <c r="W243" s="1"/>
      <c r="X243" s="2"/>
    </row>
    <row r="244" spans="2:24" s="100" customFormat="1">
      <c r="B244" s="101"/>
      <c r="C244" s="101"/>
      <c r="I244" s="1"/>
      <c r="J244" s="1"/>
      <c r="K244" s="103"/>
      <c r="L244" s="103"/>
      <c r="M244" s="103"/>
      <c r="N244" s="103"/>
      <c r="O244" s="2"/>
      <c r="Q244" s="105"/>
      <c r="R244" s="105"/>
      <c r="S244" s="105"/>
      <c r="V244" s="1"/>
      <c r="W244" s="1"/>
      <c r="X244" s="2"/>
    </row>
    <row r="245" spans="2:24" s="100" customFormat="1">
      <c r="B245" s="101"/>
      <c r="C245" s="101"/>
      <c r="I245" s="1"/>
      <c r="J245" s="1"/>
      <c r="K245" s="103"/>
      <c r="L245" s="103"/>
      <c r="M245" s="103"/>
      <c r="N245" s="103"/>
      <c r="O245" s="2"/>
      <c r="Q245" s="105"/>
      <c r="R245" s="105"/>
      <c r="S245" s="105"/>
      <c r="V245" s="1"/>
      <c r="W245" s="1"/>
      <c r="X245" s="2"/>
    </row>
    <row r="246" spans="2:24" s="100" customFormat="1">
      <c r="B246" s="101"/>
      <c r="C246" s="101"/>
      <c r="I246" s="1"/>
      <c r="J246" s="1"/>
      <c r="K246" s="103"/>
      <c r="L246" s="103"/>
      <c r="M246" s="103"/>
      <c r="N246" s="103"/>
      <c r="O246" s="2"/>
      <c r="Q246" s="105"/>
      <c r="R246" s="105"/>
      <c r="S246" s="105"/>
      <c r="V246" s="1"/>
      <c r="W246" s="1"/>
      <c r="X246" s="2"/>
    </row>
    <row r="247" spans="2:24" s="100" customFormat="1">
      <c r="B247" s="101"/>
      <c r="C247" s="101"/>
      <c r="I247" s="1"/>
      <c r="J247" s="1"/>
      <c r="K247" s="103"/>
      <c r="L247" s="103"/>
      <c r="M247" s="103"/>
      <c r="N247" s="103"/>
      <c r="O247" s="2"/>
      <c r="Q247" s="105"/>
      <c r="R247" s="105"/>
      <c r="S247" s="105"/>
      <c r="V247" s="1"/>
      <c r="W247" s="1"/>
      <c r="X247" s="2"/>
    </row>
    <row r="248" spans="2:24" s="100" customFormat="1">
      <c r="B248" s="101"/>
      <c r="C248" s="101"/>
      <c r="I248" s="1"/>
      <c r="J248" s="1"/>
      <c r="K248" s="103"/>
      <c r="L248" s="103"/>
      <c r="M248" s="103"/>
      <c r="N248" s="103"/>
      <c r="O248" s="2"/>
      <c r="Q248" s="105"/>
      <c r="R248" s="105"/>
      <c r="S248" s="105"/>
      <c r="V248" s="1"/>
      <c r="W248" s="1"/>
      <c r="X248" s="2"/>
    </row>
    <row r="249" spans="2:24" s="100" customFormat="1">
      <c r="B249" s="101"/>
      <c r="C249" s="101"/>
      <c r="I249" s="1"/>
      <c r="J249" s="1"/>
      <c r="K249" s="103"/>
      <c r="L249" s="103"/>
      <c r="M249" s="103"/>
      <c r="N249" s="103"/>
      <c r="O249" s="2"/>
      <c r="Q249" s="105"/>
      <c r="R249" s="105"/>
      <c r="S249" s="105"/>
      <c r="V249" s="1"/>
      <c r="W249" s="1"/>
      <c r="X249" s="2"/>
    </row>
    <row r="250" spans="2:24" s="100" customFormat="1">
      <c r="B250" s="101"/>
      <c r="C250" s="101"/>
      <c r="I250" s="1"/>
      <c r="J250" s="1"/>
      <c r="K250" s="103"/>
      <c r="L250" s="103"/>
      <c r="M250" s="103"/>
      <c r="N250" s="103"/>
      <c r="O250" s="2"/>
      <c r="Q250" s="105"/>
      <c r="R250" s="105"/>
      <c r="S250" s="105"/>
      <c r="V250" s="1"/>
      <c r="W250" s="1"/>
      <c r="X250" s="2"/>
    </row>
    <row r="251" spans="2:24" s="100" customFormat="1">
      <c r="B251" s="101"/>
      <c r="C251" s="101"/>
      <c r="I251" s="1"/>
      <c r="J251" s="1"/>
      <c r="K251" s="103"/>
      <c r="L251" s="103"/>
      <c r="M251" s="103"/>
      <c r="N251" s="103"/>
      <c r="O251" s="2"/>
      <c r="Q251" s="105"/>
      <c r="R251" s="105"/>
      <c r="S251" s="105"/>
      <c r="V251" s="1"/>
      <c r="W251" s="1"/>
      <c r="X251" s="2"/>
    </row>
    <row r="252" spans="2:24" s="100" customFormat="1">
      <c r="B252" s="101"/>
      <c r="C252" s="101"/>
      <c r="I252" s="1"/>
      <c r="J252" s="1"/>
      <c r="K252" s="103"/>
      <c r="L252" s="103"/>
      <c r="M252" s="103"/>
      <c r="N252" s="103"/>
      <c r="O252" s="2"/>
      <c r="Q252" s="105"/>
      <c r="R252" s="105"/>
      <c r="S252" s="105"/>
      <c r="V252" s="1"/>
      <c r="W252" s="1"/>
      <c r="X252" s="2"/>
    </row>
    <row r="253" spans="2:24" s="100" customFormat="1">
      <c r="B253" s="101"/>
      <c r="C253" s="101"/>
      <c r="I253" s="1"/>
      <c r="J253" s="1"/>
      <c r="K253" s="103"/>
      <c r="L253" s="103"/>
      <c r="M253" s="103"/>
      <c r="N253" s="103"/>
      <c r="O253" s="2"/>
      <c r="Q253" s="105"/>
      <c r="R253" s="105"/>
      <c r="S253" s="105"/>
      <c r="V253" s="1"/>
      <c r="W253" s="1"/>
      <c r="X253" s="2"/>
    </row>
    <row r="254" spans="2:24" s="100" customFormat="1">
      <c r="B254" s="101"/>
      <c r="C254" s="101"/>
      <c r="I254" s="1"/>
      <c r="J254" s="1"/>
      <c r="K254" s="103"/>
      <c r="L254" s="103"/>
      <c r="M254" s="103"/>
      <c r="N254" s="103"/>
      <c r="O254" s="2"/>
      <c r="Q254" s="105"/>
      <c r="R254" s="105"/>
      <c r="S254" s="105"/>
      <c r="V254" s="1"/>
      <c r="W254" s="1"/>
      <c r="X254" s="2"/>
    </row>
    <row r="255" spans="2:24" s="100" customFormat="1">
      <c r="B255" s="101"/>
      <c r="C255" s="101"/>
      <c r="I255" s="1"/>
      <c r="J255" s="1"/>
      <c r="K255" s="103"/>
      <c r="L255" s="103"/>
      <c r="M255" s="103"/>
      <c r="N255" s="103"/>
      <c r="O255" s="2"/>
      <c r="Q255" s="105"/>
      <c r="R255" s="105"/>
      <c r="S255" s="105"/>
      <c r="V255" s="1"/>
      <c r="W255" s="1"/>
      <c r="X255" s="2"/>
    </row>
    <row r="256" spans="2:24" s="100" customFormat="1">
      <c r="B256" s="101"/>
      <c r="C256" s="101"/>
      <c r="I256" s="1"/>
      <c r="J256" s="1"/>
      <c r="K256" s="103"/>
      <c r="L256" s="103"/>
      <c r="M256" s="103"/>
      <c r="N256" s="103"/>
      <c r="O256" s="2"/>
      <c r="Q256" s="105"/>
      <c r="R256" s="105"/>
      <c r="S256" s="105"/>
      <c r="V256" s="1"/>
      <c r="W256" s="1"/>
      <c r="X256" s="2"/>
    </row>
    <row r="257" spans="2:24" s="100" customFormat="1">
      <c r="B257" s="101"/>
      <c r="C257" s="101"/>
      <c r="I257" s="1"/>
      <c r="J257" s="1"/>
      <c r="K257" s="103"/>
      <c r="L257" s="103"/>
      <c r="M257" s="103"/>
      <c r="N257" s="103"/>
      <c r="O257" s="2"/>
      <c r="Q257" s="105"/>
      <c r="R257" s="105"/>
      <c r="S257" s="105"/>
      <c r="V257" s="1"/>
      <c r="W257" s="1"/>
      <c r="X257" s="2"/>
    </row>
    <row r="258" spans="2:24" s="100" customFormat="1">
      <c r="B258" s="101"/>
      <c r="C258" s="101"/>
      <c r="I258" s="1"/>
      <c r="J258" s="1"/>
      <c r="K258" s="103"/>
      <c r="L258" s="103"/>
      <c r="M258" s="103"/>
      <c r="N258" s="103"/>
      <c r="O258" s="2"/>
      <c r="Q258" s="105"/>
      <c r="R258" s="105"/>
      <c r="S258" s="105"/>
      <c r="V258" s="1"/>
      <c r="W258" s="1"/>
      <c r="X258" s="2"/>
    </row>
    <row r="259" spans="2:24" s="100" customFormat="1">
      <c r="B259" s="101"/>
      <c r="C259" s="101"/>
      <c r="I259" s="1"/>
      <c r="J259" s="1"/>
      <c r="K259" s="103"/>
      <c r="L259" s="103"/>
      <c r="M259" s="103"/>
      <c r="N259" s="103"/>
      <c r="O259" s="2"/>
      <c r="Q259" s="105"/>
      <c r="R259" s="105"/>
      <c r="S259" s="105"/>
      <c r="V259" s="1"/>
      <c r="W259" s="1"/>
      <c r="X259" s="2"/>
    </row>
    <row r="260" spans="2:24" s="100" customFormat="1">
      <c r="B260" s="101"/>
      <c r="C260" s="101"/>
      <c r="I260" s="1"/>
      <c r="J260" s="1"/>
      <c r="K260" s="103"/>
      <c r="L260" s="103"/>
      <c r="M260" s="103"/>
      <c r="N260" s="103"/>
      <c r="O260" s="2"/>
      <c r="Q260" s="105"/>
      <c r="R260" s="105"/>
      <c r="S260" s="105"/>
      <c r="V260" s="1"/>
      <c r="W260" s="1"/>
      <c r="X260" s="2"/>
    </row>
    <row r="261" spans="2:24" s="100" customFormat="1">
      <c r="B261" s="101"/>
      <c r="C261" s="101"/>
      <c r="I261" s="1"/>
      <c r="J261" s="1"/>
      <c r="K261" s="103"/>
      <c r="L261" s="103"/>
      <c r="M261" s="103"/>
      <c r="N261" s="103"/>
      <c r="O261" s="2"/>
      <c r="Q261" s="105"/>
      <c r="R261" s="105"/>
      <c r="S261" s="105"/>
      <c r="V261" s="1"/>
      <c r="W261" s="1"/>
      <c r="X261" s="2"/>
    </row>
    <row r="262" spans="2:24" s="100" customFormat="1">
      <c r="B262" s="101"/>
      <c r="C262" s="101"/>
      <c r="I262" s="1"/>
      <c r="J262" s="1"/>
      <c r="K262" s="103"/>
      <c r="L262" s="103"/>
      <c r="M262" s="103"/>
      <c r="N262" s="103"/>
      <c r="O262" s="2"/>
      <c r="Q262" s="105"/>
      <c r="R262" s="105"/>
      <c r="S262" s="105"/>
      <c r="V262" s="1"/>
      <c r="W262" s="1"/>
      <c r="X262" s="2"/>
    </row>
    <row r="263" spans="2:24" s="100" customFormat="1">
      <c r="B263" s="101"/>
      <c r="C263" s="101"/>
      <c r="I263" s="1"/>
      <c r="J263" s="1"/>
      <c r="K263" s="103"/>
      <c r="L263" s="103"/>
      <c r="M263" s="103"/>
      <c r="N263" s="103"/>
      <c r="O263" s="2"/>
      <c r="Q263" s="105"/>
      <c r="R263" s="105"/>
      <c r="S263" s="105"/>
      <c r="V263" s="1"/>
      <c r="W263" s="1"/>
      <c r="X263" s="2"/>
    </row>
    <row r="264" spans="2:24" s="100" customFormat="1">
      <c r="B264" s="101"/>
      <c r="C264" s="101"/>
      <c r="I264" s="1"/>
      <c r="J264" s="1"/>
      <c r="K264" s="103"/>
      <c r="L264" s="103"/>
      <c r="M264" s="103"/>
      <c r="N264" s="103"/>
      <c r="O264" s="2"/>
      <c r="Q264" s="105"/>
      <c r="R264" s="105"/>
      <c r="S264" s="105"/>
      <c r="V264" s="1"/>
      <c r="W264" s="1"/>
      <c r="X264" s="2"/>
    </row>
    <row r="265" spans="2:24" s="100" customFormat="1">
      <c r="B265" s="101"/>
      <c r="C265" s="101"/>
      <c r="I265" s="1"/>
      <c r="J265" s="1"/>
      <c r="K265" s="103"/>
      <c r="L265" s="103"/>
      <c r="M265" s="103"/>
      <c r="N265" s="103"/>
      <c r="O265" s="2"/>
      <c r="Q265" s="105"/>
      <c r="R265" s="105"/>
      <c r="S265" s="105"/>
      <c r="V265" s="1"/>
      <c r="W265" s="1"/>
      <c r="X265" s="2"/>
    </row>
    <row r="266" spans="2:24" s="100" customFormat="1">
      <c r="B266" s="101"/>
      <c r="C266" s="101"/>
      <c r="I266" s="1"/>
      <c r="J266" s="1"/>
      <c r="K266" s="103"/>
      <c r="L266" s="103"/>
      <c r="M266" s="103"/>
      <c r="N266" s="103"/>
      <c r="O266" s="2"/>
      <c r="Q266" s="105"/>
      <c r="R266" s="105"/>
      <c r="S266" s="105"/>
      <c r="V266" s="1"/>
      <c r="W266" s="1"/>
      <c r="X266" s="2"/>
    </row>
    <row r="267" spans="2:24" s="100" customFormat="1">
      <c r="B267" s="101"/>
      <c r="C267" s="101"/>
      <c r="I267" s="1"/>
      <c r="J267" s="1"/>
      <c r="K267" s="103"/>
      <c r="L267" s="103"/>
      <c r="M267" s="103"/>
      <c r="N267" s="103"/>
      <c r="O267" s="2"/>
      <c r="Q267" s="105"/>
      <c r="R267" s="105"/>
      <c r="S267" s="105"/>
      <c r="V267" s="1"/>
      <c r="W267" s="1"/>
      <c r="X267" s="2"/>
    </row>
    <row r="268" spans="2:24" s="100" customFormat="1">
      <c r="B268" s="101"/>
      <c r="C268" s="101"/>
      <c r="I268" s="1"/>
      <c r="J268" s="1"/>
      <c r="K268" s="103"/>
      <c r="L268" s="103"/>
      <c r="M268" s="103"/>
      <c r="N268" s="103"/>
      <c r="O268" s="2"/>
      <c r="Q268" s="105"/>
      <c r="R268" s="105"/>
      <c r="S268" s="105"/>
      <c r="V268" s="1"/>
      <c r="W268" s="1"/>
      <c r="X268" s="2"/>
    </row>
    <row r="269" spans="2:24" s="100" customFormat="1">
      <c r="B269" s="101"/>
      <c r="C269" s="101"/>
      <c r="I269" s="1"/>
      <c r="J269" s="1"/>
      <c r="K269" s="103"/>
      <c r="L269" s="103"/>
      <c r="M269" s="103"/>
      <c r="N269" s="103"/>
      <c r="O269" s="2"/>
      <c r="Q269" s="105"/>
      <c r="R269" s="105"/>
      <c r="S269" s="105"/>
      <c r="V269" s="1"/>
      <c r="W269" s="1"/>
      <c r="X269" s="2"/>
    </row>
    <row r="270" spans="2:24" s="100" customFormat="1">
      <c r="B270" s="101"/>
      <c r="C270" s="101"/>
      <c r="I270" s="1"/>
      <c r="J270" s="1"/>
      <c r="K270" s="103"/>
      <c r="L270" s="103"/>
      <c r="M270" s="103"/>
      <c r="N270" s="103"/>
      <c r="O270" s="2"/>
      <c r="Q270" s="105"/>
      <c r="R270" s="105"/>
      <c r="S270" s="105"/>
      <c r="V270" s="1"/>
      <c r="W270" s="1"/>
      <c r="X270" s="2"/>
    </row>
    <row r="271" spans="2:24" s="100" customFormat="1">
      <c r="B271" s="101"/>
      <c r="C271" s="101"/>
      <c r="I271" s="1"/>
      <c r="J271" s="1"/>
      <c r="K271" s="103"/>
      <c r="L271" s="103"/>
      <c r="M271" s="103"/>
      <c r="N271" s="103"/>
      <c r="O271" s="2"/>
      <c r="Q271" s="105"/>
      <c r="R271" s="105"/>
      <c r="S271" s="105"/>
      <c r="V271" s="1"/>
      <c r="W271" s="1"/>
      <c r="X271" s="2"/>
    </row>
    <row r="272" spans="2:24" s="100" customFormat="1">
      <c r="B272" s="101"/>
      <c r="C272" s="101"/>
      <c r="I272" s="1"/>
      <c r="J272" s="1"/>
      <c r="K272" s="103"/>
      <c r="L272" s="103"/>
      <c r="M272" s="103"/>
      <c r="N272" s="103"/>
      <c r="O272" s="2"/>
      <c r="Q272" s="105"/>
      <c r="R272" s="105"/>
      <c r="S272" s="105"/>
      <c r="V272" s="1"/>
      <c r="W272" s="1"/>
      <c r="X272" s="2"/>
    </row>
    <row r="273" spans="2:24" s="100" customFormat="1">
      <c r="B273" s="101"/>
      <c r="C273" s="101"/>
      <c r="I273" s="1"/>
      <c r="J273" s="1"/>
      <c r="K273" s="103"/>
      <c r="L273" s="103"/>
      <c r="M273" s="103"/>
      <c r="N273" s="103"/>
      <c r="O273" s="2"/>
      <c r="Q273" s="105"/>
      <c r="R273" s="105"/>
      <c r="S273" s="105"/>
      <c r="V273" s="1"/>
      <c r="W273" s="1"/>
      <c r="X273" s="2"/>
    </row>
    <row r="274" spans="2:24" s="100" customFormat="1">
      <c r="B274" s="101"/>
      <c r="C274" s="101"/>
      <c r="I274" s="1"/>
      <c r="J274" s="1"/>
      <c r="K274" s="103"/>
      <c r="L274" s="103"/>
      <c r="M274" s="103"/>
      <c r="N274" s="103"/>
      <c r="O274" s="2"/>
      <c r="Q274" s="105"/>
      <c r="R274" s="105"/>
      <c r="S274" s="105"/>
      <c r="V274" s="1"/>
      <c r="W274" s="1"/>
      <c r="X274" s="2"/>
    </row>
    <row r="275" spans="2:24" s="100" customFormat="1">
      <c r="B275" s="101"/>
      <c r="C275" s="101"/>
      <c r="I275" s="1"/>
      <c r="J275" s="1"/>
      <c r="K275" s="103"/>
      <c r="L275" s="103"/>
      <c r="M275" s="103"/>
      <c r="N275" s="103"/>
      <c r="O275" s="2"/>
      <c r="Q275" s="105"/>
      <c r="R275" s="105"/>
      <c r="S275" s="105"/>
      <c r="V275" s="1"/>
      <c r="W275" s="1"/>
      <c r="X275" s="2"/>
    </row>
    <row r="276" spans="2:24" s="100" customFormat="1">
      <c r="B276" s="101"/>
      <c r="C276" s="101"/>
      <c r="I276" s="1"/>
      <c r="J276" s="1"/>
      <c r="K276" s="103"/>
      <c r="L276" s="103"/>
      <c r="M276" s="103"/>
      <c r="N276" s="103"/>
      <c r="O276" s="2"/>
      <c r="Q276" s="105"/>
      <c r="R276" s="105"/>
      <c r="S276" s="105"/>
      <c r="V276" s="1"/>
      <c r="W276" s="1"/>
      <c r="X276" s="2"/>
    </row>
    <row r="277" spans="2:24" s="100" customFormat="1">
      <c r="B277" s="101"/>
      <c r="C277" s="101"/>
      <c r="I277" s="1"/>
      <c r="J277" s="1"/>
      <c r="K277" s="103"/>
      <c r="L277" s="103"/>
      <c r="M277" s="103"/>
      <c r="N277" s="103"/>
      <c r="O277" s="2"/>
      <c r="Q277" s="105"/>
      <c r="R277" s="105"/>
      <c r="S277" s="105"/>
      <c r="V277" s="1"/>
      <c r="W277" s="1"/>
      <c r="X277" s="2"/>
    </row>
    <row r="278" spans="2:24" s="100" customFormat="1">
      <c r="B278" s="101"/>
      <c r="C278" s="101"/>
      <c r="I278" s="1"/>
      <c r="J278" s="1"/>
      <c r="K278" s="103"/>
      <c r="L278" s="103"/>
      <c r="M278" s="103"/>
      <c r="N278" s="103"/>
      <c r="O278" s="2"/>
      <c r="Q278" s="105"/>
      <c r="R278" s="105"/>
      <c r="S278" s="105"/>
      <c r="V278" s="1"/>
      <c r="W278" s="1"/>
      <c r="X278" s="2"/>
    </row>
    <row r="279" spans="2:24" s="100" customFormat="1">
      <c r="B279" s="101"/>
      <c r="C279" s="101"/>
      <c r="I279" s="1"/>
      <c r="J279" s="1"/>
      <c r="K279" s="103"/>
      <c r="L279" s="103"/>
      <c r="M279" s="103"/>
      <c r="N279" s="103"/>
      <c r="O279" s="2"/>
      <c r="Q279" s="105"/>
      <c r="R279" s="105"/>
      <c r="S279" s="105"/>
      <c r="V279" s="1"/>
      <c r="W279" s="1"/>
      <c r="X279" s="2"/>
    </row>
    <row r="280" spans="2:24" s="100" customFormat="1">
      <c r="B280" s="101"/>
      <c r="C280" s="101"/>
      <c r="I280" s="1"/>
      <c r="J280" s="1"/>
      <c r="K280" s="103"/>
      <c r="L280" s="103"/>
      <c r="M280" s="103"/>
      <c r="N280" s="103"/>
      <c r="O280" s="2"/>
      <c r="Q280" s="105"/>
      <c r="R280" s="105"/>
      <c r="S280" s="105"/>
      <c r="V280" s="1"/>
      <c r="W280" s="1"/>
      <c r="X280" s="2"/>
    </row>
    <row r="281" spans="2:24" s="100" customFormat="1">
      <c r="B281" s="101"/>
      <c r="C281" s="101"/>
      <c r="I281" s="1"/>
      <c r="J281" s="1"/>
      <c r="K281" s="103"/>
      <c r="L281" s="103"/>
      <c r="M281" s="103"/>
      <c r="N281" s="103"/>
      <c r="O281" s="2"/>
      <c r="Q281" s="105"/>
      <c r="R281" s="105"/>
      <c r="S281" s="105"/>
      <c r="V281" s="1"/>
      <c r="W281" s="1"/>
      <c r="X281" s="2"/>
    </row>
    <row r="282" spans="2:24" s="100" customFormat="1">
      <c r="B282" s="101"/>
      <c r="C282" s="101"/>
      <c r="I282" s="1"/>
      <c r="J282" s="1"/>
      <c r="K282" s="103"/>
      <c r="L282" s="103"/>
      <c r="M282" s="103"/>
      <c r="N282" s="103"/>
      <c r="O282" s="2"/>
      <c r="Q282" s="105"/>
      <c r="R282" s="105"/>
      <c r="S282" s="105"/>
      <c r="V282" s="1"/>
      <c r="W282" s="1"/>
      <c r="X282" s="2"/>
    </row>
    <row r="283" spans="2:24" s="100" customFormat="1">
      <c r="B283" s="101"/>
      <c r="C283" s="101"/>
      <c r="I283" s="1"/>
      <c r="J283" s="1"/>
      <c r="K283" s="103"/>
      <c r="L283" s="103"/>
      <c r="M283" s="103"/>
      <c r="N283" s="103"/>
      <c r="O283" s="2"/>
      <c r="Q283" s="105"/>
      <c r="R283" s="105"/>
      <c r="S283" s="105"/>
      <c r="V283" s="1"/>
      <c r="W283" s="1"/>
      <c r="X283" s="2"/>
    </row>
    <row r="284" spans="2:24" s="100" customFormat="1">
      <c r="B284" s="101"/>
      <c r="C284" s="101"/>
      <c r="I284" s="1"/>
      <c r="J284" s="1"/>
      <c r="K284" s="103"/>
      <c r="L284" s="103"/>
      <c r="M284" s="103"/>
      <c r="N284" s="103"/>
      <c r="O284" s="2"/>
      <c r="Q284" s="105"/>
      <c r="R284" s="105"/>
      <c r="S284" s="105"/>
      <c r="V284" s="1"/>
      <c r="W284" s="1"/>
      <c r="X284" s="2"/>
    </row>
    <row r="285" spans="2:24" s="100" customFormat="1">
      <c r="B285" s="101"/>
      <c r="C285" s="101"/>
      <c r="I285" s="1"/>
      <c r="J285" s="1"/>
      <c r="K285" s="103"/>
      <c r="L285" s="103"/>
      <c r="M285" s="103"/>
      <c r="N285" s="103"/>
      <c r="O285" s="2"/>
      <c r="Q285" s="105"/>
      <c r="R285" s="105"/>
      <c r="S285" s="105"/>
      <c r="V285" s="1"/>
      <c r="W285" s="1"/>
      <c r="X285" s="2"/>
    </row>
    <row r="286" spans="2:24" s="100" customFormat="1">
      <c r="B286" s="101"/>
      <c r="C286" s="101"/>
      <c r="I286" s="1"/>
      <c r="J286" s="1"/>
      <c r="K286" s="103"/>
      <c r="L286" s="103"/>
      <c r="M286" s="103"/>
      <c r="N286" s="103"/>
      <c r="O286" s="2"/>
      <c r="Q286" s="105"/>
      <c r="R286" s="105"/>
      <c r="S286" s="105"/>
      <c r="V286" s="1"/>
      <c r="W286" s="1"/>
      <c r="X286" s="2"/>
    </row>
    <row r="287" spans="2:24" s="100" customFormat="1">
      <c r="B287" s="101"/>
      <c r="C287" s="101"/>
      <c r="I287" s="1"/>
      <c r="J287" s="1"/>
      <c r="K287" s="103"/>
      <c r="L287" s="103"/>
      <c r="M287" s="103"/>
      <c r="N287" s="103"/>
      <c r="O287" s="2"/>
      <c r="Q287" s="105"/>
      <c r="R287" s="105"/>
      <c r="S287" s="105"/>
      <c r="V287" s="1"/>
      <c r="W287" s="1"/>
      <c r="X287" s="2"/>
    </row>
    <row r="288" spans="2:24" s="100" customFormat="1">
      <c r="B288" s="101"/>
      <c r="C288" s="101"/>
      <c r="I288" s="1"/>
      <c r="J288" s="1"/>
      <c r="K288" s="103"/>
      <c r="L288" s="103"/>
      <c r="M288" s="103"/>
      <c r="N288" s="103"/>
      <c r="O288" s="2"/>
      <c r="Q288" s="105"/>
      <c r="R288" s="105"/>
      <c r="S288" s="105"/>
      <c r="V288" s="1"/>
      <c r="W288" s="1"/>
      <c r="X288" s="2"/>
    </row>
    <row r="289" spans="2:24" s="100" customFormat="1">
      <c r="B289" s="101"/>
      <c r="C289" s="101"/>
      <c r="I289" s="1"/>
      <c r="J289" s="1"/>
      <c r="K289" s="103"/>
      <c r="L289" s="103"/>
      <c r="M289" s="103"/>
      <c r="N289" s="103"/>
      <c r="O289" s="2"/>
      <c r="Q289" s="105"/>
      <c r="R289" s="105"/>
      <c r="S289" s="105"/>
      <c r="V289" s="1"/>
      <c r="W289" s="1"/>
      <c r="X289" s="2"/>
    </row>
    <row r="290" spans="2:24" s="100" customFormat="1">
      <c r="B290" s="101"/>
      <c r="C290" s="101"/>
      <c r="I290" s="1"/>
      <c r="J290" s="1"/>
      <c r="K290" s="103"/>
      <c r="L290" s="103"/>
      <c r="M290" s="103"/>
      <c r="N290" s="103"/>
      <c r="O290" s="2"/>
      <c r="Q290" s="105"/>
      <c r="R290" s="105"/>
      <c r="S290" s="105"/>
      <c r="V290" s="1"/>
      <c r="W290" s="1"/>
      <c r="X290" s="2"/>
    </row>
    <row r="291" spans="2:24" s="100" customFormat="1">
      <c r="B291" s="101"/>
      <c r="C291" s="101"/>
      <c r="I291" s="1"/>
      <c r="J291" s="1"/>
      <c r="K291" s="103"/>
      <c r="L291" s="103"/>
      <c r="M291" s="103"/>
      <c r="N291" s="103"/>
      <c r="O291" s="2"/>
      <c r="Q291" s="105"/>
      <c r="R291" s="105"/>
      <c r="S291" s="105"/>
      <c r="V291" s="1"/>
      <c r="W291" s="1"/>
      <c r="X291" s="2"/>
    </row>
    <row r="292" spans="2:24" s="100" customFormat="1">
      <c r="B292" s="101"/>
      <c r="C292" s="101"/>
      <c r="I292" s="1"/>
      <c r="J292" s="1"/>
      <c r="K292" s="103"/>
      <c r="L292" s="103"/>
      <c r="M292" s="103"/>
      <c r="N292" s="103"/>
      <c r="O292" s="2"/>
      <c r="Q292" s="105"/>
      <c r="R292" s="105"/>
      <c r="S292" s="105"/>
      <c r="V292" s="1"/>
      <c r="W292" s="1"/>
      <c r="X292" s="2"/>
    </row>
    <row r="293" spans="2:24" s="100" customFormat="1">
      <c r="B293" s="101"/>
      <c r="C293" s="101"/>
      <c r="I293" s="1"/>
      <c r="J293" s="1"/>
      <c r="K293" s="103"/>
      <c r="L293" s="103"/>
      <c r="M293" s="103"/>
      <c r="N293" s="103"/>
      <c r="O293" s="2"/>
      <c r="Q293" s="105"/>
      <c r="R293" s="105"/>
      <c r="S293" s="105"/>
      <c r="V293" s="1"/>
      <c r="W293" s="1"/>
      <c r="X293" s="2"/>
    </row>
    <row r="294" spans="2:24" s="100" customFormat="1">
      <c r="B294" s="101"/>
      <c r="C294" s="101"/>
      <c r="I294" s="1"/>
      <c r="J294" s="1"/>
      <c r="K294" s="103"/>
      <c r="L294" s="103"/>
      <c r="M294" s="103"/>
      <c r="N294" s="103"/>
      <c r="O294" s="2"/>
      <c r="Q294" s="105"/>
      <c r="R294" s="105"/>
      <c r="S294" s="105"/>
      <c r="V294" s="1"/>
      <c r="W294" s="1"/>
      <c r="X294" s="2"/>
    </row>
    <row r="295" spans="2:24" s="100" customFormat="1">
      <c r="B295" s="101"/>
      <c r="C295" s="101"/>
      <c r="I295" s="1"/>
      <c r="J295" s="1"/>
      <c r="K295" s="103"/>
      <c r="L295" s="103"/>
      <c r="M295" s="103"/>
      <c r="N295" s="103"/>
      <c r="O295" s="2"/>
      <c r="Q295" s="105"/>
      <c r="R295" s="105"/>
      <c r="S295" s="105"/>
      <c r="V295" s="1"/>
      <c r="W295" s="1"/>
      <c r="X295" s="2"/>
    </row>
    <row r="296" spans="2:24" s="100" customFormat="1">
      <c r="B296" s="101"/>
      <c r="C296" s="101"/>
      <c r="I296" s="1"/>
      <c r="J296" s="1"/>
      <c r="K296" s="103"/>
      <c r="L296" s="103"/>
      <c r="M296" s="103"/>
      <c r="N296" s="103"/>
      <c r="O296" s="2"/>
      <c r="Q296" s="105"/>
      <c r="R296" s="105"/>
      <c r="S296" s="105"/>
      <c r="V296" s="1"/>
      <c r="W296" s="1"/>
      <c r="X296" s="2"/>
    </row>
    <row r="297" spans="2:24" s="100" customFormat="1">
      <c r="B297" s="101"/>
      <c r="C297" s="101"/>
      <c r="I297" s="1"/>
      <c r="J297" s="1"/>
      <c r="K297" s="103"/>
      <c r="L297" s="103"/>
      <c r="M297" s="103"/>
      <c r="N297" s="103"/>
      <c r="O297" s="2"/>
      <c r="Q297" s="105"/>
      <c r="R297" s="105"/>
      <c r="S297" s="105"/>
      <c r="V297" s="1"/>
      <c r="W297" s="1"/>
      <c r="X297" s="2"/>
    </row>
    <row r="298" spans="2:24" s="100" customFormat="1">
      <c r="B298" s="101"/>
      <c r="C298" s="101"/>
      <c r="I298" s="1"/>
      <c r="J298" s="1"/>
      <c r="K298" s="103"/>
      <c r="L298" s="103"/>
      <c r="M298" s="103"/>
      <c r="N298" s="103"/>
      <c r="O298" s="2"/>
      <c r="Q298" s="105"/>
      <c r="R298" s="105"/>
      <c r="S298" s="105"/>
      <c r="V298" s="1"/>
      <c r="W298" s="1"/>
      <c r="X298" s="2"/>
    </row>
    <row r="299" spans="2:24" s="100" customFormat="1">
      <c r="B299" s="101"/>
      <c r="C299" s="101"/>
      <c r="I299" s="1"/>
      <c r="J299" s="1"/>
      <c r="K299" s="103"/>
      <c r="L299" s="103"/>
      <c r="M299" s="103"/>
      <c r="N299" s="103"/>
      <c r="O299" s="2"/>
      <c r="Q299" s="105"/>
      <c r="R299" s="105"/>
      <c r="S299" s="105"/>
      <c r="V299" s="1"/>
      <c r="W299" s="1"/>
      <c r="X299" s="2"/>
    </row>
    <row r="300" spans="2:24" s="100" customFormat="1">
      <c r="B300" s="101"/>
      <c r="C300" s="101"/>
      <c r="I300" s="1"/>
      <c r="J300" s="1"/>
      <c r="K300" s="103"/>
      <c r="L300" s="103"/>
      <c r="M300" s="103"/>
      <c r="N300" s="103"/>
      <c r="O300" s="2"/>
      <c r="Q300" s="105"/>
      <c r="R300" s="105"/>
      <c r="S300" s="105"/>
      <c r="V300" s="1"/>
      <c r="W300" s="1"/>
      <c r="X300" s="2"/>
    </row>
    <row r="301" spans="2:24" s="100" customFormat="1">
      <c r="B301" s="101"/>
      <c r="C301" s="101"/>
      <c r="I301" s="1"/>
      <c r="J301" s="1"/>
      <c r="K301" s="103"/>
      <c r="L301" s="103"/>
      <c r="M301" s="103"/>
      <c r="N301" s="103"/>
      <c r="O301" s="2"/>
      <c r="Q301" s="105"/>
      <c r="R301" s="105"/>
      <c r="S301" s="105"/>
      <c r="V301" s="1"/>
      <c r="W301" s="1"/>
      <c r="X301" s="2"/>
    </row>
    <row r="302" spans="2:24" s="100" customFormat="1">
      <c r="B302" s="101"/>
      <c r="C302" s="101"/>
      <c r="I302" s="1"/>
      <c r="J302" s="1"/>
      <c r="K302" s="103"/>
      <c r="L302" s="103"/>
      <c r="M302" s="103"/>
      <c r="N302" s="103"/>
      <c r="O302" s="2"/>
      <c r="Q302" s="105"/>
      <c r="R302" s="105"/>
      <c r="S302" s="105"/>
      <c r="V302" s="1"/>
      <c r="W302" s="1"/>
      <c r="X302" s="2"/>
    </row>
    <row r="303" spans="2:24" s="100" customFormat="1">
      <c r="B303" s="101"/>
      <c r="C303" s="101"/>
      <c r="I303" s="1"/>
      <c r="J303" s="1"/>
      <c r="K303" s="103"/>
      <c r="L303" s="103"/>
      <c r="M303" s="103"/>
      <c r="N303" s="103"/>
      <c r="O303" s="2"/>
      <c r="Q303" s="105"/>
      <c r="R303" s="105"/>
      <c r="S303" s="105"/>
      <c r="V303" s="1"/>
      <c r="W303" s="1"/>
      <c r="X303" s="2"/>
    </row>
    <row r="304" spans="2:24" s="100" customFormat="1">
      <c r="B304" s="101"/>
      <c r="C304" s="101"/>
      <c r="I304" s="1"/>
      <c r="J304" s="1"/>
      <c r="K304" s="103"/>
      <c r="L304" s="103"/>
      <c r="M304" s="103"/>
      <c r="N304" s="103"/>
      <c r="O304" s="2"/>
      <c r="Q304" s="105"/>
      <c r="R304" s="105"/>
      <c r="S304" s="105"/>
      <c r="V304" s="1"/>
      <c r="W304" s="1"/>
      <c r="X304" s="2"/>
    </row>
    <row r="305" spans="2:24" s="100" customFormat="1">
      <c r="B305" s="101"/>
      <c r="C305" s="101"/>
      <c r="I305" s="1"/>
      <c r="J305" s="1"/>
      <c r="K305" s="103"/>
      <c r="L305" s="103"/>
      <c r="M305" s="103"/>
      <c r="N305" s="103"/>
      <c r="O305" s="2"/>
      <c r="Q305" s="105"/>
      <c r="R305" s="105"/>
      <c r="S305" s="105"/>
      <c r="V305" s="1"/>
      <c r="W305" s="1"/>
      <c r="X305" s="2"/>
    </row>
    <row r="306" spans="2:24" s="100" customFormat="1">
      <c r="B306" s="101"/>
      <c r="C306" s="101"/>
      <c r="I306" s="1"/>
      <c r="J306" s="1"/>
      <c r="K306" s="103"/>
      <c r="L306" s="103"/>
      <c r="M306" s="103"/>
      <c r="N306" s="103"/>
      <c r="O306" s="2"/>
      <c r="Q306" s="105"/>
      <c r="R306" s="105"/>
      <c r="S306" s="105"/>
      <c r="V306" s="1"/>
      <c r="W306" s="1"/>
      <c r="X306" s="2"/>
    </row>
    <row r="307" spans="2:24" s="100" customFormat="1">
      <c r="B307" s="101"/>
      <c r="C307" s="101"/>
      <c r="I307" s="1"/>
      <c r="J307" s="1"/>
      <c r="K307" s="103"/>
      <c r="L307" s="103"/>
      <c r="M307" s="103"/>
      <c r="N307" s="103"/>
      <c r="O307" s="2"/>
      <c r="Q307" s="105"/>
      <c r="R307" s="105"/>
      <c r="S307" s="105"/>
      <c r="V307" s="1"/>
      <c r="W307" s="1"/>
      <c r="X307" s="2"/>
    </row>
    <row r="308" spans="2:24" s="100" customFormat="1">
      <c r="B308" s="101"/>
      <c r="C308" s="101"/>
      <c r="I308" s="1"/>
      <c r="J308" s="1"/>
      <c r="K308" s="103"/>
      <c r="L308" s="103"/>
      <c r="M308" s="103"/>
      <c r="N308" s="103"/>
      <c r="O308" s="2"/>
      <c r="Q308" s="105"/>
      <c r="R308" s="105"/>
      <c r="S308" s="105"/>
      <c r="V308" s="1"/>
      <c r="W308" s="1"/>
      <c r="X308" s="2"/>
    </row>
    <row r="309" spans="2:24" s="100" customFormat="1">
      <c r="B309" s="101"/>
      <c r="C309" s="101"/>
      <c r="I309" s="1"/>
      <c r="J309" s="1"/>
      <c r="K309" s="103"/>
      <c r="L309" s="103"/>
      <c r="M309" s="103"/>
      <c r="N309" s="103"/>
      <c r="O309" s="2"/>
      <c r="Q309" s="105"/>
      <c r="R309" s="105"/>
      <c r="S309" s="105"/>
      <c r="V309" s="1"/>
      <c r="W309" s="1"/>
      <c r="X309" s="2"/>
    </row>
    <row r="310" spans="2:24" s="100" customFormat="1">
      <c r="B310" s="101"/>
      <c r="C310" s="101"/>
      <c r="I310" s="1"/>
      <c r="J310" s="1"/>
      <c r="K310" s="103"/>
      <c r="L310" s="103"/>
      <c r="M310" s="103"/>
      <c r="N310" s="103"/>
      <c r="O310" s="2"/>
      <c r="Q310" s="105"/>
      <c r="R310" s="105"/>
      <c r="S310" s="105"/>
      <c r="V310" s="1"/>
      <c r="W310" s="1"/>
      <c r="X310" s="2"/>
    </row>
    <row r="311" spans="2:24" s="100" customFormat="1">
      <c r="B311" s="101"/>
      <c r="C311" s="101"/>
      <c r="I311" s="1"/>
      <c r="J311" s="1"/>
      <c r="K311" s="103"/>
      <c r="L311" s="103"/>
      <c r="M311" s="103"/>
      <c r="N311" s="103"/>
      <c r="O311" s="2"/>
      <c r="Q311" s="105"/>
      <c r="R311" s="105"/>
      <c r="S311" s="105"/>
      <c r="V311" s="1"/>
      <c r="W311" s="1"/>
      <c r="X311" s="2"/>
    </row>
    <row r="312" spans="2:24" s="100" customFormat="1">
      <c r="B312" s="101"/>
      <c r="C312" s="101"/>
      <c r="I312" s="1"/>
      <c r="J312" s="1"/>
      <c r="K312" s="103"/>
      <c r="L312" s="103"/>
      <c r="M312" s="103"/>
      <c r="N312" s="103"/>
      <c r="O312" s="2"/>
      <c r="Q312" s="105"/>
      <c r="R312" s="105"/>
      <c r="S312" s="105"/>
      <c r="V312" s="1"/>
      <c r="W312" s="1"/>
      <c r="X312" s="2"/>
    </row>
    <row r="313" spans="2:24" s="100" customFormat="1">
      <c r="B313" s="101"/>
      <c r="C313" s="101"/>
      <c r="I313" s="1"/>
      <c r="J313" s="1"/>
      <c r="K313" s="103"/>
      <c r="L313" s="103"/>
      <c r="M313" s="103"/>
      <c r="N313" s="103"/>
      <c r="O313" s="2"/>
      <c r="Q313" s="105"/>
      <c r="R313" s="105"/>
      <c r="S313" s="105"/>
      <c r="V313" s="1"/>
      <c r="W313" s="1"/>
      <c r="X313" s="2"/>
    </row>
    <row r="314" spans="2:24" s="100" customFormat="1">
      <c r="B314" s="101"/>
      <c r="C314" s="101"/>
      <c r="I314" s="1"/>
      <c r="J314" s="1"/>
      <c r="K314" s="103"/>
      <c r="L314" s="103"/>
      <c r="M314" s="103"/>
      <c r="N314" s="103"/>
      <c r="O314" s="2"/>
      <c r="Q314" s="105"/>
      <c r="R314" s="105"/>
      <c r="S314" s="105"/>
      <c r="V314" s="1"/>
      <c r="W314" s="1"/>
      <c r="X314" s="2"/>
    </row>
    <row r="315" spans="2:24" s="100" customFormat="1">
      <c r="B315" s="101"/>
      <c r="C315" s="101"/>
      <c r="I315" s="1"/>
      <c r="J315" s="1"/>
      <c r="K315" s="103"/>
      <c r="L315" s="103"/>
      <c r="M315" s="103"/>
      <c r="N315" s="103"/>
      <c r="O315" s="2"/>
      <c r="Q315" s="105"/>
      <c r="R315" s="105"/>
      <c r="S315" s="105"/>
      <c r="V315" s="1"/>
      <c r="W315" s="1"/>
      <c r="X315" s="2"/>
    </row>
    <row r="316" spans="2:24" s="100" customFormat="1">
      <c r="B316" s="101"/>
      <c r="C316" s="101"/>
      <c r="I316" s="1"/>
      <c r="J316" s="1"/>
      <c r="K316" s="103"/>
      <c r="L316" s="103"/>
      <c r="M316" s="103"/>
      <c r="N316" s="103"/>
      <c r="O316" s="2"/>
      <c r="Q316" s="105"/>
      <c r="R316" s="105"/>
      <c r="S316" s="105"/>
      <c r="V316" s="1"/>
      <c r="W316" s="1"/>
      <c r="X316" s="2"/>
    </row>
    <row r="317" spans="2:24" s="100" customFormat="1">
      <c r="B317" s="101"/>
      <c r="C317" s="101"/>
      <c r="I317" s="1"/>
      <c r="J317" s="1"/>
      <c r="K317" s="103"/>
      <c r="L317" s="103"/>
      <c r="M317" s="103"/>
      <c r="N317" s="103"/>
      <c r="O317" s="2"/>
      <c r="Q317" s="105"/>
      <c r="R317" s="105"/>
      <c r="S317" s="105"/>
      <c r="V317" s="1"/>
      <c r="W317" s="1"/>
      <c r="X317" s="2"/>
    </row>
    <row r="318" spans="2:24" s="100" customFormat="1">
      <c r="B318" s="101"/>
      <c r="C318" s="101"/>
      <c r="I318" s="1"/>
      <c r="J318" s="1"/>
      <c r="K318" s="103"/>
      <c r="L318" s="103"/>
      <c r="M318" s="103"/>
      <c r="N318" s="103"/>
      <c r="O318" s="2"/>
      <c r="Q318" s="105"/>
      <c r="R318" s="105"/>
      <c r="S318" s="105"/>
      <c r="V318" s="1"/>
      <c r="W318" s="1"/>
      <c r="X318" s="2"/>
    </row>
    <row r="319" spans="2:24" s="100" customFormat="1">
      <c r="B319" s="101"/>
      <c r="C319" s="101"/>
      <c r="I319" s="1"/>
      <c r="J319" s="1"/>
      <c r="K319" s="103"/>
      <c r="L319" s="103"/>
      <c r="M319" s="103"/>
      <c r="N319" s="103"/>
      <c r="O319" s="2"/>
      <c r="Q319" s="105"/>
      <c r="R319" s="105"/>
      <c r="S319" s="105"/>
      <c r="V319" s="1"/>
      <c r="W319" s="1"/>
      <c r="X319" s="2"/>
    </row>
    <row r="320" spans="2:24" s="100" customFormat="1">
      <c r="B320" s="101"/>
      <c r="C320" s="101"/>
      <c r="I320" s="1"/>
      <c r="J320" s="1"/>
      <c r="K320" s="103"/>
      <c r="L320" s="103"/>
      <c r="M320" s="103"/>
      <c r="N320" s="103"/>
      <c r="O320" s="2"/>
      <c r="Q320" s="105"/>
      <c r="R320" s="105"/>
      <c r="S320" s="105"/>
      <c r="V320" s="1"/>
      <c r="W320" s="1"/>
      <c r="X320" s="2"/>
    </row>
    <row r="321" spans="2:24" s="100" customFormat="1">
      <c r="B321" s="101"/>
      <c r="C321" s="101"/>
      <c r="I321" s="1"/>
      <c r="J321" s="1"/>
      <c r="K321" s="103"/>
      <c r="L321" s="103"/>
      <c r="M321" s="103"/>
      <c r="N321" s="103"/>
      <c r="O321" s="2"/>
      <c r="Q321" s="105"/>
      <c r="R321" s="105"/>
      <c r="S321" s="105"/>
      <c r="V321" s="1"/>
      <c r="W321" s="1"/>
      <c r="X321" s="2"/>
    </row>
    <row r="322" spans="2:24" s="100" customFormat="1">
      <c r="B322" s="101"/>
      <c r="C322" s="101"/>
      <c r="I322" s="1"/>
      <c r="J322" s="1"/>
      <c r="K322" s="103"/>
      <c r="L322" s="103"/>
      <c r="M322" s="103"/>
      <c r="N322" s="103"/>
      <c r="O322" s="2"/>
      <c r="Q322" s="105"/>
      <c r="R322" s="105"/>
      <c r="S322" s="105"/>
      <c r="V322" s="1"/>
      <c r="W322" s="1"/>
      <c r="X322" s="2"/>
    </row>
    <row r="323" spans="2:24" s="100" customFormat="1">
      <c r="B323" s="101"/>
      <c r="C323" s="101"/>
      <c r="I323" s="1"/>
      <c r="J323" s="1"/>
      <c r="K323" s="103"/>
      <c r="L323" s="103"/>
      <c r="M323" s="103"/>
      <c r="N323" s="103"/>
      <c r="O323" s="2"/>
      <c r="Q323" s="105"/>
      <c r="R323" s="105"/>
      <c r="S323" s="105"/>
      <c r="V323" s="1"/>
      <c r="W323" s="1"/>
      <c r="X323" s="2"/>
    </row>
    <row r="324" spans="2:24" s="100" customFormat="1">
      <c r="B324" s="101"/>
      <c r="C324" s="101"/>
      <c r="I324" s="1"/>
      <c r="J324" s="1"/>
      <c r="K324" s="103"/>
      <c r="L324" s="103"/>
      <c r="M324" s="103"/>
      <c r="N324" s="103"/>
      <c r="O324" s="2"/>
      <c r="Q324" s="105"/>
      <c r="R324" s="105"/>
      <c r="S324" s="105"/>
      <c r="V324" s="1"/>
      <c r="W324" s="1"/>
      <c r="X324" s="2"/>
    </row>
    <row r="325" spans="2:24" s="100" customFormat="1">
      <c r="B325" s="101"/>
      <c r="C325" s="101"/>
      <c r="I325" s="1"/>
      <c r="J325" s="1"/>
      <c r="K325" s="103"/>
      <c r="L325" s="103"/>
      <c r="M325" s="103"/>
      <c r="N325" s="103"/>
      <c r="O325" s="2"/>
      <c r="Q325" s="105"/>
      <c r="R325" s="105"/>
      <c r="S325" s="105"/>
      <c r="V325" s="1"/>
      <c r="W325" s="1"/>
      <c r="X325" s="2"/>
    </row>
    <row r="326" spans="2:24" s="100" customFormat="1">
      <c r="B326" s="101"/>
      <c r="C326" s="101"/>
      <c r="I326" s="1"/>
      <c r="J326" s="1"/>
      <c r="K326" s="103"/>
      <c r="L326" s="103"/>
      <c r="M326" s="103"/>
      <c r="N326" s="103"/>
      <c r="O326" s="2"/>
      <c r="Q326" s="105"/>
      <c r="R326" s="105"/>
      <c r="S326" s="105"/>
      <c r="V326" s="1"/>
      <c r="W326" s="1"/>
      <c r="X326" s="2"/>
    </row>
    <row r="327" spans="2:24" s="100" customFormat="1">
      <c r="B327" s="101"/>
      <c r="C327" s="101"/>
      <c r="I327" s="1"/>
      <c r="J327" s="1"/>
      <c r="K327" s="103"/>
      <c r="L327" s="103"/>
      <c r="M327" s="103"/>
      <c r="N327" s="103"/>
      <c r="O327" s="2"/>
      <c r="Q327" s="105"/>
      <c r="R327" s="105"/>
      <c r="S327" s="105"/>
      <c r="V327" s="1"/>
      <c r="W327" s="1"/>
      <c r="X327" s="2"/>
    </row>
    <row r="328" spans="2:24" s="100" customFormat="1">
      <c r="B328" s="101"/>
      <c r="C328" s="101"/>
      <c r="I328" s="1"/>
      <c r="J328" s="1"/>
      <c r="K328" s="103"/>
      <c r="L328" s="103"/>
      <c r="M328" s="103"/>
      <c r="N328" s="103"/>
      <c r="O328" s="2"/>
      <c r="Q328" s="105"/>
      <c r="R328" s="105"/>
      <c r="S328" s="105"/>
      <c r="V328" s="1"/>
      <c r="W328" s="1"/>
      <c r="X328" s="2"/>
    </row>
    <row r="329" spans="2:24" s="100" customFormat="1">
      <c r="B329" s="101"/>
      <c r="C329" s="101"/>
      <c r="I329" s="1"/>
      <c r="J329" s="1"/>
      <c r="K329" s="103"/>
      <c r="L329" s="103"/>
      <c r="M329" s="103"/>
      <c r="N329" s="103"/>
      <c r="O329" s="2"/>
      <c r="Q329" s="105"/>
      <c r="R329" s="105"/>
      <c r="S329" s="105"/>
      <c r="V329" s="1"/>
      <c r="W329" s="1"/>
      <c r="X329" s="2"/>
    </row>
    <row r="330" spans="2:24" s="100" customFormat="1">
      <c r="B330" s="101"/>
      <c r="C330" s="101"/>
      <c r="I330" s="1"/>
      <c r="J330" s="1"/>
      <c r="K330" s="103"/>
      <c r="L330" s="103"/>
      <c r="M330" s="103"/>
      <c r="N330" s="103"/>
      <c r="O330" s="2"/>
      <c r="Q330" s="105"/>
      <c r="R330" s="105"/>
      <c r="S330" s="105"/>
      <c r="V330" s="1"/>
      <c r="W330" s="1"/>
      <c r="X330" s="2"/>
    </row>
    <row r="331" spans="2:24" s="100" customFormat="1">
      <c r="B331" s="101"/>
      <c r="C331" s="101"/>
      <c r="I331" s="1"/>
      <c r="J331" s="1"/>
      <c r="K331" s="103"/>
      <c r="L331" s="103"/>
      <c r="M331" s="103"/>
      <c r="N331" s="103"/>
      <c r="O331" s="2"/>
      <c r="Q331" s="105"/>
      <c r="R331" s="105"/>
      <c r="S331" s="105"/>
      <c r="V331" s="1"/>
      <c r="W331" s="1"/>
      <c r="X331" s="2"/>
    </row>
    <row r="332" spans="2:24" s="100" customFormat="1">
      <c r="B332" s="101"/>
      <c r="C332" s="101"/>
      <c r="I332" s="1"/>
      <c r="J332" s="1"/>
      <c r="K332" s="103"/>
      <c r="L332" s="103"/>
      <c r="M332" s="103"/>
      <c r="N332" s="103"/>
      <c r="O332" s="2"/>
      <c r="Q332" s="105"/>
      <c r="R332" s="105"/>
      <c r="S332" s="105"/>
      <c r="V332" s="1"/>
      <c r="W332" s="1"/>
      <c r="X332" s="2"/>
    </row>
    <row r="333" spans="2:24" s="100" customFormat="1">
      <c r="B333" s="101"/>
      <c r="C333" s="101"/>
      <c r="I333" s="1"/>
      <c r="J333" s="1"/>
      <c r="K333" s="103"/>
      <c r="L333" s="103"/>
      <c r="M333" s="103"/>
      <c r="N333" s="103"/>
      <c r="O333" s="2"/>
      <c r="Q333" s="105"/>
      <c r="R333" s="105"/>
      <c r="S333" s="105"/>
      <c r="V333" s="1"/>
      <c r="W333" s="1"/>
      <c r="X333" s="2"/>
    </row>
    <row r="334" spans="2:24" s="100" customFormat="1">
      <c r="B334" s="101"/>
      <c r="C334" s="101"/>
      <c r="I334" s="1"/>
      <c r="J334" s="1"/>
      <c r="K334" s="103"/>
      <c r="L334" s="103"/>
      <c r="M334" s="103"/>
      <c r="N334" s="103"/>
      <c r="O334" s="2"/>
      <c r="Q334" s="105"/>
      <c r="R334" s="105"/>
      <c r="S334" s="105"/>
      <c r="V334" s="1"/>
      <c r="W334" s="1"/>
      <c r="X334" s="2"/>
    </row>
    <row r="335" spans="2:24" s="100" customFormat="1">
      <c r="B335" s="101"/>
      <c r="C335" s="101"/>
      <c r="I335" s="1"/>
      <c r="J335" s="1"/>
      <c r="K335" s="103"/>
      <c r="L335" s="103"/>
      <c r="M335" s="103"/>
      <c r="N335" s="103"/>
      <c r="O335" s="2"/>
      <c r="Q335" s="105"/>
      <c r="R335" s="105"/>
      <c r="S335" s="105"/>
      <c r="V335" s="1"/>
      <c r="W335" s="1"/>
      <c r="X335" s="2"/>
    </row>
    <row r="336" spans="2:24" s="100" customFormat="1">
      <c r="B336" s="101"/>
      <c r="C336" s="101"/>
      <c r="I336" s="1"/>
      <c r="J336" s="1"/>
      <c r="K336" s="103"/>
      <c r="L336" s="103"/>
      <c r="M336" s="103"/>
      <c r="N336" s="103"/>
      <c r="O336" s="2"/>
      <c r="Q336" s="105"/>
      <c r="R336" s="105"/>
      <c r="S336" s="105"/>
      <c r="V336" s="1"/>
      <c r="W336" s="1"/>
      <c r="X336" s="2"/>
    </row>
    <row r="337" spans="2:24" s="100" customFormat="1">
      <c r="B337" s="101"/>
      <c r="C337" s="101"/>
      <c r="I337" s="1"/>
      <c r="J337" s="1"/>
      <c r="K337" s="103"/>
      <c r="L337" s="103"/>
      <c r="M337" s="103"/>
      <c r="N337" s="103"/>
      <c r="O337" s="2"/>
      <c r="Q337" s="105"/>
      <c r="R337" s="105"/>
      <c r="S337" s="105"/>
      <c r="V337" s="1"/>
      <c r="W337" s="1"/>
      <c r="X337" s="2"/>
    </row>
    <row r="338" spans="2:24" s="100" customFormat="1">
      <c r="B338" s="101"/>
      <c r="C338" s="101"/>
      <c r="I338" s="1"/>
      <c r="J338" s="1"/>
      <c r="K338" s="103"/>
      <c r="L338" s="103"/>
      <c r="M338" s="103"/>
      <c r="N338" s="103"/>
      <c r="O338" s="2"/>
      <c r="Q338" s="105"/>
      <c r="R338" s="105"/>
      <c r="S338" s="105"/>
      <c r="V338" s="1"/>
      <c r="W338" s="1"/>
      <c r="X338" s="2"/>
    </row>
    <row r="339" spans="2:24" s="100" customFormat="1">
      <c r="B339" s="101"/>
      <c r="C339" s="101"/>
      <c r="I339" s="1"/>
      <c r="J339" s="1"/>
      <c r="K339" s="103"/>
      <c r="L339" s="103"/>
      <c r="M339" s="103"/>
      <c r="N339" s="103"/>
      <c r="O339" s="2"/>
      <c r="Q339" s="105"/>
      <c r="R339" s="105"/>
      <c r="S339" s="105"/>
      <c r="V339" s="1"/>
      <c r="W339" s="1"/>
      <c r="X339" s="2"/>
    </row>
    <row r="340" spans="2:24" s="100" customFormat="1">
      <c r="B340" s="101"/>
      <c r="C340" s="101"/>
      <c r="I340" s="1"/>
      <c r="J340" s="1"/>
      <c r="K340" s="103"/>
      <c r="L340" s="103"/>
      <c r="M340" s="103"/>
      <c r="N340" s="103"/>
      <c r="O340" s="2"/>
      <c r="Q340" s="105"/>
      <c r="R340" s="105"/>
      <c r="S340" s="105"/>
      <c r="V340" s="1"/>
      <c r="W340" s="1"/>
      <c r="X340" s="2"/>
    </row>
    <row r="341" spans="2:24" s="100" customFormat="1">
      <c r="B341" s="101"/>
      <c r="C341" s="101"/>
      <c r="I341" s="1"/>
      <c r="J341" s="1"/>
      <c r="K341" s="103"/>
      <c r="L341" s="103"/>
      <c r="M341" s="103"/>
      <c r="N341" s="103"/>
      <c r="O341" s="2"/>
      <c r="Q341" s="105"/>
      <c r="R341" s="105"/>
      <c r="S341" s="105"/>
      <c r="V341" s="1"/>
      <c r="W341" s="1"/>
      <c r="X341" s="2"/>
    </row>
    <row r="342" spans="2:24" s="100" customFormat="1">
      <c r="B342" s="101"/>
      <c r="C342" s="101"/>
      <c r="I342" s="1"/>
      <c r="J342" s="1"/>
      <c r="K342" s="103"/>
      <c r="L342" s="103"/>
      <c r="M342" s="103"/>
      <c r="N342" s="103"/>
      <c r="O342" s="2"/>
      <c r="Q342" s="105"/>
      <c r="R342" s="105"/>
      <c r="S342" s="105"/>
      <c r="V342" s="1"/>
      <c r="W342" s="1"/>
      <c r="X342" s="2"/>
    </row>
    <row r="343" spans="2:24" s="100" customFormat="1">
      <c r="B343" s="101"/>
      <c r="C343" s="101"/>
      <c r="I343" s="1"/>
      <c r="J343" s="1"/>
      <c r="K343" s="103"/>
      <c r="L343" s="103"/>
      <c r="M343" s="103"/>
      <c r="N343" s="103"/>
      <c r="O343" s="2"/>
      <c r="Q343" s="105"/>
      <c r="R343" s="105"/>
      <c r="S343" s="105"/>
      <c r="V343" s="1"/>
      <c r="W343" s="1"/>
      <c r="X343" s="2"/>
    </row>
    <row r="344" spans="2:24" s="100" customFormat="1">
      <c r="B344" s="101"/>
      <c r="C344" s="101"/>
      <c r="I344" s="1"/>
      <c r="J344" s="1"/>
      <c r="K344" s="103"/>
      <c r="L344" s="103"/>
      <c r="M344" s="103"/>
      <c r="N344" s="103"/>
      <c r="O344" s="2"/>
      <c r="Q344" s="105"/>
      <c r="R344" s="105"/>
      <c r="S344" s="105"/>
      <c r="V344" s="1"/>
      <c r="W344" s="1"/>
      <c r="X344" s="2"/>
    </row>
    <row r="345" spans="2:24" s="100" customFormat="1">
      <c r="B345" s="101"/>
      <c r="C345" s="101"/>
      <c r="I345" s="1"/>
      <c r="J345" s="1"/>
      <c r="K345" s="103"/>
      <c r="L345" s="103"/>
      <c r="M345" s="103"/>
      <c r="N345" s="103"/>
      <c r="O345" s="2"/>
      <c r="Q345" s="105"/>
      <c r="R345" s="105"/>
      <c r="S345" s="105"/>
      <c r="V345" s="1"/>
      <c r="W345" s="1"/>
      <c r="X345" s="2"/>
    </row>
    <row r="346" spans="2:24" s="100" customFormat="1">
      <c r="B346" s="101"/>
      <c r="C346" s="101"/>
      <c r="I346" s="1"/>
      <c r="J346" s="1"/>
      <c r="K346" s="103"/>
      <c r="L346" s="103"/>
      <c r="M346" s="103"/>
      <c r="N346" s="103"/>
      <c r="O346" s="2"/>
      <c r="Q346" s="105"/>
      <c r="R346" s="105"/>
      <c r="S346" s="105"/>
      <c r="V346" s="1"/>
      <c r="W346" s="1"/>
      <c r="X346" s="2"/>
    </row>
    <row r="347" spans="2:24" s="100" customFormat="1">
      <c r="B347" s="101"/>
      <c r="C347" s="101"/>
      <c r="I347" s="1"/>
      <c r="J347" s="1"/>
      <c r="K347" s="103"/>
      <c r="L347" s="103"/>
      <c r="M347" s="103"/>
      <c r="N347" s="103"/>
      <c r="O347" s="2"/>
      <c r="Q347" s="105"/>
      <c r="R347" s="105"/>
      <c r="S347" s="105"/>
      <c r="V347" s="1"/>
      <c r="W347" s="1"/>
      <c r="X347" s="2"/>
    </row>
    <row r="348" spans="2:24" s="100" customFormat="1">
      <c r="B348" s="101"/>
      <c r="C348" s="101"/>
      <c r="I348" s="1"/>
      <c r="J348" s="1"/>
      <c r="K348" s="103"/>
      <c r="L348" s="103"/>
      <c r="M348" s="103"/>
      <c r="N348" s="103"/>
      <c r="O348" s="2"/>
      <c r="Q348" s="105"/>
      <c r="R348" s="105"/>
      <c r="S348" s="105"/>
      <c r="V348" s="1"/>
      <c r="W348" s="1"/>
      <c r="X348" s="2"/>
    </row>
    <row r="349" spans="2:24" s="100" customFormat="1">
      <c r="B349" s="101"/>
      <c r="C349" s="101"/>
      <c r="I349" s="1"/>
      <c r="J349" s="1"/>
      <c r="K349" s="103"/>
      <c r="L349" s="103"/>
      <c r="M349" s="103"/>
      <c r="N349" s="103"/>
      <c r="O349" s="2"/>
      <c r="Q349" s="105"/>
      <c r="R349" s="105"/>
      <c r="S349" s="105"/>
      <c r="V349" s="1"/>
      <c r="W349" s="1"/>
      <c r="X349" s="2"/>
    </row>
    <row r="350" spans="2:24" s="100" customFormat="1">
      <c r="B350" s="101"/>
      <c r="C350" s="101"/>
      <c r="I350" s="1"/>
      <c r="J350" s="1"/>
      <c r="K350" s="103"/>
      <c r="L350" s="103"/>
      <c r="M350" s="103"/>
      <c r="N350" s="103"/>
      <c r="O350" s="2"/>
      <c r="Q350" s="105"/>
      <c r="R350" s="105"/>
      <c r="S350" s="105"/>
      <c r="V350" s="1"/>
      <c r="W350" s="1"/>
      <c r="X350" s="2"/>
    </row>
    <row r="351" spans="2:24" s="100" customFormat="1">
      <c r="B351" s="101"/>
      <c r="C351" s="101"/>
      <c r="I351" s="1"/>
      <c r="J351" s="1"/>
      <c r="K351" s="103"/>
      <c r="L351" s="103"/>
      <c r="M351" s="103"/>
      <c r="N351" s="103"/>
      <c r="O351" s="2"/>
      <c r="Q351" s="105"/>
      <c r="R351" s="105"/>
      <c r="S351" s="105"/>
      <c r="V351" s="1"/>
      <c r="W351" s="1"/>
      <c r="X351" s="2"/>
    </row>
    <row r="352" spans="2:24" s="100" customFormat="1">
      <c r="B352" s="101"/>
      <c r="C352" s="101"/>
      <c r="I352" s="1"/>
      <c r="J352" s="1"/>
      <c r="K352" s="103"/>
      <c r="L352" s="103"/>
      <c r="M352" s="103"/>
      <c r="N352" s="103"/>
      <c r="O352" s="2"/>
      <c r="Q352" s="105"/>
      <c r="R352" s="105"/>
      <c r="S352" s="105"/>
      <c r="V352" s="1"/>
      <c r="W352" s="1"/>
      <c r="X352" s="2"/>
    </row>
    <row r="353" spans="2:24" s="100" customFormat="1">
      <c r="B353" s="101"/>
      <c r="C353" s="101"/>
      <c r="I353" s="1"/>
      <c r="J353" s="1"/>
      <c r="K353" s="103"/>
      <c r="L353" s="103"/>
      <c r="M353" s="103"/>
      <c r="N353" s="103"/>
      <c r="O353" s="2"/>
      <c r="Q353" s="105"/>
      <c r="R353" s="105"/>
      <c r="S353" s="105"/>
      <c r="V353" s="1"/>
      <c r="W353" s="1"/>
      <c r="X353" s="2"/>
    </row>
    <row r="354" spans="2:24" s="100" customFormat="1">
      <c r="B354" s="101"/>
      <c r="C354" s="101"/>
      <c r="I354" s="1"/>
      <c r="J354" s="1"/>
      <c r="K354" s="103"/>
      <c r="L354" s="103"/>
      <c r="M354" s="103"/>
      <c r="N354" s="103"/>
      <c r="O354" s="2"/>
      <c r="Q354" s="105"/>
      <c r="R354" s="105"/>
      <c r="S354" s="105"/>
      <c r="V354" s="1"/>
      <c r="W354" s="1"/>
      <c r="X354" s="2"/>
    </row>
    <row r="355" spans="2:24" s="100" customFormat="1">
      <c r="B355" s="101"/>
      <c r="C355" s="101"/>
      <c r="I355" s="1"/>
      <c r="J355" s="1"/>
      <c r="K355" s="103"/>
      <c r="L355" s="103"/>
      <c r="M355" s="103"/>
      <c r="N355" s="103"/>
      <c r="O355" s="2"/>
      <c r="Q355" s="105"/>
      <c r="R355" s="105"/>
      <c r="S355" s="105"/>
      <c r="V355" s="1"/>
      <c r="W355" s="1"/>
      <c r="X355" s="2"/>
    </row>
    <row r="356" spans="2:24" s="100" customFormat="1">
      <c r="B356" s="101"/>
      <c r="C356" s="101"/>
      <c r="I356" s="1"/>
      <c r="J356" s="1"/>
      <c r="K356" s="103"/>
      <c r="L356" s="103"/>
      <c r="M356" s="103"/>
      <c r="N356" s="103"/>
      <c r="O356" s="2"/>
      <c r="Q356" s="105"/>
      <c r="R356" s="105"/>
      <c r="S356" s="105"/>
      <c r="V356" s="1"/>
      <c r="W356" s="1"/>
      <c r="X356" s="2"/>
    </row>
    <row r="357" spans="2:24" s="100" customFormat="1">
      <c r="B357" s="101"/>
      <c r="C357" s="101"/>
      <c r="I357" s="1"/>
      <c r="J357" s="1"/>
      <c r="K357" s="103"/>
      <c r="L357" s="103"/>
      <c r="M357" s="103"/>
      <c r="N357" s="103"/>
      <c r="O357" s="2"/>
      <c r="Q357" s="105"/>
      <c r="R357" s="105"/>
      <c r="S357" s="105"/>
      <c r="V357" s="1"/>
      <c r="W357" s="1"/>
      <c r="X357" s="2"/>
    </row>
    <row r="358" spans="2:24" s="100" customFormat="1">
      <c r="B358" s="101"/>
      <c r="C358" s="101"/>
      <c r="I358" s="1"/>
      <c r="J358" s="1"/>
      <c r="K358" s="103"/>
      <c r="L358" s="103"/>
      <c r="M358" s="103"/>
      <c r="N358" s="103"/>
      <c r="O358" s="2"/>
      <c r="Q358" s="105"/>
      <c r="R358" s="105"/>
      <c r="S358" s="105"/>
      <c r="V358" s="1"/>
      <c r="W358" s="1"/>
      <c r="X358" s="2"/>
    </row>
    <row r="359" spans="2:24" s="100" customFormat="1">
      <c r="B359" s="101"/>
      <c r="C359" s="101"/>
      <c r="I359" s="1"/>
      <c r="J359" s="1"/>
      <c r="K359" s="103"/>
      <c r="L359" s="103"/>
      <c r="M359" s="103"/>
      <c r="N359" s="103"/>
      <c r="O359" s="2"/>
      <c r="Q359" s="105"/>
      <c r="R359" s="105"/>
      <c r="S359" s="105"/>
      <c r="V359" s="1"/>
      <c r="W359" s="1"/>
      <c r="X359" s="2"/>
    </row>
    <row r="360" spans="2:24" s="100" customFormat="1">
      <c r="B360" s="101"/>
      <c r="C360" s="101"/>
      <c r="I360" s="1"/>
      <c r="J360" s="1"/>
      <c r="K360" s="103"/>
      <c r="L360" s="103"/>
      <c r="M360" s="103"/>
      <c r="N360" s="103"/>
      <c r="O360" s="2"/>
      <c r="Q360" s="105"/>
      <c r="R360" s="105"/>
      <c r="S360" s="105"/>
      <c r="V360" s="1"/>
      <c r="W360" s="1"/>
      <c r="X360" s="2"/>
    </row>
    <row r="361" spans="2:24" s="100" customFormat="1">
      <c r="B361" s="101"/>
      <c r="C361" s="101"/>
      <c r="I361" s="1"/>
      <c r="J361" s="1"/>
      <c r="K361" s="103"/>
      <c r="L361" s="103"/>
      <c r="M361" s="103"/>
      <c r="N361" s="103"/>
      <c r="O361" s="2"/>
      <c r="Q361" s="105"/>
      <c r="R361" s="105"/>
      <c r="S361" s="105"/>
      <c r="V361" s="1"/>
      <c r="W361" s="1"/>
      <c r="X361" s="2"/>
    </row>
    <row r="362" spans="2:24" s="100" customFormat="1">
      <c r="B362" s="101"/>
      <c r="C362" s="101"/>
      <c r="I362" s="1"/>
      <c r="J362" s="1"/>
      <c r="K362" s="103"/>
      <c r="L362" s="103"/>
      <c r="M362" s="103"/>
      <c r="N362" s="103"/>
      <c r="O362" s="2"/>
      <c r="Q362" s="105"/>
      <c r="R362" s="105"/>
      <c r="S362" s="105"/>
      <c r="V362" s="1"/>
      <c r="W362" s="1"/>
      <c r="X362" s="2"/>
    </row>
    <row r="363" spans="2:24" s="100" customFormat="1">
      <c r="B363" s="101"/>
      <c r="C363" s="101"/>
      <c r="I363" s="1"/>
      <c r="J363" s="1"/>
      <c r="K363" s="103"/>
      <c r="L363" s="103"/>
      <c r="M363" s="103"/>
      <c r="N363" s="103"/>
      <c r="O363" s="2"/>
      <c r="Q363" s="105"/>
      <c r="R363" s="105"/>
      <c r="S363" s="105"/>
      <c r="V363" s="1"/>
      <c r="W363" s="1"/>
      <c r="X363" s="2"/>
    </row>
    <row r="364" spans="2:24" s="100" customFormat="1">
      <c r="B364" s="101"/>
      <c r="C364" s="101"/>
      <c r="I364" s="1"/>
      <c r="J364" s="1"/>
      <c r="K364" s="103"/>
      <c r="L364" s="103"/>
      <c r="M364" s="103"/>
      <c r="N364" s="103"/>
      <c r="O364" s="2"/>
      <c r="Q364" s="105"/>
      <c r="R364" s="105"/>
      <c r="S364" s="105"/>
      <c r="V364" s="1"/>
      <c r="W364" s="1"/>
      <c r="X364" s="2"/>
    </row>
    <row r="365" spans="2:24" s="100" customFormat="1">
      <c r="B365" s="101"/>
      <c r="C365" s="101"/>
      <c r="I365" s="1"/>
      <c r="J365" s="1"/>
      <c r="K365" s="103"/>
      <c r="L365" s="103"/>
      <c r="M365" s="103"/>
      <c r="N365" s="103"/>
      <c r="O365" s="2"/>
      <c r="Q365" s="105"/>
      <c r="R365" s="105"/>
      <c r="S365" s="105"/>
      <c r="V365" s="1"/>
      <c r="W365" s="1"/>
      <c r="X365" s="2"/>
    </row>
    <row r="366" spans="2:24" s="100" customFormat="1">
      <c r="B366" s="101"/>
      <c r="C366" s="101"/>
      <c r="I366" s="1"/>
      <c r="J366" s="1"/>
      <c r="K366" s="103"/>
      <c r="L366" s="103"/>
      <c r="M366" s="103"/>
      <c r="N366" s="103"/>
      <c r="O366" s="2"/>
      <c r="Q366" s="105"/>
      <c r="R366" s="105"/>
      <c r="S366" s="105"/>
      <c r="V366" s="1"/>
      <c r="W366" s="1"/>
      <c r="X366" s="2"/>
    </row>
    <row r="367" spans="2:24" s="100" customFormat="1">
      <c r="B367" s="101"/>
      <c r="C367" s="101"/>
      <c r="I367" s="1"/>
      <c r="J367" s="1"/>
      <c r="K367" s="103"/>
      <c r="L367" s="103"/>
      <c r="M367" s="103"/>
      <c r="N367" s="103"/>
      <c r="O367" s="2"/>
      <c r="Q367" s="105"/>
      <c r="R367" s="105"/>
      <c r="S367" s="105"/>
      <c r="V367" s="1"/>
      <c r="W367" s="1"/>
      <c r="X367" s="2"/>
    </row>
    <row r="368" spans="2:24" s="100" customFormat="1">
      <c r="B368" s="101"/>
      <c r="C368" s="101"/>
      <c r="I368" s="1"/>
      <c r="J368" s="1"/>
      <c r="K368" s="103"/>
      <c r="L368" s="103"/>
      <c r="M368" s="103"/>
      <c r="N368" s="103"/>
      <c r="O368" s="2"/>
      <c r="Q368" s="105"/>
      <c r="R368" s="105"/>
      <c r="S368" s="105"/>
      <c r="V368" s="1"/>
      <c r="W368" s="1"/>
      <c r="X368" s="2"/>
    </row>
    <row r="369" spans="2:24" s="100" customFormat="1">
      <c r="B369" s="101"/>
      <c r="C369" s="101"/>
      <c r="I369" s="1"/>
      <c r="J369" s="1"/>
      <c r="K369" s="103"/>
      <c r="L369" s="103"/>
      <c r="M369" s="103"/>
      <c r="N369" s="103"/>
      <c r="O369" s="2"/>
      <c r="Q369" s="105"/>
      <c r="R369" s="105"/>
      <c r="S369" s="105"/>
      <c r="V369" s="1"/>
      <c r="W369" s="1"/>
      <c r="X369" s="2"/>
    </row>
    <row r="370" spans="2:24" s="100" customFormat="1">
      <c r="B370" s="101"/>
      <c r="C370" s="101"/>
      <c r="I370" s="1"/>
      <c r="J370" s="1"/>
      <c r="K370" s="103"/>
      <c r="L370" s="103"/>
      <c r="M370" s="103"/>
      <c r="N370" s="103"/>
      <c r="O370" s="2"/>
      <c r="Q370" s="105"/>
      <c r="R370" s="105"/>
      <c r="S370" s="105"/>
      <c r="V370" s="1"/>
      <c r="W370" s="1"/>
      <c r="X370" s="2"/>
    </row>
    <row r="371" spans="2:24" s="100" customFormat="1">
      <c r="B371" s="101"/>
      <c r="C371" s="101"/>
      <c r="I371" s="1"/>
      <c r="J371" s="1"/>
      <c r="K371" s="103"/>
      <c r="L371" s="103"/>
      <c r="M371" s="103"/>
      <c r="N371" s="103"/>
      <c r="O371" s="2"/>
      <c r="Q371" s="105"/>
      <c r="R371" s="105"/>
      <c r="S371" s="105"/>
      <c r="V371" s="1"/>
      <c r="W371" s="1"/>
      <c r="X371" s="2"/>
    </row>
    <row r="372" spans="2:24" s="100" customFormat="1">
      <c r="B372" s="101"/>
      <c r="C372" s="101"/>
      <c r="I372" s="1"/>
      <c r="J372" s="1"/>
      <c r="K372" s="103"/>
      <c r="L372" s="103"/>
      <c r="M372" s="103"/>
      <c r="N372" s="103"/>
      <c r="O372" s="2"/>
      <c r="Q372" s="105"/>
      <c r="R372" s="105"/>
      <c r="S372" s="105"/>
      <c r="V372" s="1"/>
      <c r="W372" s="1"/>
      <c r="X372" s="2"/>
    </row>
    <row r="373" spans="2:24" s="100" customFormat="1">
      <c r="B373" s="101"/>
      <c r="C373" s="101"/>
      <c r="I373" s="1"/>
      <c r="J373" s="1"/>
      <c r="K373" s="103"/>
      <c r="L373" s="103"/>
      <c r="M373" s="103"/>
      <c r="N373" s="103"/>
      <c r="O373" s="2"/>
      <c r="Q373" s="105"/>
      <c r="R373" s="105"/>
      <c r="S373" s="105"/>
      <c r="V373" s="1"/>
      <c r="W373" s="1"/>
      <c r="X373" s="2"/>
    </row>
    <row r="374" spans="2:24" s="100" customFormat="1">
      <c r="B374" s="101"/>
      <c r="C374" s="101"/>
      <c r="I374" s="1"/>
      <c r="J374" s="1"/>
      <c r="K374" s="103"/>
      <c r="L374" s="103"/>
      <c r="M374" s="103"/>
      <c r="N374" s="103"/>
      <c r="O374" s="2"/>
      <c r="Q374" s="105"/>
      <c r="R374" s="105"/>
      <c r="S374" s="105"/>
      <c r="V374" s="1"/>
      <c r="W374" s="1"/>
      <c r="X374" s="2"/>
    </row>
    <row r="375" spans="2:24" s="100" customFormat="1">
      <c r="B375" s="101"/>
      <c r="C375" s="101"/>
      <c r="I375" s="1"/>
      <c r="J375" s="1"/>
      <c r="K375" s="103"/>
      <c r="L375" s="103"/>
      <c r="M375" s="103"/>
      <c r="N375" s="103"/>
      <c r="O375" s="2"/>
      <c r="Q375" s="105"/>
      <c r="R375" s="105"/>
      <c r="S375" s="105"/>
      <c r="V375" s="1"/>
      <c r="W375" s="1"/>
      <c r="X375" s="2"/>
    </row>
    <row r="376" spans="2:24" s="100" customFormat="1">
      <c r="B376" s="101"/>
      <c r="C376" s="101"/>
      <c r="I376" s="1"/>
      <c r="J376" s="1"/>
      <c r="K376" s="103"/>
      <c r="L376" s="103"/>
      <c r="M376" s="103"/>
      <c r="N376" s="103"/>
      <c r="O376" s="2"/>
      <c r="Q376" s="105"/>
      <c r="R376" s="105"/>
      <c r="S376" s="105"/>
      <c r="V376" s="1"/>
      <c r="W376" s="1"/>
      <c r="X376" s="2"/>
    </row>
    <row r="377" spans="2:24" s="100" customFormat="1">
      <c r="B377" s="101"/>
      <c r="C377" s="101"/>
      <c r="I377" s="1"/>
      <c r="J377" s="1"/>
      <c r="K377" s="103"/>
      <c r="L377" s="103"/>
      <c r="M377" s="103"/>
      <c r="N377" s="103"/>
      <c r="O377" s="2"/>
      <c r="Q377" s="105"/>
      <c r="R377" s="105"/>
      <c r="S377" s="105"/>
      <c r="V377" s="1"/>
      <c r="W377" s="1"/>
      <c r="X377" s="2"/>
    </row>
    <row r="378" spans="2:24" s="100" customFormat="1">
      <c r="B378" s="101"/>
      <c r="C378" s="101"/>
      <c r="I378" s="1"/>
      <c r="J378" s="1"/>
      <c r="K378" s="103"/>
      <c r="L378" s="103"/>
      <c r="M378" s="103"/>
      <c r="N378" s="103"/>
      <c r="O378" s="2"/>
      <c r="Q378" s="105"/>
      <c r="R378" s="105"/>
      <c r="S378" s="105"/>
      <c r="V378" s="1"/>
      <c r="W378" s="1"/>
      <c r="X378" s="2"/>
    </row>
    <row r="379" spans="2:24" s="100" customFormat="1">
      <c r="B379" s="101"/>
      <c r="C379" s="101"/>
      <c r="I379" s="1"/>
      <c r="J379" s="1"/>
      <c r="K379" s="103"/>
      <c r="L379" s="103"/>
      <c r="M379" s="103"/>
      <c r="N379" s="103"/>
      <c r="O379" s="2"/>
      <c r="Q379" s="105"/>
      <c r="R379" s="105"/>
      <c r="S379" s="105"/>
      <c r="V379" s="1"/>
      <c r="W379" s="1"/>
      <c r="X379" s="2"/>
    </row>
    <row r="380" spans="2:24" s="100" customFormat="1">
      <c r="B380" s="101"/>
      <c r="C380" s="101"/>
      <c r="I380" s="1"/>
      <c r="J380" s="1"/>
      <c r="K380" s="103"/>
      <c r="L380" s="103"/>
      <c r="M380" s="103"/>
      <c r="N380" s="103"/>
      <c r="O380" s="2"/>
      <c r="Q380" s="105"/>
      <c r="R380" s="105"/>
      <c r="S380" s="105"/>
      <c r="V380" s="1"/>
      <c r="W380" s="1"/>
      <c r="X380" s="2"/>
    </row>
    <row r="381" spans="2:24" s="100" customFormat="1">
      <c r="B381" s="101"/>
      <c r="C381" s="101"/>
      <c r="I381" s="1"/>
      <c r="J381" s="1"/>
      <c r="K381" s="103"/>
      <c r="L381" s="103"/>
      <c r="M381" s="103"/>
      <c r="N381" s="103"/>
      <c r="O381" s="2"/>
      <c r="Q381" s="105"/>
      <c r="R381" s="105"/>
      <c r="S381" s="105"/>
      <c r="V381" s="1"/>
      <c r="W381" s="1"/>
      <c r="X381" s="2"/>
    </row>
    <row r="382" spans="2:24" s="100" customFormat="1">
      <c r="B382" s="101"/>
      <c r="C382" s="101"/>
      <c r="I382" s="1"/>
      <c r="J382" s="1"/>
      <c r="K382" s="103"/>
      <c r="L382" s="103"/>
      <c r="M382" s="103"/>
      <c r="N382" s="103"/>
      <c r="O382" s="2"/>
      <c r="Q382" s="105"/>
      <c r="R382" s="105"/>
      <c r="S382" s="105"/>
      <c r="V382" s="1"/>
      <c r="W382" s="1"/>
      <c r="X382" s="2"/>
    </row>
    <row r="383" spans="2:24" s="100" customFormat="1">
      <c r="B383" s="101"/>
      <c r="C383" s="101"/>
      <c r="I383" s="1"/>
      <c r="J383" s="1"/>
      <c r="K383" s="103"/>
      <c r="L383" s="103"/>
      <c r="M383" s="103"/>
      <c r="N383" s="103"/>
      <c r="O383" s="2"/>
      <c r="Q383" s="105"/>
      <c r="R383" s="105"/>
      <c r="S383" s="105"/>
      <c r="V383" s="1"/>
      <c r="W383" s="1"/>
      <c r="X383" s="2"/>
    </row>
    <row r="384" spans="2:24" s="100" customFormat="1">
      <c r="B384" s="101"/>
      <c r="C384" s="101"/>
      <c r="I384" s="1"/>
      <c r="J384" s="1"/>
      <c r="K384" s="103"/>
      <c r="L384" s="103"/>
      <c r="M384" s="103"/>
      <c r="N384" s="103"/>
      <c r="O384" s="2"/>
      <c r="Q384" s="105"/>
      <c r="R384" s="105"/>
      <c r="S384" s="105"/>
      <c r="V384" s="1"/>
      <c r="W384" s="1"/>
      <c r="X384" s="2"/>
    </row>
    <row r="385" spans="2:24" s="100" customFormat="1">
      <c r="B385" s="101"/>
      <c r="C385" s="101"/>
      <c r="I385" s="1"/>
      <c r="J385" s="1"/>
      <c r="K385" s="103"/>
      <c r="L385" s="103"/>
      <c r="M385" s="103"/>
      <c r="N385" s="103"/>
      <c r="O385" s="2"/>
      <c r="Q385" s="105"/>
      <c r="R385" s="105"/>
      <c r="S385" s="105"/>
      <c r="V385" s="1"/>
      <c r="W385" s="1"/>
      <c r="X385" s="2"/>
    </row>
    <row r="386" spans="2:24" s="100" customFormat="1">
      <c r="B386" s="101"/>
      <c r="C386" s="101"/>
      <c r="I386" s="1"/>
      <c r="J386" s="1"/>
      <c r="K386" s="103"/>
      <c r="L386" s="103"/>
      <c r="M386" s="103"/>
      <c r="N386" s="103"/>
      <c r="O386" s="2"/>
      <c r="Q386" s="105"/>
      <c r="R386" s="105"/>
      <c r="S386" s="105"/>
      <c r="V386" s="1"/>
      <c r="W386" s="1"/>
      <c r="X386" s="2"/>
    </row>
    <row r="387" spans="2:24" s="100" customFormat="1">
      <c r="B387" s="101"/>
      <c r="C387" s="101"/>
      <c r="I387" s="1"/>
      <c r="J387" s="1"/>
      <c r="K387" s="103"/>
      <c r="L387" s="103"/>
      <c r="M387" s="103"/>
      <c r="N387" s="103"/>
      <c r="O387" s="2"/>
      <c r="Q387" s="105"/>
      <c r="R387" s="105"/>
      <c r="S387" s="105"/>
      <c r="V387" s="1"/>
      <c r="W387" s="1"/>
      <c r="X387" s="2"/>
    </row>
    <row r="388" spans="2:24" s="100" customFormat="1">
      <c r="B388" s="101"/>
      <c r="C388" s="101"/>
      <c r="I388" s="1"/>
      <c r="J388" s="1"/>
      <c r="K388" s="103"/>
      <c r="L388" s="103"/>
      <c r="M388" s="103"/>
      <c r="N388" s="103"/>
      <c r="O388" s="2"/>
      <c r="Q388" s="105"/>
      <c r="R388" s="105"/>
      <c r="S388" s="105"/>
      <c r="V388" s="1"/>
      <c r="W388" s="1"/>
      <c r="X388" s="2"/>
    </row>
    <row r="389" spans="2:24" s="100" customFormat="1">
      <c r="B389" s="101"/>
      <c r="C389" s="101"/>
      <c r="I389" s="1"/>
      <c r="J389" s="1"/>
      <c r="K389" s="103"/>
      <c r="L389" s="103"/>
      <c r="M389" s="103"/>
      <c r="N389" s="103"/>
      <c r="O389" s="2"/>
      <c r="Q389" s="105"/>
      <c r="R389" s="105"/>
      <c r="S389" s="105"/>
      <c r="V389" s="1"/>
      <c r="W389" s="1"/>
      <c r="X389" s="2"/>
    </row>
    <row r="390" spans="2:24" s="100" customFormat="1">
      <c r="B390" s="101"/>
      <c r="C390" s="101"/>
      <c r="I390" s="1"/>
      <c r="J390" s="1"/>
      <c r="K390" s="103"/>
      <c r="L390" s="103"/>
      <c r="M390" s="103"/>
      <c r="N390" s="103"/>
      <c r="O390" s="2"/>
      <c r="Q390" s="105"/>
      <c r="R390" s="105"/>
      <c r="S390" s="105"/>
      <c r="V390" s="1"/>
      <c r="W390" s="1"/>
      <c r="X390" s="2"/>
    </row>
    <row r="391" spans="2:24" s="100" customFormat="1">
      <c r="B391" s="101"/>
      <c r="C391" s="101"/>
      <c r="I391" s="1"/>
      <c r="J391" s="1"/>
      <c r="K391" s="103"/>
      <c r="L391" s="103"/>
      <c r="M391" s="103"/>
      <c r="N391" s="103"/>
      <c r="O391" s="2"/>
      <c r="Q391" s="105"/>
      <c r="R391" s="105"/>
      <c r="S391" s="105"/>
      <c r="V391" s="1"/>
      <c r="W391" s="1"/>
      <c r="X391" s="2"/>
    </row>
    <row r="392" spans="2:24" s="100" customFormat="1">
      <c r="B392" s="101"/>
      <c r="C392" s="101"/>
      <c r="I392" s="1"/>
      <c r="J392" s="1"/>
      <c r="K392" s="103"/>
      <c r="L392" s="103"/>
      <c r="M392" s="103"/>
      <c r="N392" s="103"/>
      <c r="O392" s="2"/>
      <c r="Q392" s="105"/>
      <c r="R392" s="105"/>
      <c r="S392" s="105"/>
      <c r="V392" s="1"/>
      <c r="W392" s="1"/>
      <c r="X392" s="2"/>
    </row>
    <row r="393" spans="2:24" s="100" customFormat="1">
      <c r="B393" s="101"/>
      <c r="C393" s="101"/>
      <c r="I393" s="1"/>
      <c r="J393" s="1"/>
      <c r="K393" s="103"/>
      <c r="L393" s="103"/>
      <c r="M393" s="103"/>
      <c r="N393" s="103"/>
      <c r="O393" s="2"/>
      <c r="Q393" s="105"/>
      <c r="R393" s="105"/>
      <c r="S393" s="105"/>
      <c r="V393" s="1"/>
      <c r="W393" s="1"/>
      <c r="X393" s="2"/>
    </row>
    <row r="394" spans="2:24" s="100" customFormat="1">
      <c r="B394" s="101"/>
      <c r="C394" s="101"/>
      <c r="I394" s="1"/>
      <c r="J394" s="1"/>
      <c r="K394" s="103"/>
      <c r="L394" s="103"/>
      <c r="M394" s="103"/>
      <c r="N394" s="103"/>
      <c r="O394" s="2"/>
      <c r="Q394" s="105"/>
      <c r="R394" s="105"/>
      <c r="S394" s="105"/>
      <c r="V394" s="1"/>
      <c r="W394" s="1"/>
      <c r="X394" s="2"/>
    </row>
    <row r="395" spans="2:24" s="100" customFormat="1">
      <c r="B395" s="101"/>
      <c r="C395" s="101"/>
      <c r="I395" s="1"/>
      <c r="J395" s="1"/>
      <c r="K395" s="103"/>
      <c r="L395" s="103"/>
      <c r="M395" s="103"/>
      <c r="N395" s="103"/>
      <c r="O395" s="2"/>
      <c r="Q395" s="105"/>
      <c r="R395" s="105"/>
      <c r="S395" s="105"/>
      <c r="V395" s="1"/>
      <c r="W395" s="1"/>
      <c r="X395" s="2"/>
    </row>
    <row r="396" spans="2:24" s="100" customFormat="1">
      <c r="B396" s="101"/>
      <c r="C396" s="101"/>
      <c r="I396" s="1"/>
      <c r="J396" s="1"/>
      <c r="K396" s="103"/>
      <c r="L396" s="103"/>
      <c r="M396" s="103"/>
      <c r="N396" s="103"/>
      <c r="O396" s="2"/>
      <c r="Q396" s="105"/>
      <c r="R396" s="105"/>
      <c r="S396" s="105"/>
      <c r="V396" s="1"/>
      <c r="W396" s="1"/>
      <c r="X396" s="2"/>
    </row>
    <row r="397" spans="2:24" s="100" customFormat="1">
      <c r="B397" s="101"/>
      <c r="C397" s="101"/>
      <c r="I397" s="1"/>
      <c r="J397" s="1"/>
      <c r="K397" s="103"/>
      <c r="L397" s="103"/>
      <c r="M397" s="103"/>
      <c r="N397" s="103"/>
      <c r="O397" s="2"/>
      <c r="Q397" s="105"/>
      <c r="R397" s="105"/>
      <c r="S397" s="105"/>
      <c r="V397" s="1"/>
      <c r="W397" s="1"/>
      <c r="X397" s="2"/>
    </row>
    <row r="398" spans="2:24" s="100" customFormat="1">
      <c r="B398" s="101"/>
      <c r="C398" s="101"/>
      <c r="I398" s="1"/>
      <c r="J398" s="1"/>
      <c r="K398" s="103"/>
      <c r="L398" s="103"/>
      <c r="M398" s="103"/>
      <c r="N398" s="103"/>
      <c r="O398" s="2"/>
      <c r="Q398" s="105"/>
      <c r="R398" s="105"/>
      <c r="S398" s="105"/>
      <c r="V398" s="1"/>
      <c r="W398" s="1"/>
      <c r="X398" s="2"/>
    </row>
    <row r="399" spans="2:24" s="100" customFormat="1">
      <c r="B399" s="101"/>
      <c r="C399" s="101"/>
      <c r="I399" s="1"/>
      <c r="J399" s="1"/>
      <c r="K399" s="103"/>
      <c r="L399" s="103"/>
      <c r="M399" s="103"/>
      <c r="N399" s="103"/>
      <c r="O399" s="2"/>
      <c r="Q399" s="105"/>
      <c r="R399" s="105"/>
      <c r="S399" s="105"/>
      <c r="V399" s="1"/>
      <c r="W399" s="1"/>
      <c r="X399" s="2"/>
    </row>
    <row r="400" spans="2:24" s="100" customFormat="1">
      <c r="B400" s="101"/>
      <c r="C400" s="101"/>
      <c r="I400" s="1"/>
      <c r="J400" s="1"/>
      <c r="K400" s="103"/>
      <c r="L400" s="103"/>
      <c r="M400" s="103"/>
      <c r="N400" s="103"/>
      <c r="O400" s="2"/>
      <c r="Q400" s="105"/>
      <c r="R400" s="105"/>
      <c r="S400" s="105"/>
      <c r="V400" s="1"/>
      <c r="W400" s="1"/>
      <c r="X400" s="2"/>
    </row>
    <row r="401" spans="2:24" s="100" customFormat="1">
      <c r="B401" s="101"/>
      <c r="C401" s="101"/>
      <c r="I401" s="1"/>
      <c r="J401" s="1"/>
      <c r="K401" s="103"/>
      <c r="L401" s="103"/>
      <c r="M401" s="103"/>
      <c r="N401" s="103"/>
      <c r="O401" s="2"/>
      <c r="Q401" s="105"/>
      <c r="R401" s="105"/>
      <c r="S401" s="105"/>
      <c r="V401" s="1"/>
      <c r="W401" s="1"/>
      <c r="X401" s="2"/>
    </row>
    <row r="402" spans="2:24" s="100" customFormat="1">
      <c r="B402" s="101"/>
      <c r="C402" s="101"/>
      <c r="I402" s="1"/>
      <c r="J402" s="1"/>
      <c r="K402" s="103"/>
      <c r="L402" s="103"/>
      <c r="M402" s="103"/>
      <c r="N402" s="103"/>
      <c r="O402" s="2"/>
      <c r="Q402" s="105"/>
      <c r="R402" s="105"/>
      <c r="S402" s="105"/>
      <c r="V402" s="1"/>
      <c r="W402" s="1"/>
      <c r="X402" s="2"/>
    </row>
    <row r="403" spans="2:24" s="100" customFormat="1">
      <c r="B403" s="101"/>
      <c r="C403" s="101"/>
      <c r="I403" s="1"/>
      <c r="J403" s="1"/>
      <c r="K403" s="103"/>
      <c r="L403" s="103"/>
      <c r="M403" s="103"/>
      <c r="N403" s="103"/>
      <c r="O403" s="2"/>
      <c r="Q403" s="105"/>
      <c r="R403" s="105"/>
      <c r="S403" s="105"/>
      <c r="V403" s="1"/>
      <c r="W403" s="1"/>
      <c r="X403" s="2"/>
    </row>
    <row r="404" spans="2:24" s="100" customFormat="1">
      <c r="B404" s="101"/>
      <c r="C404" s="101"/>
      <c r="I404" s="1"/>
      <c r="J404" s="1"/>
      <c r="K404" s="103"/>
      <c r="L404" s="103"/>
      <c r="M404" s="103"/>
      <c r="N404" s="103"/>
      <c r="O404" s="2"/>
      <c r="Q404" s="105"/>
      <c r="R404" s="105"/>
      <c r="S404" s="105"/>
      <c r="V404" s="1"/>
      <c r="W404" s="1"/>
      <c r="X404" s="2"/>
    </row>
    <row r="405" spans="2:24" s="100" customFormat="1">
      <c r="B405" s="101"/>
      <c r="C405" s="101"/>
      <c r="I405" s="1"/>
      <c r="J405" s="1"/>
      <c r="K405" s="103"/>
      <c r="L405" s="103"/>
      <c r="M405" s="103"/>
      <c r="N405" s="103"/>
      <c r="O405" s="2"/>
      <c r="Q405" s="105"/>
      <c r="R405" s="105"/>
      <c r="S405" s="105"/>
      <c r="V405" s="1"/>
      <c r="W405" s="1"/>
      <c r="X405" s="2"/>
    </row>
  </sheetData>
  <autoFilter ref="A3:X28" xr:uid="{B9221776-E503-4952-B3DD-C10DBF219EA8}">
    <filterColumn colId="7">
      <filters>
        <filter val="1"/>
        <filter val="10"/>
        <filter val="2"/>
        <filter val="23"/>
        <filter val="3"/>
        <filter val="5"/>
        <filter val="6"/>
      </filters>
    </filterColumn>
  </autoFilter>
  <phoneticPr fontId="2"/>
  <dataValidations disablePrompts="1" count="1">
    <dataValidation type="list" allowBlank="1" showInputMessage="1" showErrorMessage="1" sqref="P22:P24" xr:uid="{381EE8CC-FA4E-421A-A1BB-0A05F8E631A4}">
      <formula1>"効率化, 老朽化入替, 新商品対応, その他"</formula1>
    </dataValidation>
  </dataValidations>
  <pageMargins left="0.25" right="0.25" top="0.75" bottom="0.75" header="0.3" footer="0.3"/>
  <pageSetup paperSize="8" scale="36" fitToHeight="0" orientation="landscape" horizontalDpi="300" verticalDpi="300" r:id="rId1"/>
  <ignoredErrors>
    <ignoredError sqref="H25" formulaRang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FFFEF-5A70-400C-A005-9D399A2F1AA9}">
  <dimension ref="A1:K87"/>
  <sheetViews>
    <sheetView zoomScale="85" zoomScaleNormal="85" workbookViewId="0">
      <selection sqref="A1:XFD1048576"/>
    </sheetView>
  </sheetViews>
  <sheetFormatPr defaultColWidth="8.796875" defaultRowHeight="18"/>
  <cols>
    <col min="1" max="1" width="4.59765625" style="115" customWidth="1"/>
    <col min="2" max="9" width="8.796875" style="115"/>
    <col min="10" max="10" width="11.69921875" style="115" bestFit="1" customWidth="1"/>
    <col min="11" max="11" width="10.59765625" style="115" bestFit="1" customWidth="1"/>
    <col min="12" max="16384" width="8.796875" style="115"/>
  </cols>
  <sheetData>
    <row r="1" spans="1:9">
      <c r="H1" s="116" t="s">
        <v>219</v>
      </c>
    </row>
    <row r="2" spans="1:9">
      <c r="A2" s="314" t="s">
        <v>220</v>
      </c>
      <c r="B2" s="314"/>
      <c r="C2" s="314"/>
      <c r="D2" s="314"/>
      <c r="E2" s="314"/>
      <c r="F2" s="314"/>
      <c r="G2" s="314"/>
      <c r="H2" s="314"/>
      <c r="I2" s="117"/>
    </row>
    <row r="3" spans="1:9">
      <c r="G3" s="115" t="s">
        <v>216</v>
      </c>
    </row>
    <row r="4" spans="1:9">
      <c r="G4" s="115" t="s">
        <v>217</v>
      </c>
    </row>
    <row r="5" spans="1:9">
      <c r="G5" s="115" t="s">
        <v>218</v>
      </c>
    </row>
    <row r="6" spans="1:9">
      <c r="G6" s="115" t="s">
        <v>221</v>
      </c>
    </row>
    <row r="8" spans="1:9">
      <c r="A8" s="118"/>
      <c r="B8" s="119" t="s">
        <v>222</v>
      </c>
      <c r="D8" s="143" t="s">
        <v>303</v>
      </c>
    </row>
    <row r="10" spans="1:9">
      <c r="A10" s="118"/>
      <c r="B10" s="115" t="s">
        <v>223</v>
      </c>
    </row>
    <row r="11" spans="1:9">
      <c r="B11" s="118" t="s">
        <v>224</v>
      </c>
    </row>
    <row r="12" spans="1:9">
      <c r="B12" s="118"/>
    </row>
    <row r="13" spans="1:9">
      <c r="B13" s="115" t="s">
        <v>225</v>
      </c>
    </row>
    <row r="14" spans="1:9">
      <c r="A14" s="118"/>
      <c r="B14" s="118" t="s">
        <v>226</v>
      </c>
    </row>
    <row r="15" spans="1:9">
      <c r="A15" s="118"/>
      <c r="B15" s="118" t="s">
        <v>227</v>
      </c>
    </row>
    <row r="16" spans="1:9">
      <c r="A16" s="118"/>
      <c r="B16" s="118"/>
    </row>
    <row r="17" spans="1:2">
      <c r="A17" s="118"/>
      <c r="B17" s="115" t="s">
        <v>228</v>
      </c>
    </row>
    <row r="18" spans="1:2">
      <c r="A18" s="118"/>
      <c r="B18" s="118" t="s">
        <v>229</v>
      </c>
    </row>
    <row r="19" spans="1:2">
      <c r="A19" s="118"/>
      <c r="B19" s="115" t="s">
        <v>230</v>
      </c>
    </row>
    <row r="20" spans="1:2">
      <c r="A20" s="118"/>
      <c r="B20" s="118" t="s">
        <v>231</v>
      </c>
    </row>
    <row r="21" spans="1:2">
      <c r="A21" s="118"/>
      <c r="B21" s="118"/>
    </row>
    <row r="22" spans="1:2">
      <c r="A22" s="118"/>
      <c r="B22" s="144" t="s">
        <v>232</v>
      </c>
    </row>
    <row r="23" spans="1:2">
      <c r="A23" s="118"/>
      <c r="B23" s="144" t="s">
        <v>233</v>
      </c>
    </row>
    <row r="24" spans="1:2">
      <c r="A24" s="118"/>
      <c r="B24" s="118"/>
    </row>
    <row r="25" spans="1:2">
      <c r="A25" s="118"/>
      <c r="B25" s="118" t="s">
        <v>234</v>
      </c>
    </row>
    <row r="26" spans="1:2">
      <c r="A26" s="118"/>
      <c r="B26" s="118" t="s">
        <v>235</v>
      </c>
    </row>
    <row r="27" spans="1:2">
      <c r="A27" s="118"/>
      <c r="B27" s="118" t="s">
        <v>236</v>
      </c>
    </row>
    <row r="28" spans="1:2">
      <c r="A28" s="118"/>
      <c r="B28" s="118"/>
    </row>
    <row r="29" spans="1:2">
      <c r="A29" s="118"/>
      <c r="B29" s="118" t="s">
        <v>241</v>
      </c>
    </row>
    <row r="30" spans="1:2">
      <c r="A30" s="118"/>
      <c r="B30" s="118" t="s">
        <v>237</v>
      </c>
    </row>
    <row r="31" spans="1:2">
      <c r="A31" s="118"/>
      <c r="B31" s="118" t="s">
        <v>238</v>
      </c>
    </row>
    <row r="32" spans="1:2">
      <c r="A32" s="118"/>
      <c r="B32" s="118" t="s">
        <v>239</v>
      </c>
    </row>
    <row r="33" spans="1:2">
      <c r="A33" s="118"/>
      <c r="B33" s="118" t="s">
        <v>240</v>
      </c>
    </row>
    <row r="34" spans="1:2">
      <c r="A34" s="118"/>
      <c r="B34" s="118" t="s">
        <v>242</v>
      </c>
    </row>
    <row r="35" spans="1:2">
      <c r="A35" s="118"/>
      <c r="B35" s="118"/>
    </row>
    <row r="36" spans="1:2">
      <c r="A36" s="118"/>
      <c r="B36" s="118" t="s">
        <v>245</v>
      </c>
    </row>
    <row r="37" spans="1:2">
      <c r="A37" s="118"/>
      <c r="B37" s="118" t="s">
        <v>243</v>
      </c>
    </row>
    <row r="38" spans="1:2">
      <c r="A38" s="118"/>
      <c r="B38" s="118" t="s">
        <v>244</v>
      </c>
    </row>
    <row r="39" spans="1:2">
      <c r="A39" s="118"/>
      <c r="B39" s="118" t="s">
        <v>246</v>
      </c>
    </row>
    <row r="40" spans="1:2">
      <c r="A40" s="118"/>
      <c r="B40" s="118" t="s">
        <v>247</v>
      </c>
    </row>
    <row r="41" spans="1:2">
      <c r="A41" s="118"/>
      <c r="B41" s="119" t="s">
        <v>306</v>
      </c>
    </row>
    <row r="42" spans="1:2">
      <c r="A42" s="118"/>
      <c r="B42" s="118"/>
    </row>
    <row r="43" spans="1:2">
      <c r="A43" s="118"/>
      <c r="B43" s="118" t="s">
        <v>248</v>
      </c>
    </row>
    <row r="44" spans="1:2">
      <c r="A44" s="118"/>
      <c r="B44" s="118" t="s">
        <v>249</v>
      </c>
    </row>
    <row r="45" spans="1:2">
      <c r="A45" s="118"/>
      <c r="B45" s="118" t="s">
        <v>250</v>
      </c>
    </row>
    <row r="46" spans="1:2">
      <c r="A46" s="118"/>
      <c r="B46" s="118"/>
    </row>
    <row r="47" spans="1:2">
      <c r="B47" s="118" t="s">
        <v>251</v>
      </c>
    </row>
    <row r="48" spans="1:2">
      <c r="A48" s="118"/>
      <c r="B48" s="118"/>
    </row>
    <row r="49" spans="1:2">
      <c r="A49" s="118"/>
      <c r="B49" s="118" t="s">
        <v>252</v>
      </c>
    </row>
    <row r="50" spans="1:2">
      <c r="A50" s="118"/>
      <c r="B50" s="118" t="s">
        <v>253</v>
      </c>
    </row>
    <row r="51" spans="1:2">
      <c r="A51" s="118"/>
      <c r="B51" s="144" t="s">
        <v>254</v>
      </c>
    </row>
    <row r="52" spans="1:2">
      <c r="A52" s="118"/>
      <c r="B52" s="118" t="s">
        <v>255</v>
      </c>
    </row>
    <row r="53" spans="1:2">
      <c r="A53" s="118"/>
      <c r="B53" s="118" t="s">
        <v>256</v>
      </c>
    </row>
    <row r="54" spans="1:2">
      <c r="A54" s="118"/>
      <c r="B54" s="118"/>
    </row>
    <row r="55" spans="1:2">
      <c r="A55" s="118"/>
      <c r="B55" s="118" t="s">
        <v>257</v>
      </c>
    </row>
    <row r="56" spans="1:2">
      <c r="A56" s="118"/>
      <c r="B56" s="118" t="s">
        <v>258</v>
      </c>
    </row>
    <row r="57" spans="1:2">
      <c r="A57" s="118"/>
      <c r="B57" s="118" t="s">
        <v>259</v>
      </c>
    </row>
    <row r="58" spans="1:2">
      <c r="A58" s="118"/>
      <c r="B58" s="118" t="s">
        <v>260</v>
      </c>
    </row>
    <row r="59" spans="1:2">
      <c r="A59" s="118"/>
      <c r="B59" s="118" t="s">
        <v>261</v>
      </c>
    </row>
    <row r="60" spans="1:2">
      <c r="A60" s="118"/>
      <c r="B60" s="118" t="s">
        <v>262</v>
      </c>
    </row>
    <row r="61" spans="1:2">
      <c r="A61" s="118"/>
      <c r="B61" s="118" t="s">
        <v>263</v>
      </c>
    </row>
    <row r="62" spans="1:2">
      <c r="A62" s="118"/>
      <c r="B62" s="118"/>
    </row>
    <row r="63" spans="1:2">
      <c r="A63" s="118"/>
      <c r="B63" s="118" t="s">
        <v>264</v>
      </c>
    </row>
    <row r="64" spans="1:2">
      <c r="A64" s="118"/>
      <c r="B64" s="118" t="s">
        <v>266</v>
      </c>
    </row>
    <row r="65" spans="1:11">
      <c r="A65" s="118"/>
      <c r="B65" s="118" t="s">
        <v>265</v>
      </c>
    </row>
    <row r="66" spans="1:11">
      <c r="A66" s="118"/>
      <c r="B66" s="118"/>
    </row>
    <row r="67" spans="1:11">
      <c r="A67" s="118"/>
      <c r="B67" s="118" t="s">
        <v>267</v>
      </c>
    </row>
    <row r="68" spans="1:11">
      <c r="A68" s="118"/>
      <c r="B68" s="118" t="s">
        <v>268</v>
      </c>
    </row>
    <row r="69" spans="1:11">
      <c r="A69" s="118"/>
      <c r="B69" s="118"/>
    </row>
    <row r="70" spans="1:11">
      <c r="A70" s="118"/>
      <c r="B70" s="118" t="s">
        <v>270</v>
      </c>
    </row>
    <row r="71" spans="1:11">
      <c r="A71" s="118"/>
      <c r="B71" s="118" t="s">
        <v>271</v>
      </c>
    </row>
    <row r="72" spans="1:11">
      <c r="B72" s="118"/>
    </row>
    <row r="73" spans="1:11">
      <c r="A73" s="141"/>
      <c r="B73" s="142" t="s">
        <v>269</v>
      </c>
      <c r="C73" s="141"/>
    </row>
    <row r="74" spans="1:11">
      <c r="B74" s="118"/>
    </row>
    <row r="75" spans="1:11">
      <c r="A75" s="120" t="s">
        <v>272</v>
      </c>
      <c r="B75" s="115" t="s">
        <v>305</v>
      </c>
    </row>
    <row r="76" spans="1:11">
      <c r="A76" s="121" t="s">
        <v>273</v>
      </c>
      <c r="B76" s="115" t="s">
        <v>312</v>
      </c>
    </row>
    <row r="77" spans="1:11">
      <c r="A77" s="121" t="s">
        <v>274</v>
      </c>
      <c r="B77" s="115" t="s">
        <v>304</v>
      </c>
    </row>
    <row r="78" spans="1:11">
      <c r="A78" s="118"/>
    </row>
    <row r="79" spans="1:11">
      <c r="B79" s="118"/>
    </row>
    <row r="80" spans="1:11">
      <c r="B80" s="119"/>
      <c r="J80" s="115">
        <f>2128740*150</f>
        <v>319311000</v>
      </c>
      <c r="K80" s="115">
        <f>9615*150</f>
        <v>1442250</v>
      </c>
    </row>
    <row r="81" spans="1:11">
      <c r="K81" s="115">
        <f>9615*12</f>
        <v>115380</v>
      </c>
    </row>
    <row r="82" spans="1:11">
      <c r="K82" s="115">
        <f>K81*150</f>
        <v>17307000</v>
      </c>
    </row>
    <row r="83" spans="1:11">
      <c r="A83" s="118"/>
    </row>
    <row r="86" spans="1:11">
      <c r="A86" s="118"/>
    </row>
    <row r="87" spans="1:11">
      <c r="B87" s="118"/>
    </row>
  </sheetData>
  <mergeCells count="1">
    <mergeCell ref="A2:H2"/>
  </mergeCells>
  <phoneticPr fontId="2"/>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D732C-0692-4EDD-A8B5-81E5362CC723}">
  <dimension ref="A1:I67"/>
  <sheetViews>
    <sheetView tabSelected="1" topLeftCell="A44" zoomScale="85" zoomScaleNormal="85" workbookViewId="0">
      <selection activeCell="A62" sqref="A62"/>
    </sheetView>
  </sheetViews>
  <sheetFormatPr defaultColWidth="8.796875" defaultRowHeight="18"/>
  <cols>
    <col min="1" max="1" width="4.59765625" style="115" customWidth="1"/>
    <col min="2" max="9" width="8.796875" style="115"/>
    <col min="10" max="10" width="11.69921875" style="115" bestFit="1" customWidth="1"/>
    <col min="11" max="11" width="10.59765625" style="115" bestFit="1" customWidth="1"/>
    <col min="12" max="16384" width="8.796875" style="115"/>
  </cols>
  <sheetData>
    <row r="1" spans="1:9">
      <c r="H1" s="116" t="s">
        <v>336</v>
      </c>
    </row>
    <row r="2" spans="1:9">
      <c r="A2" s="314" t="s">
        <v>335</v>
      </c>
      <c r="B2" s="314"/>
      <c r="C2" s="314"/>
      <c r="D2" s="314"/>
      <c r="E2" s="314"/>
      <c r="F2" s="314"/>
      <c r="G2" s="314"/>
      <c r="H2" s="314"/>
      <c r="I2" s="117"/>
    </row>
    <row r="3" spans="1:9">
      <c r="G3" s="115" t="s">
        <v>216</v>
      </c>
    </row>
    <row r="4" spans="1:9">
      <c r="G4" s="115" t="s">
        <v>337</v>
      </c>
    </row>
    <row r="5" spans="1:9">
      <c r="G5" s="115" t="s">
        <v>338</v>
      </c>
    </row>
    <row r="6" spans="1:9">
      <c r="G6" s="115" t="s">
        <v>339</v>
      </c>
    </row>
    <row r="8" spans="1:9">
      <c r="A8" s="118"/>
      <c r="B8" s="119" t="s">
        <v>222</v>
      </c>
      <c r="D8" s="143"/>
    </row>
    <row r="10" spans="1:9">
      <c r="A10" s="118"/>
      <c r="B10" s="115" t="s">
        <v>340</v>
      </c>
    </row>
    <row r="11" spans="1:9">
      <c r="B11" s="118" t="s">
        <v>341</v>
      </c>
    </row>
    <row r="12" spans="1:9">
      <c r="B12" s="118" t="s">
        <v>342</v>
      </c>
    </row>
    <row r="13" spans="1:9">
      <c r="B13" s="118"/>
    </row>
    <row r="14" spans="1:9">
      <c r="B14" s="143" t="s">
        <v>343</v>
      </c>
    </row>
    <row r="15" spans="1:9">
      <c r="A15" s="118"/>
      <c r="B15" s="144" t="s">
        <v>344</v>
      </c>
    </row>
    <row r="16" spans="1:9">
      <c r="A16" s="118"/>
      <c r="B16" s="144" t="s">
        <v>345</v>
      </c>
    </row>
    <row r="17" spans="1:2">
      <c r="A17" s="118"/>
      <c r="B17" s="118"/>
    </row>
    <row r="18" spans="1:2">
      <c r="A18" s="118"/>
      <c r="B18" s="115" t="s">
        <v>346</v>
      </c>
    </row>
    <row r="19" spans="1:2">
      <c r="A19" s="118"/>
      <c r="B19" s="118" t="s">
        <v>347</v>
      </c>
    </row>
    <row r="20" spans="1:2">
      <c r="A20" s="118"/>
      <c r="B20" s="118"/>
    </row>
    <row r="21" spans="1:2">
      <c r="A21" s="118"/>
      <c r="B21" s="115" t="s">
        <v>348</v>
      </c>
    </row>
    <row r="22" spans="1:2">
      <c r="A22" s="118"/>
      <c r="B22" s="118" t="s">
        <v>349</v>
      </c>
    </row>
    <row r="23" spans="1:2">
      <c r="A23" s="118"/>
      <c r="B23" s="144" t="s">
        <v>350</v>
      </c>
    </row>
    <row r="24" spans="1:2">
      <c r="A24" s="118"/>
      <c r="B24" s="144" t="s">
        <v>351</v>
      </c>
    </row>
    <row r="25" spans="1:2">
      <c r="A25" s="118"/>
      <c r="B25" s="144" t="s">
        <v>352</v>
      </c>
    </row>
    <row r="26" spans="1:2">
      <c r="A26" s="118"/>
      <c r="B26" s="118"/>
    </row>
    <row r="27" spans="1:2">
      <c r="A27" s="118"/>
      <c r="B27" s="118" t="s">
        <v>353</v>
      </c>
    </row>
    <row r="28" spans="1:2">
      <c r="A28" s="118"/>
      <c r="B28" s="118" t="s">
        <v>355</v>
      </c>
    </row>
    <row r="29" spans="1:2">
      <c r="A29" s="118"/>
      <c r="B29" s="118" t="s">
        <v>354</v>
      </c>
    </row>
    <row r="30" spans="1:2">
      <c r="A30" s="118"/>
      <c r="B30" s="118"/>
    </row>
    <row r="31" spans="1:2">
      <c r="A31" s="118"/>
      <c r="B31" s="118" t="s">
        <v>356</v>
      </c>
    </row>
    <row r="32" spans="1:2">
      <c r="A32" s="118"/>
      <c r="B32" s="118" t="s">
        <v>357</v>
      </c>
    </row>
    <row r="33" spans="1:2">
      <c r="A33" s="118"/>
      <c r="B33" s="118" t="s">
        <v>358</v>
      </c>
    </row>
    <row r="34" spans="1:2">
      <c r="A34" s="118"/>
      <c r="B34" s="118"/>
    </row>
    <row r="35" spans="1:2">
      <c r="A35" s="118"/>
      <c r="B35" s="118" t="s">
        <v>359</v>
      </c>
    </row>
    <row r="36" spans="1:2">
      <c r="A36" s="118"/>
      <c r="B36" s="118" t="s">
        <v>360</v>
      </c>
    </row>
    <row r="37" spans="1:2">
      <c r="A37" s="118"/>
      <c r="B37" s="118"/>
    </row>
    <row r="38" spans="1:2">
      <c r="A38" s="118"/>
      <c r="B38" s="144" t="s">
        <v>361</v>
      </c>
    </row>
    <row r="39" spans="1:2">
      <c r="A39" s="118"/>
      <c r="B39" s="118" t="s">
        <v>362</v>
      </c>
    </row>
    <row r="40" spans="1:2">
      <c r="A40" s="118"/>
      <c r="B40" s="118"/>
    </row>
    <row r="41" spans="1:2">
      <c r="A41" s="118"/>
      <c r="B41" s="118" t="s">
        <v>363</v>
      </c>
    </row>
    <row r="42" spans="1:2">
      <c r="A42" s="118"/>
      <c r="B42" s="118"/>
    </row>
    <row r="43" spans="1:2">
      <c r="A43" s="118"/>
      <c r="B43" s="118" t="s">
        <v>364</v>
      </c>
    </row>
    <row r="44" spans="1:2">
      <c r="A44" s="118"/>
      <c r="B44" s="118" t="s">
        <v>365</v>
      </c>
    </row>
    <row r="45" spans="1:2">
      <c r="A45" s="118"/>
      <c r="B45" s="118"/>
    </row>
    <row r="46" spans="1:2">
      <c r="A46" s="118"/>
      <c r="B46" s="118" t="s">
        <v>367</v>
      </c>
    </row>
    <row r="47" spans="1:2">
      <c r="A47" s="118"/>
      <c r="B47" s="118" t="s">
        <v>366</v>
      </c>
    </row>
    <row r="48" spans="1:2">
      <c r="A48" s="118"/>
      <c r="B48" s="118"/>
    </row>
    <row r="49" spans="1:3">
      <c r="B49" s="118" t="s">
        <v>368</v>
      </c>
    </row>
    <row r="50" spans="1:3">
      <c r="A50" s="118"/>
      <c r="B50" s="118" t="s">
        <v>370</v>
      </c>
    </row>
    <row r="51" spans="1:3">
      <c r="A51" s="118"/>
      <c r="B51" s="118" t="s">
        <v>369</v>
      </c>
    </row>
    <row r="52" spans="1:3">
      <c r="B52" s="118"/>
    </row>
    <row r="53" spans="1:3">
      <c r="A53" s="141"/>
      <c r="B53" s="142" t="s">
        <v>269</v>
      </c>
      <c r="C53" s="141"/>
    </row>
    <row r="54" spans="1:3">
      <c r="B54" s="118"/>
    </row>
    <row r="55" spans="1:3">
      <c r="A55" s="316" t="s">
        <v>272</v>
      </c>
      <c r="B55" s="115" t="s">
        <v>371</v>
      </c>
    </row>
    <row r="56" spans="1:3">
      <c r="A56" s="317" t="s">
        <v>273</v>
      </c>
      <c r="B56" s="115" t="s">
        <v>372</v>
      </c>
    </row>
    <row r="57" spans="1:3">
      <c r="A57" s="317" t="s">
        <v>274</v>
      </c>
      <c r="B57" s="115" t="s">
        <v>373</v>
      </c>
    </row>
    <row r="58" spans="1:3">
      <c r="A58" s="121" t="s">
        <v>374</v>
      </c>
      <c r="B58" s="115" t="s">
        <v>376</v>
      </c>
    </row>
    <row r="59" spans="1:3">
      <c r="A59" s="316" t="s">
        <v>375</v>
      </c>
      <c r="B59" s="118" t="s">
        <v>377</v>
      </c>
    </row>
    <row r="60" spans="1:3">
      <c r="A60" s="120" t="s">
        <v>378</v>
      </c>
      <c r="B60" s="118" t="s">
        <v>380</v>
      </c>
    </row>
    <row r="61" spans="1:3">
      <c r="A61" s="316" t="s">
        <v>379</v>
      </c>
      <c r="B61" s="115" t="s">
        <v>381</v>
      </c>
    </row>
    <row r="63" spans="1:3">
      <c r="A63" s="118"/>
    </row>
    <row r="66" spans="1:2">
      <c r="A66" s="118"/>
    </row>
    <row r="67" spans="1:2">
      <c r="B67" s="118"/>
    </row>
  </sheetData>
  <mergeCells count="1">
    <mergeCell ref="A2:H2"/>
  </mergeCells>
  <phoneticPr fontId="2"/>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D9BAFC-4A49-4043-B1EA-A2CD2A61CC46}">
  <sheetPr codeName="Sheet3"/>
  <dimension ref="A1:O82"/>
  <sheetViews>
    <sheetView workbookViewId="0">
      <selection activeCell="P37" sqref="P37"/>
    </sheetView>
  </sheetViews>
  <sheetFormatPr defaultRowHeight="18"/>
  <cols>
    <col min="8" max="8" width="11.296875" customWidth="1"/>
  </cols>
  <sheetData>
    <row r="1" spans="1:9">
      <c r="H1" s="38" t="s">
        <v>58</v>
      </c>
    </row>
    <row r="2" spans="1:9">
      <c r="A2" s="315" t="s">
        <v>59</v>
      </c>
      <c r="B2" s="315"/>
      <c r="C2" s="315"/>
      <c r="D2" s="315"/>
      <c r="E2" s="315"/>
      <c r="F2" s="315"/>
      <c r="G2" s="315"/>
      <c r="H2" s="315"/>
      <c r="I2" s="39"/>
    </row>
    <row r="4" spans="1:9">
      <c r="A4" s="40"/>
      <c r="B4" s="41" t="s">
        <v>60</v>
      </c>
      <c r="D4" t="s">
        <v>61</v>
      </c>
    </row>
    <row r="6" spans="1:9">
      <c r="A6" s="40"/>
      <c r="B6" t="s">
        <v>63</v>
      </c>
    </row>
    <row r="7" spans="1:9">
      <c r="B7" s="40" t="s">
        <v>64</v>
      </c>
    </row>
    <row r="8" spans="1:9">
      <c r="A8" s="40"/>
      <c r="B8" s="40"/>
    </row>
    <row r="9" spans="1:9">
      <c r="A9" s="40"/>
      <c r="B9" s="40" t="s">
        <v>65</v>
      </c>
    </row>
    <row r="10" spans="1:9">
      <c r="A10" s="40"/>
      <c r="B10" s="40"/>
    </row>
    <row r="11" spans="1:9">
      <c r="A11" s="40"/>
      <c r="B11" s="40" t="s">
        <v>66</v>
      </c>
    </row>
    <row r="12" spans="1:9">
      <c r="A12" s="40"/>
      <c r="B12" s="40" t="s">
        <v>67</v>
      </c>
    </row>
    <row r="13" spans="1:9">
      <c r="A13" s="40"/>
      <c r="B13" s="40"/>
    </row>
    <row r="14" spans="1:9">
      <c r="A14" s="40"/>
      <c r="B14" s="40" t="s">
        <v>68</v>
      </c>
    </row>
    <row r="15" spans="1:9">
      <c r="A15" s="40"/>
      <c r="B15" s="40" t="s">
        <v>72</v>
      </c>
    </row>
    <row r="16" spans="1:9">
      <c r="A16" s="40"/>
      <c r="B16" s="40"/>
    </row>
    <row r="17" spans="1:2">
      <c r="A17" s="40"/>
      <c r="B17" s="40" t="s">
        <v>69</v>
      </c>
    </row>
    <row r="18" spans="1:2">
      <c r="A18" s="40"/>
      <c r="B18" s="40" t="s">
        <v>70</v>
      </c>
    </row>
    <row r="19" spans="1:2">
      <c r="A19" s="40"/>
      <c r="B19" s="40" t="s">
        <v>71</v>
      </c>
    </row>
    <row r="20" spans="1:2">
      <c r="A20" s="40"/>
      <c r="B20" s="40"/>
    </row>
    <row r="21" spans="1:2">
      <c r="B21" s="40" t="s">
        <v>73</v>
      </c>
    </row>
    <row r="22" spans="1:2">
      <c r="B22" s="40" t="s">
        <v>74</v>
      </c>
    </row>
    <row r="23" spans="1:2">
      <c r="A23" s="40"/>
      <c r="B23" s="40"/>
    </row>
    <row r="24" spans="1:2">
      <c r="A24" s="40"/>
      <c r="B24" s="40" t="s">
        <v>75</v>
      </c>
    </row>
    <row r="25" spans="1:2">
      <c r="A25" s="40"/>
      <c r="B25" s="67" t="s">
        <v>126</v>
      </c>
    </row>
    <row r="26" spans="1:2">
      <c r="A26" s="40"/>
      <c r="B26" s="40" t="s">
        <v>128</v>
      </c>
    </row>
    <row r="27" spans="1:2">
      <c r="A27" s="40"/>
      <c r="B27" s="40" t="s">
        <v>127</v>
      </c>
    </row>
    <row r="28" spans="1:2">
      <c r="A28" s="40"/>
      <c r="B28" s="40" t="s">
        <v>76</v>
      </c>
    </row>
    <row r="29" spans="1:2">
      <c r="A29" s="40"/>
      <c r="B29" s="67" t="s">
        <v>130</v>
      </c>
    </row>
    <row r="30" spans="1:2">
      <c r="A30" s="40"/>
      <c r="B30" s="67" t="s">
        <v>131</v>
      </c>
    </row>
    <row r="31" spans="1:2">
      <c r="A31" s="40"/>
      <c r="B31" s="67" t="s">
        <v>129</v>
      </c>
    </row>
    <row r="32" spans="1:2">
      <c r="A32" s="40"/>
      <c r="B32" s="67" t="s">
        <v>133</v>
      </c>
    </row>
    <row r="33" spans="1:15">
      <c r="A33" s="40"/>
      <c r="B33" s="67" t="s">
        <v>132</v>
      </c>
    </row>
    <row r="34" spans="1:15">
      <c r="A34" s="40"/>
      <c r="B34" s="40" t="s">
        <v>77</v>
      </c>
    </row>
    <row r="35" spans="1:15">
      <c r="A35" s="40"/>
      <c r="B35" s="40" t="s">
        <v>78</v>
      </c>
    </row>
    <row r="36" spans="1:15">
      <c r="A36" s="40"/>
      <c r="B36" s="40" t="s">
        <v>79</v>
      </c>
    </row>
    <row r="37" spans="1:15">
      <c r="A37" s="40"/>
      <c r="B37" s="40"/>
    </row>
    <row r="38" spans="1:15">
      <c r="A38" s="40"/>
      <c r="B38" s="40" t="s">
        <v>82</v>
      </c>
    </row>
    <row r="39" spans="1:15">
      <c r="A39" s="40"/>
      <c r="B39" s="40" t="s">
        <v>81</v>
      </c>
    </row>
    <row r="40" spans="1:15">
      <c r="B40" s="40"/>
    </row>
    <row r="41" spans="1:15">
      <c r="B41" s="41" t="s">
        <v>62</v>
      </c>
    </row>
    <row r="42" spans="1:15">
      <c r="B42" s="40"/>
    </row>
    <row r="43" spans="1:15">
      <c r="B43" t="s">
        <v>113</v>
      </c>
    </row>
    <row r="44" spans="1:15">
      <c r="B44" s="68" t="s">
        <v>119</v>
      </c>
    </row>
    <row r="45" spans="1:15">
      <c r="B45" s="68" t="s">
        <v>114</v>
      </c>
    </row>
    <row r="46" spans="1:15" ht="18.600000000000001" thickBot="1"/>
    <row r="47" spans="1:15" ht="36.6" thickBot="1">
      <c r="B47" s="43" t="s">
        <v>87</v>
      </c>
      <c r="C47" s="44" t="s">
        <v>7</v>
      </c>
      <c r="D47" s="44" t="s">
        <v>88</v>
      </c>
      <c r="E47" s="44" t="s">
        <v>89</v>
      </c>
      <c r="F47" s="45" t="s">
        <v>90</v>
      </c>
      <c r="G47" s="45" t="s">
        <v>91</v>
      </c>
      <c r="H47" s="46" t="s">
        <v>92</v>
      </c>
      <c r="I47" s="44" t="s">
        <v>93</v>
      </c>
      <c r="J47" s="47" t="s">
        <v>94</v>
      </c>
      <c r="L47" s="43" t="s">
        <v>87</v>
      </c>
      <c r="M47" s="44" t="s">
        <v>7</v>
      </c>
      <c r="N47" s="44" t="s">
        <v>88</v>
      </c>
      <c r="O47" s="47" t="s">
        <v>104</v>
      </c>
    </row>
    <row r="48" spans="1:15" ht="18.600000000000001" thickTop="1">
      <c r="B48" s="48" t="s">
        <v>95</v>
      </c>
      <c r="C48" s="49" t="s">
        <v>96</v>
      </c>
      <c r="D48" s="49">
        <v>200</v>
      </c>
      <c r="E48" s="49">
        <v>14</v>
      </c>
      <c r="F48" s="50">
        <v>45875</v>
      </c>
      <c r="G48" s="51">
        <v>45883</v>
      </c>
      <c r="H48" s="49">
        <v>29</v>
      </c>
      <c r="I48" s="49">
        <v>30</v>
      </c>
      <c r="J48" s="52">
        <f>(E48*H48*I48*1.5)/3600</f>
        <v>5.0750000000000002</v>
      </c>
      <c r="L48" s="48" t="s">
        <v>105</v>
      </c>
      <c r="M48" s="49" t="s">
        <v>99</v>
      </c>
      <c r="N48" s="49">
        <v>1919</v>
      </c>
      <c r="O48" s="53">
        <v>11</v>
      </c>
    </row>
    <row r="49" spans="1:15">
      <c r="B49" s="54" t="s">
        <v>95</v>
      </c>
      <c r="C49" s="55" t="s">
        <v>97</v>
      </c>
      <c r="D49" s="55">
        <v>308</v>
      </c>
      <c r="E49" s="55">
        <v>1</v>
      </c>
      <c r="F49" s="56">
        <v>45828</v>
      </c>
      <c r="G49" s="56">
        <v>45836</v>
      </c>
      <c r="H49" s="55">
        <v>64</v>
      </c>
      <c r="I49" s="55">
        <v>30</v>
      </c>
      <c r="J49" s="57">
        <f>(E49*H49*I49*1.5)/3600</f>
        <v>0.8</v>
      </c>
      <c r="L49" s="54" t="s">
        <v>105</v>
      </c>
      <c r="M49" s="55" t="s">
        <v>106</v>
      </c>
      <c r="N49" s="55">
        <v>60</v>
      </c>
      <c r="O49" s="58">
        <v>2</v>
      </c>
    </row>
    <row r="50" spans="1:15">
      <c r="B50" s="54" t="s">
        <v>95</v>
      </c>
      <c r="C50" s="55" t="s">
        <v>98</v>
      </c>
      <c r="D50" s="55">
        <v>709</v>
      </c>
      <c r="E50" s="55">
        <v>1</v>
      </c>
      <c r="F50" s="56">
        <v>45837</v>
      </c>
      <c r="G50" s="56">
        <v>45850</v>
      </c>
      <c r="H50" s="55">
        <v>44</v>
      </c>
      <c r="I50" s="55">
        <v>30</v>
      </c>
      <c r="J50" s="57">
        <f t="shared" ref="J50:J58" si="0">(E50*H50*I50*1.5)/3600</f>
        <v>0.55000000000000004</v>
      </c>
      <c r="L50" s="54" t="s">
        <v>105</v>
      </c>
      <c r="M50" s="55" t="s">
        <v>107</v>
      </c>
      <c r="N50" s="55">
        <v>914</v>
      </c>
      <c r="O50" s="58">
        <v>2</v>
      </c>
    </row>
    <row r="51" spans="1:15">
      <c r="B51" s="54" t="s">
        <v>95</v>
      </c>
      <c r="C51" s="55" t="s">
        <v>99</v>
      </c>
      <c r="D51" s="55">
        <v>1438</v>
      </c>
      <c r="E51" s="55">
        <v>11</v>
      </c>
      <c r="F51" s="59">
        <v>45774</v>
      </c>
      <c r="G51" s="59">
        <v>45794</v>
      </c>
      <c r="H51" s="55">
        <v>55</v>
      </c>
      <c r="I51" s="55">
        <v>30</v>
      </c>
      <c r="J51" s="57">
        <f t="shared" si="0"/>
        <v>7.5625</v>
      </c>
      <c r="L51" s="54" t="s">
        <v>105</v>
      </c>
      <c r="M51" s="55" t="s">
        <v>108</v>
      </c>
      <c r="N51" s="55">
        <v>62</v>
      </c>
      <c r="O51" s="58">
        <v>16</v>
      </c>
    </row>
    <row r="52" spans="1:15">
      <c r="B52" s="54" t="s">
        <v>95</v>
      </c>
      <c r="C52" s="55" t="s">
        <v>100</v>
      </c>
      <c r="D52" s="55">
        <v>330</v>
      </c>
      <c r="E52" s="55">
        <v>2</v>
      </c>
      <c r="F52" s="59">
        <v>45771</v>
      </c>
      <c r="G52" s="59">
        <v>45785</v>
      </c>
      <c r="H52" s="55">
        <v>31</v>
      </c>
      <c r="I52" s="55">
        <v>30</v>
      </c>
      <c r="J52" s="57">
        <f t="shared" si="0"/>
        <v>0.77500000000000002</v>
      </c>
      <c r="L52" s="54" t="s">
        <v>105</v>
      </c>
      <c r="M52" s="55" t="s">
        <v>109</v>
      </c>
      <c r="N52" s="55">
        <v>1331</v>
      </c>
      <c r="O52" s="58">
        <v>17</v>
      </c>
    </row>
    <row r="53" spans="1:15">
      <c r="B53" s="54" t="s">
        <v>95</v>
      </c>
      <c r="C53" s="55" t="s">
        <v>101</v>
      </c>
      <c r="D53" s="55">
        <v>50</v>
      </c>
      <c r="E53" s="55">
        <v>16</v>
      </c>
      <c r="F53" s="59">
        <v>45859</v>
      </c>
      <c r="G53" s="59">
        <v>45865</v>
      </c>
      <c r="H53" s="55">
        <v>11</v>
      </c>
      <c r="I53" s="55">
        <v>30</v>
      </c>
      <c r="J53" s="57">
        <f t="shared" si="0"/>
        <v>2.2000000000000002</v>
      </c>
      <c r="L53" s="54" t="s">
        <v>105</v>
      </c>
      <c r="M53" s="55" t="s">
        <v>110</v>
      </c>
      <c r="N53" s="55">
        <v>799</v>
      </c>
      <c r="O53" s="58">
        <v>14</v>
      </c>
    </row>
    <row r="54" spans="1:15">
      <c r="B54" s="54" t="s">
        <v>95</v>
      </c>
      <c r="C54" s="55" t="s">
        <v>102</v>
      </c>
      <c r="D54" s="55">
        <v>997</v>
      </c>
      <c r="E54" s="55">
        <v>15</v>
      </c>
      <c r="F54" s="56">
        <v>45836</v>
      </c>
      <c r="G54" s="56">
        <v>45854</v>
      </c>
      <c r="H54" s="55">
        <v>65</v>
      </c>
      <c r="I54" s="55">
        <v>30</v>
      </c>
      <c r="J54" s="57">
        <f t="shared" si="0"/>
        <v>12.1875</v>
      </c>
      <c r="L54" s="54" t="s">
        <v>105</v>
      </c>
      <c r="M54" s="55" t="s">
        <v>111</v>
      </c>
      <c r="N54" s="55">
        <v>192</v>
      </c>
      <c r="O54" s="58">
        <v>6</v>
      </c>
    </row>
    <row r="55" spans="1:15" ht="18.600000000000001" thickBot="1">
      <c r="B55" s="54" t="s">
        <v>95</v>
      </c>
      <c r="C55" s="55" t="s">
        <v>103</v>
      </c>
      <c r="D55" s="60">
        <v>1814</v>
      </c>
      <c r="E55" s="55">
        <v>3</v>
      </c>
      <c r="F55" s="56">
        <v>45812</v>
      </c>
      <c r="G55" s="56">
        <v>45844</v>
      </c>
      <c r="H55" s="55">
        <v>70</v>
      </c>
      <c r="I55" s="55">
        <v>30</v>
      </c>
      <c r="J55" s="57">
        <f t="shared" si="0"/>
        <v>2.625</v>
      </c>
      <c r="L55" s="61" t="s">
        <v>105</v>
      </c>
      <c r="M55" s="62" t="s">
        <v>112</v>
      </c>
      <c r="N55" s="62">
        <v>1010</v>
      </c>
      <c r="O55" s="63">
        <v>6</v>
      </c>
    </row>
    <row r="56" spans="1:15">
      <c r="B56" s="54" t="s">
        <v>95</v>
      </c>
      <c r="C56" s="55" t="s">
        <v>103</v>
      </c>
      <c r="D56" s="55">
        <v>1812</v>
      </c>
      <c r="E56" s="55">
        <v>3</v>
      </c>
      <c r="F56" s="56">
        <v>45809</v>
      </c>
      <c r="G56" s="56">
        <v>45841</v>
      </c>
      <c r="H56" s="55">
        <v>70</v>
      </c>
      <c r="I56" s="55">
        <v>30</v>
      </c>
      <c r="J56" s="57">
        <f t="shared" si="0"/>
        <v>2.625</v>
      </c>
    </row>
    <row r="57" spans="1:15">
      <c r="B57" s="54" t="s">
        <v>95</v>
      </c>
      <c r="C57" s="55" t="s">
        <v>103</v>
      </c>
      <c r="D57" s="60">
        <v>1812</v>
      </c>
      <c r="E57" s="55">
        <v>3</v>
      </c>
      <c r="F57" s="56">
        <v>45810</v>
      </c>
      <c r="G57" s="56">
        <v>45842</v>
      </c>
      <c r="H57" s="55">
        <v>70</v>
      </c>
      <c r="I57" s="55">
        <v>30</v>
      </c>
      <c r="J57" s="57">
        <f t="shared" si="0"/>
        <v>2.625</v>
      </c>
    </row>
    <row r="58" spans="1:15" ht="18.600000000000001" thickBot="1">
      <c r="B58" s="61" t="s">
        <v>95</v>
      </c>
      <c r="C58" s="62" t="s">
        <v>103</v>
      </c>
      <c r="D58" s="64">
        <v>2188</v>
      </c>
      <c r="E58" s="62">
        <v>3</v>
      </c>
      <c r="F58" s="65">
        <v>45856</v>
      </c>
      <c r="G58" s="65">
        <v>45893</v>
      </c>
      <c r="H58" s="62">
        <v>70</v>
      </c>
      <c r="I58" s="62">
        <v>30</v>
      </c>
      <c r="J58" s="66">
        <f t="shared" si="0"/>
        <v>2.625</v>
      </c>
    </row>
    <row r="60" spans="1:15">
      <c r="A60" s="40" t="s">
        <v>83</v>
      </c>
      <c r="B60" t="s">
        <v>86</v>
      </c>
    </row>
    <row r="61" spans="1:15">
      <c r="A61" s="40"/>
      <c r="B61" t="s">
        <v>115</v>
      </c>
    </row>
    <row r="62" spans="1:15">
      <c r="A62" s="40"/>
      <c r="B62" s="69" t="s">
        <v>116</v>
      </c>
    </row>
    <row r="63" spans="1:15">
      <c r="A63" s="40"/>
    </row>
    <row r="64" spans="1:15">
      <c r="B64" t="s">
        <v>117</v>
      </c>
    </row>
    <row r="65" spans="1:2">
      <c r="B65" s="69" t="s">
        <v>118</v>
      </c>
    </row>
    <row r="66" spans="1:2">
      <c r="B66" t="s">
        <v>80</v>
      </c>
    </row>
    <row r="68" spans="1:2">
      <c r="B68" t="s">
        <v>120</v>
      </c>
    </row>
    <row r="69" spans="1:2">
      <c r="B69" s="69" t="s">
        <v>121</v>
      </c>
    </row>
    <row r="70" spans="1:2">
      <c r="A70" s="40" t="s">
        <v>83</v>
      </c>
      <c r="B70" t="s">
        <v>122</v>
      </c>
    </row>
    <row r="71" spans="1:2">
      <c r="A71" s="40"/>
      <c r="B71" s="69" t="s">
        <v>123</v>
      </c>
    </row>
    <row r="72" spans="1:2">
      <c r="A72" s="40"/>
      <c r="B72" s="69" t="s">
        <v>125</v>
      </c>
    </row>
    <row r="73" spans="1:2">
      <c r="B73" s="69" t="s">
        <v>124</v>
      </c>
    </row>
    <row r="74" spans="1:2">
      <c r="B74" s="40"/>
    </row>
    <row r="75" spans="1:2">
      <c r="B75" s="41" t="s">
        <v>84</v>
      </c>
    </row>
    <row r="77" spans="1:2">
      <c r="B77" t="s">
        <v>85</v>
      </c>
    </row>
    <row r="78" spans="1:2">
      <c r="A78" s="40"/>
    </row>
    <row r="81" spans="1:2">
      <c r="A81" s="40"/>
    </row>
    <row r="82" spans="1:2">
      <c r="B82" s="40"/>
    </row>
  </sheetData>
  <mergeCells count="1">
    <mergeCell ref="A2:H2"/>
  </mergeCells>
  <phoneticPr fontId="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1</vt:i4>
      </vt:variant>
    </vt:vector>
  </HeadingPairs>
  <TitlesOfParts>
    <vt:vector size="5" baseType="lpstr">
      <vt:lpstr>2026年度 設備投資案</vt:lpstr>
      <vt:lpstr>20260225議事メモ</vt:lpstr>
      <vt:lpstr>20260325議事メモ</vt:lpstr>
      <vt:lpstr>3.27 確認事項</vt:lpstr>
      <vt:lpstr>'2026年度 設備投資案'!Print_Area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Tran, Congchanh/TIVN(VN)</dc:creator>
  <cp:lastModifiedBy>Sato, Haruya/TI(JP)/佐藤 春哉(アパレル事業企画管理部 アパレル事業企画課)</cp:lastModifiedBy>
  <cp:lastPrinted>2026-02-24T09:56:18Z</cp:lastPrinted>
  <dcterms:created xsi:type="dcterms:W3CDTF">2025-02-13T04:53:02Z</dcterms:created>
  <dcterms:modified xsi:type="dcterms:W3CDTF">2026-08-28T04:33:17Z</dcterms:modified>
</cp:coreProperties>
</file>