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53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F6" i="1"/>
  <c r="H6" i="1"/>
  <c r="O6" i="1"/>
  <c r="B6" i="1"/>
  <c r="O8" i="1" l="1"/>
  <c r="O10" i="1" s="1"/>
  <c r="N4" i="1"/>
  <c r="N6" i="1" s="1"/>
  <c r="N8" i="1" s="1"/>
  <c r="N10" i="1" s="1"/>
  <c r="O4" i="1"/>
  <c r="P4" i="1"/>
  <c r="P6" i="1" s="1"/>
  <c r="P8" i="1" s="1"/>
  <c r="P10" i="1" s="1"/>
  <c r="Q4" i="1"/>
  <c r="Q6" i="1" s="1"/>
  <c r="Q8" i="1" s="1"/>
  <c r="Q10" i="1" s="1"/>
  <c r="R4" i="1"/>
  <c r="R6" i="1" s="1"/>
  <c r="R8" i="1" s="1"/>
  <c r="R10" i="1" s="1"/>
  <c r="S4" i="1"/>
  <c r="S6" i="1" s="1"/>
  <c r="S8" i="1" s="1"/>
  <c r="S10" i="1" s="1"/>
  <c r="T4" i="1"/>
  <c r="T6" i="1" s="1"/>
  <c r="T8" i="1" s="1"/>
  <c r="T10" i="1" s="1"/>
  <c r="U4" i="1"/>
  <c r="U6" i="1" s="1"/>
  <c r="U8" i="1" s="1"/>
  <c r="U10" i="1" s="1"/>
  <c r="N3" i="1"/>
  <c r="N5" i="1" s="1"/>
  <c r="N7" i="1" s="1"/>
  <c r="N9" i="1" s="1"/>
  <c r="O3" i="1"/>
  <c r="O5" i="1" s="1"/>
  <c r="O7" i="1" s="1"/>
  <c r="O9" i="1" s="1"/>
  <c r="P3" i="1"/>
  <c r="P5" i="1" s="1"/>
  <c r="P7" i="1" s="1"/>
  <c r="P9" i="1" s="1"/>
  <c r="Q3" i="1"/>
  <c r="Q5" i="1" s="1"/>
  <c r="Q7" i="1" s="1"/>
  <c r="Q9" i="1" s="1"/>
  <c r="R3" i="1"/>
  <c r="R5" i="1" s="1"/>
  <c r="R7" i="1" s="1"/>
  <c r="R9" i="1" s="1"/>
  <c r="S3" i="1"/>
  <c r="S5" i="1" s="1"/>
  <c r="S7" i="1" s="1"/>
  <c r="S9" i="1" s="1"/>
  <c r="T3" i="1"/>
  <c r="T5" i="1" s="1"/>
  <c r="T7" i="1" s="1"/>
  <c r="T9" i="1" s="1"/>
  <c r="U3" i="1"/>
  <c r="U5" i="1" s="1"/>
  <c r="U7" i="1" s="1"/>
  <c r="U9" i="1" s="1"/>
  <c r="U13" i="1" l="1"/>
  <c r="U14" i="1" s="1"/>
  <c r="U15" i="1" s="1"/>
  <c r="U16" i="1" s="1"/>
  <c r="T13" i="1"/>
  <c r="T14" i="1" s="1"/>
  <c r="T15" i="1" s="1"/>
  <c r="T16" i="1" s="1"/>
  <c r="S13" i="1"/>
  <c r="S14" i="1" s="1"/>
  <c r="S15" i="1" s="1"/>
  <c r="S16" i="1" s="1"/>
  <c r="R13" i="1"/>
  <c r="R14" i="1" s="1"/>
  <c r="R15" i="1" s="1"/>
  <c r="R16" i="1" s="1"/>
  <c r="Q13" i="1"/>
  <c r="Q14" i="1" s="1"/>
  <c r="Q15" i="1" s="1"/>
  <c r="Q16" i="1" s="1"/>
  <c r="P13" i="1"/>
  <c r="P14" i="1" s="1"/>
  <c r="P15" i="1" s="1"/>
  <c r="P16" i="1" s="1"/>
  <c r="O13" i="1"/>
  <c r="O14" i="1" s="1"/>
  <c r="O15" i="1" s="1"/>
  <c r="O16" i="1" s="1"/>
  <c r="N13" i="1"/>
  <c r="N14" i="1" s="1"/>
  <c r="N15" i="1" s="1"/>
  <c r="N16" i="1" s="1"/>
  <c r="R11" i="1"/>
  <c r="N11" i="1"/>
  <c r="U11" i="1"/>
  <c r="Q11" i="1"/>
  <c r="T11" i="1"/>
  <c r="P11" i="1"/>
  <c r="S11" i="1"/>
  <c r="O11" i="1"/>
  <c r="O18" i="1" s="1"/>
  <c r="M4" i="1"/>
  <c r="M3" i="1"/>
  <c r="U18" i="1" l="1"/>
  <c r="T18" i="1"/>
  <c r="S18" i="1"/>
  <c r="R18" i="1"/>
  <c r="Q18" i="1"/>
  <c r="P18" i="1"/>
  <c r="M6" i="1"/>
  <c r="M8" i="1" s="1"/>
  <c r="M10" i="1" s="1"/>
  <c r="N18" i="1"/>
  <c r="M5" i="1"/>
  <c r="M7" i="1" s="1"/>
  <c r="M9" i="1" s="1"/>
  <c r="M13" i="1"/>
  <c r="M14" i="1" s="1"/>
  <c r="M15" i="1" s="1"/>
  <c r="M16" i="1" s="1"/>
  <c r="C4" i="1"/>
  <c r="D4" i="1"/>
  <c r="D8" i="1" s="1"/>
  <c r="E4" i="1"/>
  <c r="F4" i="1"/>
  <c r="F8" i="1" s="1"/>
  <c r="G4" i="1"/>
  <c r="H4" i="1"/>
  <c r="H8" i="1" s="1"/>
  <c r="I4" i="1"/>
  <c r="I6" i="1" s="1"/>
  <c r="J4" i="1"/>
  <c r="K4" i="1"/>
  <c r="K6" i="1" s="1"/>
  <c r="L4" i="1"/>
  <c r="C3" i="1"/>
  <c r="D3" i="1"/>
  <c r="E3" i="1"/>
  <c r="E5" i="1" s="1"/>
  <c r="F3" i="1"/>
  <c r="G3" i="1"/>
  <c r="H3" i="1"/>
  <c r="I3" i="1"/>
  <c r="J3" i="1"/>
  <c r="K3" i="1"/>
  <c r="L3" i="1"/>
  <c r="B4" i="1"/>
  <c r="B3" i="1"/>
  <c r="B5" i="1" s="1"/>
  <c r="C6" i="1" l="1"/>
  <c r="C8" i="1" s="1"/>
  <c r="C10" i="1" s="1"/>
  <c r="M11" i="1"/>
  <c r="M18" i="1" s="1"/>
  <c r="L6" i="1"/>
  <c r="L8" i="1" s="1"/>
  <c r="L10" i="1" s="1"/>
  <c r="L5" i="1"/>
  <c r="L7" i="1" s="1"/>
  <c r="L9" i="1" s="1"/>
  <c r="K5" i="1"/>
  <c r="K7" i="1" s="1"/>
  <c r="K9" i="1" s="1"/>
  <c r="J6" i="1"/>
  <c r="J8" i="1" s="1"/>
  <c r="J10" i="1" s="1"/>
  <c r="J5" i="1"/>
  <c r="J7" i="1" s="1"/>
  <c r="J9" i="1" s="1"/>
  <c r="I5" i="1"/>
  <c r="I7" i="1" s="1"/>
  <c r="I9" i="1" s="1"/>
  <c r="H5" i="1"/>
  <c r="H7" i="1" s="1"/>
  <c r="H9" i="1" s="1"/>
  <c r="H11" i="1" s="1"/>
  <c r="G6" i="1"/>
  <c r="G8" i="1" s="1"/>
  <c r="G10" i="1" s="1"/>
  <c r="G5" i="1"/>
  <c r="G7" i="1" s="1"/>
  <c r="G9" i="1" s="1"/>
  <c r="F5" i="1"/>
  <c r="F7" i="1" s="1"/>
  <c r="F9" i="1" s="1"/>
  <c r="E6" i="1"/>
  <c r="E8" i="1" s="1"/>
  <c r="E10" i="1" s="1"/>
  <c r="D5" i="1"/>
  <c r="D7" i="1" s="1"/>
  <c r="D9" i="1" s="1"/>
  <c r="D11" i="1" s="1"/>
  <c r="C5" i="1"/>
  <c r="C7" i="1" s="1"/>
  <c r="C9" i="1" s="1"/>
  <c r="E13" i="1"/>
  <c r="E14" i="1" s="1"/>
  <c r="E15" i="1" s="1"/>
  <c r="E16" i="1" s="1"/>
  <c r="E7" i="1"/>
  <c r="E9" i="1" s="1"/>
  <c r="I13" i="1"/>
  <c r="I14" i="1" s="1"/>
  <c r="I15" i="1" s="1"/>
  <c r="I16" i="1" s="1"/>
  <c r="K8" i="1"/>
  <c r="K10" i="1" s="1"/>
  <c r="H10" i="1"/>
  <c r="D10" i="1"/>
  <c r="F10" i="1"/>
  <c r="J13" i="1"/>
  <c r="J14" i="1" s="1"/>
  <c r="F13" i="1"/>
  <c r="F14" i="1" s="1"/>
  <c r="L13" i="1"/>
  <c r="L14" i="1" s="1"/>
  <c r="H13" i="1"/>
  <c r="H14" i="1" s="1"/>
  <c r="D13" i="1"/>
  <c r="D14" i="1" s="1"/>
  <c r="K13" i="1"/>
  <c r="K14" i="1" s="1"/>
  <c r="G13" i="1"/>
  <c r="G14" i="1" s="1"/>
  <c r="C13" i="1"/>
  <c r="C14" i="1" s="1"/>
  <c r="B8" i="1"/>
  <c r="B7" i="1"/>
  <c r="C11" i="1" l="1"/>
  <c r="E11" i="1"/>
  <c r="E18" i="1" s="1"/>
  <c r="L11" i="1"/>
  <c r="G11" i="1"/>
  <c r="K11" i="1"/>
  <c r="J11" i="1"/>
  <c r="F11" i="1"/>
  <c r="D15" i="1"/>
  <c r="D16" i="1" s="1"/>
  <c r="D18" i="1" s="1"/>
  <c r="F15" i="1"/>
  <c r="F16" i="1" s="1"/>
  <c r="C15" i="1"/>
  <c r="C16" i="1" s="1"/>
  <c r="C18" i="1" s="1"/>
  <c r="H15" i="1"/>
  <c r="H16" i="1" s="1"/>
  <c r="H18" i="1" s="1"/>
  <c r="J15" i="1"/>
  <c r="J16" i="1" s="1"/>
  <c r="G15" i="1"/>
  <c r="G16" i="1" s="1"/>
  <c r="L15" i="1"/>
  <c r="L16" i="1" s="1"/>
  <c r="K15" i="1"/>
  <c r="K16" i="1" s="1"/>
  <c r="I8" i="1"/>
  <c r="I10" i="1" s="1"/>
  <c r="B10" i="1"/>
  <c r="B9" i="1"/>
  <c r="B13" i="1"/>
  <c r="B14" i="1" s="1"/>
  <c r="G18" i="1" l="1"/>
  <c r="L18" i="1"/>
  <c r="F18" i="1"/>
  <c r="J18" i="1"/>
  <c r="B11" i="1"/>
  <c r="I11" i="1"/>
  <c r="I18" i="1" s="1"/>
  <c r="B15" i="1"/>
  <c r="B16" i="1" s="1"/>
  <c r="K18" i="1"/>
  <c r="B18" i="1" l="1"/>
</calcChain>
</file>

<file path=xl/sharedStrings.xml><?xml version="1.0" encoding="utf-8"?>
<sst xmlns="http://schemas.openxmlformats.org/spreadsheetml/2006/main" count="16" uniqueCount="16">
  <si>
    <t>Wife Personal Income:</t>
  </si>
  <si>
    <t>Husband Personal Income:</t>
  </si>
  <si>
    <t>Wife Net Total Income:</t>
  </si>
  <si>
    <t>Husband Net Total Income:</t>
  </si>
  <si>
    <t>Wife Net Chargeable Income:</t>
  </si>
  <si>
    <t>Husband Net Chargeable Income:</t>
  </si>
  <si>
    <t>Wife Tax:</t>
  </si>
  <si>
    <t>Husband Tax:</t>
  </si>
  <si>
    <t>Wife Tax Payable:</t>
  </si>
  <si>
    <t>Husband Tax Payable:</t>
  </si>
  <si>
    <t>Joint Tax:</t>
  </si>
  <si>
    <t>Joint Tax Payable:</t>
  </si>
  <si>
    <t>Total Income:</t>
  </si>
  <si>
    <t>Total Net Chargeable Income:</t>
  </si>
  <si>
    <t>Wife and Husband Tax Payable:</t>
  </si>
  <si>
    <t>Joint Assessment Recommended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</si>
</sst>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164" fontId="3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C3" sqref="C3"/>
    </sheetView>
  </sheetViews>
  <sheetFormatPr defaultRowHeight="15" x14ac:dyDescent="0.25"/>
  <cols>
    <col min="1" max="1" width="30.5703125" customWidth="1"/>
    <col min="2" max="7" width="12.5703125" bestFit="1" customWidth="1"/>
    <col min="8" max="9" width="14.28515625" bestFit="1" customWidth="1"/>
    <col min="10" max="10" width="12.5703125" bestFit="1" customWidth="1"/>
    <col min="11" max="11" width="14.28515625" bestFit="1" customWidth="1"/>
    <col min="12" max="14" width="12.5703125" bestFit="1" customWidth="1"/>
    <col min="15" max="15" width="14.28515625" bestFit="1" customWidth="1"/>
    <col min="16" max="16" width="12.5703125" bestFit="1" customWidth="1"/>
    <col min="17" max="17" width="14.28515625" bestFit="1" customWidth="1"/>
    <col min="18" max="21" width="12.5703125" bestFit="1" customWidth="1"/>
  </cols>
  <sheetData>
    <row r="1" spans="1:21" x14ac:dyDescent="0.25">
      <c r="A1" s="2" t="s">
        <v>0</v>
      </c>
      <c r="B1" s="3">
        <v>140000</v>
      </c>
      <c r="C1" s="3">
        <v>220000</v>
      </c>
      <c r="D1" s="3">
        <v>350000</v>
      </c>
      <c r="E1" s="3">
        <v>100000</v>
      </c>
      <c r="F1" s="3">
        <v>0</v>
      </c>
      <c r="G1" s="3">
        <v>370000</v>
      </c>
      <c r="H1" s="3">
        <v>1235000</v>
      </c>
      <c r="I1" s="3">
        <v>27000</v>
      </c>
      <c r="J1" s="3">
        <v>567000</v>
      </c>
      <c r="K1" s="3">
        <v>123450</v>
      </c>
      <c r="L1" s="3">
        <v>150000</v>
      </c>
      <c r="M1" s="3">
        <v>520</v>
      </c>
      <c r="N1" s="3">
        <v>987321</v>
      </c>
      <c r="O1" s="3">
        <v>777777</v>
      </c>
      <c r="P1" s="3">
        <v>140000</v>
      </c>
      <c r="Q1" s="3">
        <v>124433</v>
      </c>
      <c r="R1" s="3">
        <v>2000</v>
      </c>
      <c r="S1" s="3">
        <v>6200</v>
      </c>
      <c r="T1" s="3">
        <v>2813210</v>
      </c>
      <c r="U1" s="3">
        <v>168888</v>
      </c>
    </row>
    <row r="2" spans="1:21" x14ac:dyDescent="0.25">
      <c r="A2" s="4" t="s">
        <v>1</v>
      </c>
      <c r="B2" s="5">
        <v>200000</v>
      </c>
      <c r="C2" s="5">
        <v>640000</v>
      </c>
      <c r="D2" s="5">
        <v>0</v>
      </c>
      <c r="E2" s="5">
        <v>740000</v>
      </c>
      <c r="F2" s="5">
        <v>360000</v>
      </c>
      <c r="G2" s="5">
        <v>250000</v>
      </c>
      <c r="H2" s="5">
        <v>440000</v>
      </c>
      <c r="I2" s="5">
        <v>859000</v>
      </c>
      <c r="J2" s="5">
        <v>367000</v>
      </c>
      <c r="K2" s="5">
        <v>6666666</v>
      </c>
      <c r="L2" s="5">
        <v>700000</v>
      </c>
      <c r="M2" s="5">
        <v>333333</v>
      </c>
      <c r="N2" s="5">
        <v>1314</v>
      </c>
      <c r="O2" s="5">
        <v>300000</v>
      </c>
      <c r="P2" s="5">
        <v>6780000</v>
      </c>
      <c r="Q2" s="5">
        <v>990524</v>
      </c>
      <c r="R2" s="5">
        <v>430000</v>
      </c>
      <c r="S2" s="5">
        <v>350000</v>
      </c>
      <c r="T2" s="5">
        <v>153000</v>
      </c>
      <c r="U2" s="5">
        <v>574500</v>
      </c>
    </row>
    <row r="3" spans="1:21" x14ac:dyDescent="0.25">
      <c r="A3" s="2" t="s">
        <v>2</v>
      </c>
      <c r="B3" s="3">
        <f>B1-MIN(B1*0.05,15000)</f>
        <v>133000</v>
      </c>
      <c r="C3" s="3">
        <f t="shared" ref="C3:U3" si="0">C1-MIN(C1*0.05,15000)</f>
        <v>209000</v>
      </c>
      <c r="D3" s="3">
        <f t="shared" si="0"/>
        <v>335000</v>
      </c>
      <c r="E3" s="3">
        <f t="shared" si="0"/>
        <v>95000</v>
      </c>
      <c r="F3" s="3">
        <f t="shared" si="0"/>
        <v>0</v>
      </c>
      <c r="G3" s="3">
        <f t="shared" si="0"/>
        <v>355000</v>
      </c>
      <c r="H3" s="3">
        <f t="shared" si="0"/>
        <v>1220000</v>
      </c>
      <c r="I3" s="3">
        <f t="shared" si="0"/>
        <v>25650</v>
      </c>
      <c r="J3" s="3">
        <f t="shared" si="0"/>
        <v>552000</v>
      </c>
      <c r="K3" s="3">
        <f t="shared" si="0"/>
        <v>117277.5</v>
      </c>
      <c r="L3" s="3">
        <f t="shared" si="0"/>
        <v>142500</v>
      </c>
      <c r="M3" s="3">
        <f t="shared" si="0"/>
        <v>494</v>
      </c>
      <c r="N3" s="3">
        <f t="shared" si="0"/>
        <v>972321</v>
      </c>
      <c r="O3" s="3">
        <f t="shared" si="0"/>
        <v>762777</v>
      </c>
      <c r="P3" s="3">
        <f t="shared" si="0"/>
        <v>133000</v>
      </c>
      <c r="Q3" s="3">
        <f t="shared" si="0"/>
        <v>118211.35</v>
      </c>
      <c r="R3" s="3">
        <f t="shared" si="0"/>
        <v>1900</v>
      </c>
      <c r="S3" s="3">
        <f t="shared" si="0"/>
        <v>5890</v>
      </c>
      <c r="T3" s="3">
        <f t="shared" si="0"/>
        <v>2798210</v>
      </c>
      <c r="U3" s="3">
        <f t="shared" si="0"/>
        <v>160443.6</v>
      </c>
    </row>
    <row r="4" spans="1:21" x14ac:dyDescent="0.25">
      <c r="A4" s="4" t="s">
        <v>3</v>
      </c>
      <c r="B4" s="5">
        <f>B2-MIN(B2*0.05,15000)</f>
        <v>190000</v>
      </c>
      <c r="C4" s="5">
        <f t="shared" ref="C4:U4" si="1">C2-MIN(C2*0.05,15000)</f>
        <v>625000</v>
      </c>
      <c r="D4" s="5">
        <f t="shared" si="1"/>
        <v>0</v>
      </c>
      <c r="E4" s="5">
        <f t="shared" si="1"/>
        <v>725000</v>
      </c>
      <c r="F4" s="5">
        <f t="shared" si="1"/>
        <v>345000</v>
      </c>
      <c r="G4" s="5">
        <f t="shared" si="1"/>
        <v>237500</v>
      </c>
      <c r="H4" s="5">
        <f t="shared" si="1"/>
        <v>425000</v>
      </c>
      <c r="I4" s="5">
        <f t="shared" si="1"/>
        <v>844000</v>
      </c>
      <c r="J4" s="5">
        <f t="shared" si="1"/>
        <v>352000</v>
      </c>
      <c r="K4" s="5">
        <f t="shared" si="1"/>
        <v>6651666</v>
      </c>
      <c r="L4" s="5">
        <f t="shared" si="1"/>
        <v>685000</v>
      </c>
      <c r="M4" s="5">
        <f t="shared" si="1"/>
        <v>318333</v>
      </c>
      <c r="N4" s="5">
        <f t="shared" si="1"/>
        <v>1248.3</v>
      </c>
      <c r="O4" s="5">
        <f t="shared" si="1"/>
        <v>285000</v>
      </c>
      <c r="P4" s="5">
        <f t="shared" si="1"/>
        <v>6765000</v>
      </c>
      <c r="Q4" s="5">
        <f t="shared" si="1"/>
        <v>975524</v>
      </c>
      <c r="R4" s="5">
        <f t="shared" si="1"/>
        <v>415000</v>
      </c>
      <c r="S4" s="5">
        <f t="shared" si="1"/>
        <v>335000</v>
      </c>
      <c r="T4" s="5">
        <f t="shared" si="1"/>
        <v>145350</v>
      </c>
      <c r="U4" s="5">
        <f t="shared" si="1"/>
        <v>559500</v>
      </c>
    </row>
    <row r="5" spans="1:21" x14ac:dyDescent="0.25">
      <c r="A5" s="2" t="s">
        <v>4</v>
      </c>
      <c r="B5" s="3">
        <f>IF(B3&gt;=132000,B3-132000,0)</f>
        <v>1000</v>
      </c>
      <c r="C5" s="3">
        <f t="shared" ref="C5:U5" si="2">IF(C3&gt;=132000,C3-132000,0)</f>
        <v>77000</v>
      </c>
      <c r="D5" s="3">
        <f t="shared" si="2"/>
        <v>203000</v>
      </c>
      <c r="E5" s="3">
        <f t="shared" si="2"/>
        <v>0</v>
      </c>
      <c r="F5" s="3">
        <f t="shared" si="2"/>
        <v>0</v>
      </c>
      <c r="G5" s="3">
        <f t="shared" si="2"/>
        <v>223000</v>
      </c>
      <c r="H5" s="3">
        <f t="shared" si="2"/>
        <v>1088000</v>
      </c>
      <c r="I5" s="3">
        <f t="shared" si="2"/>
        <v>0</v>
      </c>
      <c r="J5" s="3">
        <f t="shared" si="2"/>
        <v>420000</v>
      </c>
      <c r="K5" s="3">
        <f t="shared" si="2"/>
        <v>0</v>
      </c>
      <c r="L5" s="3">
        <f t="shared" si="2"/>
        <v>10500</v>
      </c>
      <c r="M5" s="3">
        <f t="shared" si="2"/>
        <v>0</v>
      </c>
      <c r="N5" s="3">
        <f t="shared" si="2"/>
        <v>840321</v>
      </c>
      <c r="O5" s="3">
        <f t="shared" si="2"/>
        <v>630777</v>
      </c>
      <c r="P5" s="3">
        <f t="shared" si="2"/>
        <v>1000</v>
      </c>
      <c r="Q5" s="3">
        <f t="shared" si="2"/>
        <v>0</v>
      </c>
      <c r="R5" s="3">
        <f t="shared" si="2"/>
        <v>0</v>
      </c>
      <c r="S5" s="3">
        <f t="shared" si="2"/>
        <v>0</v>
      </c>
      <c r="T5" s="3">
        <f t="shared" si="2"/>
        <v>2666210</v>
      </c>
      <c r="U5" s="3">
        <f t="shared" si="2"/>
        <v>28443.600000000006</v>
      </c>
    </row>
    <row r="6" spans="1:21" x14ac:dyDescent="0.25">
      <c r="A6" s="4" t="s">
        <v>5</v>
      </c>
      <c r="B6" s="5">
        <f>IF(B4&gt;=132000,B4-132000,0)</f>
        <v>58000</v>
      </c>
      <c r="C6" s="5">
        <f t="shared" ref="C6:U6" si="3">IF(C4&gt;=132000,C4-132000,0)</f>
        <v>493000</v>
      </c>
      <c r="D6" s="5">
        <f t="shared" si="3"/>
        <v>0</v>
      </c>
      <c r="E6" s="5">
        <f t="shared" si="3"/>
        <v>593000</v>
      </c>
      <c r="F6" s="5">
        <f t="shared" si="3"/>
        <v>213000</v>
      </c>
      <c r="G6" s="5">
        <f t="shared" si="3"/>
        <v>105500</v>
      </c>
      <c r="H6" s="5">
        <f t="shared" si="3"/>
        <v>293000</v>
      </c>
      <c r="I6" s="5">
        <f t="shared" si="3"/>
        <v>712000</v>
      </c>
      <c r="J6" s="5">
        <f t="shared" si="3"/>
        <v>220000</v>
      </c>
      <c r="K6" s="5">
        <f t="shared" si="3"/>
        <v>6519666</v>
      </c>
      <c r="L6" s="5">
        <f t="shared" si="3"/>
        <v>553000</v>
      </c>
      <c r="M6" s="5">
        <f t="shared" si="3"/>
        <v>186333</v>
      </c>
      <c r="N6" s="5">
        <f t="shared" si="3"/>
        <v>0</v>
      </c>
      <c r="O6" s="5">
        <f t="shared" si="3"/>
        <v>153000</v>
      </c>
      <c r="P6" s="5">
        <f t="shared" si="3"/>
        <v>6633000</v>
      </c>
      <c r="Q6" s="5">
        <f t="shared" si="3"/>
        <v>843524</v>
      </c>
      <c r="R6" s="5">
        <f t="shared" si="3"/>
        <v>283000</v>
      </c>
      <c r="S6" s="5">
        <f t="shared" si="3"/>
        <v>203000</v>
      </c>
      <c r="T6" s="5">
        <f t="shared" si="3"/>
        <v>13350</v>
      </c>
      <c r="U6" s="5">
        <f t="shared" si="3"/>
        <v>427500</v>
      </c>
    </row>
    <row r="7" spans="1:21" x14ac:dyDescent="0.25">
      <c r="A7" s="2" t="s">
        <v>6</v>
      </c>
      <c r="B7" s="3">
        <f>IF(B5&gt;=135000,(9450+(B5-135000)*0.17),IF(B5&gt;=90000,(4050+(B5-90000)*0.12),IF(B5&gt;=45000,(900+(B5-45000)*0.07),B5*0.02)))</f>
        <v>20</v>
      </c>
      <c r="C7" s="3">
        <f t="shared" ref="C7:U7" si="4">IF(C5&gt;=135000,(9450+(C5-135000)*0.17),IF(C5&gt;=90000,(4050+(C5-90000)*0.12),IF(C5&gt;=45000,(900+(C5-45000)*0.07),C5*0.02)))</f>
        <v>3140</v>
      </c>
      <c r="D7" s="3">
        <f t="shared" si="4"/>
        <v>21010</v>
      </c>
      <c r="E7" s="3">
        <f t="shared" si="4"/>
        <v>0</v>
      </c>
      <c r="F7" s="3">
        <f t="shared" si="4"/>
        <v>0</v>
      </c>
      <c r="G7" s="3">
        <f t="shared" si="4"/>
        <v>24410</v>
      </c>
      <c r="H7" s="3">
        <f t="shared" si="4"/>
        <v>171460</v>
      </c>
      <c r="I7" s="3">
        <f t="shared" si="4"/>
        <v>0</v>
      </c>
      <c r="J7" s="3">
        <f t="shared" si="4"/>
        <v>57900</v>
      </c>
      <c r="K7" s="3">
        <f t="shared" si="4"/>
        <v>0</v>
      </c>
      <c r="L7" s="3">
        <f t="shared" si="4"/>
        <v>210</v>
      </c>
      <c r="M7" s="3">
        <f t="shared" si="4"/>
        <v>0</v>
      </c>
      <c r="N7" s="3">
        <f t="shared" si="4"/>
        <v>129354.57</v>
      </c>
      <c r="O7" s="3">
        <f t="shared" si="4"/>
        <v>93732.090000000011</v>
      </c>
      <c r="P7" s="3">
        <f t="shared" si="4"/>
        <v>20</v>
      </c>
      <c r="Q7" s="3">
        <f t="shared" si="4"/>
        <v>0</v>
      </c>
      <c r="R7" s="3">
        <f t="shared" si="4"/>
        <v>0</v>
      </c>
      <c r="S7" s="3">
        <f t="shared" si="4"/>
        <v>0</v>
      </c>
      <c r="T7" s="3">
        <f t="shared" si="4"/>
        <v>439755.7</v>
      </c>
      <c r="U7" s="3">
        <f t="shared" si="4"/>
        <v>568.87200000000018</v>
      </c>
    </row>
    <row r="8" spans="1:21" x14ac:dyDescent="0.25">
      <c r="A8" s="4" t="s">
        <v>7</v>
      </c>
      <c r="B8" s="5">
        <f>IF(B6&gt;=135000,(9450+(B6-135000)*0.17),IF(B6&gt;=90000,(4050+(B6-90000)*0.12),IF(B6&gt;=45000,(900+(B6-45000)*0.07),B6*0.02)))</f>
        <v>1810</v>
      </c>
      <c r="C8" s="5">
        <f t="shared" ref="C8:U8" si="5">IF(C6&gt;=135000,(9450+(C6-135000)*0.17),IF(C6&gt;=90000,(4050+(C6-90000)*0.12),IF(C6&gt;=45000,(900+(C6-45000)*0.07),C6*0.02)))</f>
        <v>70310</v>
      </c>
      <c r="D8" s="5">
        <f t="shared" si="5"/>
        <v>0</v>
      </c>
      <c r="E8" s="5">
        <f t="shared" si="5"/>
        <v>87310</v>
      </c>
      <c r="F8" s="5">
        <f t="shared" si="5"/>
        <v>22710</v>
      </c>
      <c r="G8" s="5">
        <f t="shared" si="5"/>
        <v>5910</v>
      </c>
      <c r="H8" s="5">
        <f t="shared" si="5"/>
        <v>36310</v>
      </c>
      <c r="I8" s="5">
        <f t="shared" si="5"/>
        <v>107540</v>
      </c>
      <c r="J8" s="5">
        <f t="shared" si="5"/>
        <v>23900</v>
      </c>
      <c r="K8" s="5">
        <f t="shared" si="5"/>
        <v>1094843.22</v>
      </c>
      <c r="L8" s="5">
        <f t="shared" si="5"/>
        <v>80510</v>
      </c>
      <c r="M8" s="5">
        <f t="shared" si="5"/>
        <v>18176.61</v>
      </c>
      <c r="N8" s="5">
        <f t="shared" si="5"/>
        <v>0</v>
      </c>
      <c r="O8" s="5">
        <f t="shared" si="5"/>
        <v>12510</v>
      </c>
      <c r="P8" s="5">
        <f t="shared" si="5"/>
        <v>1114110</v>
      </c>
      <c r="Q8" s="5">
        <f t="shared" si="5"/>
        <v>129899.08</v>
      </c>
      <c r="R8" s="5">
        <f t="shared" si="5"/>
        <v>34610</v>
      </c>
      <c r="S8" s="5">
        <f t="shared" si="5"/>
        <v>21010</v>
      </c>
      <c r="T8" s="5">
        <f t="shared" si="5"/>
        <v>267</v>
      </c>
      <c r="U8" s="5">
        <f t="shared" si="5"/>
        <v>59175</v>
      </c>
    </row>
    <row r="9" spans="1:21" x14ac:dyDescent="0.25">
      <c r="A9" s="2" t="s">
        <v>8</v>
      </c>
      <c r="B9" s="3">
        <f>B7-MIN(B7*0.75,20000)</f>
        <v>5</v>
      </c>
      <c r="C9" s="3">
        <f t="shared" ref="C9:K9" si="6">C7-MIN(C7*0.75,20000)</f>
        <v>785</v>
      </c>
      <c r="D9" s="3">
        <f t="shared" si="6"/>
        <v>5252.5</v>
      </c>
      <c r="E9" s="3">
        <f t="shared" si="6"/>
        <v>0</v>
      </c>
      <c r="F9" s="3">
        <f t="shared" si="6"/>
        <v>0</v>
      </c>
      <c r="G9" s="3">
        <f t="shared" si="6"/>
        <v>6102.5</v>
      </c>
      <c r="H9" s="3">
        <f t="shared" si="6"/>
        <v>151460</v>
      </c>
      <c r="I9" s="3">
        <f t="shared" si="6"/>
        <v>0</v>
      </c>
      <c r="J9" s="3">
        <f t="shared" si="6"/>
        <v>37900</v>
      </c>
      <c r="K9" s="3">
        <f t="shared" si="6"/>
        <v>0</v>
      </c>
      <c r="L9" s="3">
        <f>L7-MIN(L7*0.75,20000)</f>
        <v>52.5</v>
      </c>
      <c r="M9" s="3">
        <f>M7-MIN(M7*0.75,20000)</f>
        <v>0</v>
      </c>
      <c r="N9" s="3">
        <f t="shared" ref="N9:U9" si="7">N7-MIN(N7*0.75,20000)</f>
        <v>109354.57</v>
      </c>
      <c r="O9" s="3">
        <f t="shared" si="7"/>
        <v>73732.090000000011</v>
      </c>
      <c r="P9" s="3">
        <f t="shared" si="7"/>
        <v>5</v>
      </c>
      <c r="Q9" s="3">
        <f t="shared" si="7"/>
        <v>0</v>
      </c>
      <c r="R9" s="3">
        <f t="shared" si="7"/>
        <v>0</v>
      </c>
      <c r="S9" s="3">
        <f t="shared" si="7"/>
        <v>0</v>
      </c>
      <c r="T9" s="3">
        <f t="shared" si="7"/>
        <v>419755.7</v>
      </c>
      <c r="U9" s="3">
        <f t="shared" si="7"/>
        <v>142.21800000000007</v>
      </c>
    </row>
    <row r="10" spans="1:21" x14ac:dyDescent="0.25">
      <c r="A10" s="4" t="s">
        <v>9</v>
      </c>
      <c r="B10" s="5">
        <f>B8-MIN(B8*0.75,20000)</f>
        <v>452.5</v>
      </c>
      <c r="C10" s="5">
        <f t="shared" ref="C10:K10" si="8">C8-MIN(C8*0.75,20000)</f>
        <v>50310</v>
      </c>
      <c r="D10" s="5">
        <f t="shared" si="8"/>
        <v>0</v>
      </c>
      <c r="E10" s="5">
        <f t="shared" si="8"/>
        <v>67310</v>
      </c>
      <c r="F10" s="5">
        <f t="shared" si="8"/>
        <v>5677.5</v>
      </c>
      <c r="G10" s="5">
        <f t="shared" si="8"/>
        <v>1477.5</v>
      </c>
      <c r="H10" s="5">
        <f t="shared" si="8"/>
        <v>16310</v>
      </c>
      <c r="I10" s="5">
        <f t="shared" si="8"/>
        <v>87540</v>
      </c>
      <c r="J10" s="5">
        <f t="shared" si="8"/>
        <v>5975</v>
      </c>
      <c r="K10" s="5">
        <f t="shared" si="8"/>
        <v>1074843.22</v>
      </c>
      <c r="L10" s="5">
        <f>L8-MIN(L8*0.75,20000)</f>
        <v>60510</v>
      </c>
      <c r="M10" s="5">
        <f>M8-MIN(M8*0.75,20000)</f>
        <v>4544.1525000000001</v>
      </c>
      <c r="N10" s="5">
        <f t="shared" ref="N10:U10" si="9">N8-MIN(N8*0.75,20000)</f>
        <v>0</v>
      </c>
      <c r="O10" s="5">
        <f t="shared" si="9"/>
        <v>3127.5</v>
      </c>
      <c r="P10" s="5">
        <f t="shared" si="9"/>
        <v>1094110</v>
      </c>
      <c r="Q10" s="5">
        <f t="shared" si="9"/>
        <v>109899.08</v>
      </c>
      <c r="R10" s="5">
        <f t="shared" si="9"/>
        <v>14610</v>
      </c>
      <c r="S10" s="5">
        <f t="shared" si="9"/>
        <v>5252.5</v>
      </c>
      <c r="T10" s="5">
        <f t="shared" si="9"/>
        <v>66.75</v>
      </c>
      <c r="U10" s="5">
        <f t="shared" si="9"/>
        <v>39175</v>
      </c>
    </row>
    <row r="11" spans="1:21" x14ac:dyDescent="0.25">
      <c r="A11" s="2" t="s">
        <v>14</v>
      </c>
      <c r="B11" s="3">
        <f t="shared" ref="B11:L11" si="10">B9+B10</f>
        <v>457.5</v>
      </c>
      <c r="C11" s="3">
        <f t="shared" si="10"/>
        <v>51095</v>
      </c>
      <c r="D11" s="3">
        <f t="shared" si="10"/>
        <v>5252.5</v>
      </c>
      <c r="E11" s="3">
        <f t="shared" si="10"/>
        <v>67310</v>
      </c>
      <c r="F11" s="3">
        <f t="shared" si="10"/>
        <v>5677.5</v>
      </c>
      <c r="G11" s="3">
        <f t="shared" si="10"/>
        <v>7580</v>
      </c>
      <c r="H11" s="3">
        <f t="shared" si="10"/>
        <v>167770</v>
      </c>
      <c r="I11" s="3">
        <f t="shared" si="10"/>
        <v>87540</v>
      </c>
      <c r="J11" s="3">
        <f t="shared" si="10"/>
        <v>43875</v>
      </c>
      <c r="K11" s="3">
        <f t="shared" si="10"/>
        <v>1074843.22</v>
      </c>
      <c r="L11" s="3">
        <f t="shared" si="10"/>
        <v>60562.5</v>
      </c>
      <c r="M11" s="3">
        <f t="shared" ref="M11:U11" si="11">M9+M10</f>
        <v>4544.1525000000001</v>
      </c>
      <c r="N11" s="3">
        <f t="shared" si="11"/>
        <v>109354.57</v>
      </c>
      <c r="O11" s="3">
        <f t="shared" si="11"/>
        <v>76859.590000000011</v>
      </c>
      <c r="P11" s="3">
        <f t="shared" si="11"/>
        <v>1094115</v>
      </c>
      <c r="Q11" s="3">
        <f t="shared" si="11"/>
        <v>109899.08</v>
      </c>
      <c r="R11" s="3">
        <f t="shared" si="11"/>
        <v>14610</v>
      </c>
      <c r="S11" s="3">
        <f t="shared" si="11"/>
        <v>5252.5</v>
      </c>
      <c r="T11" s="3">
        <f t="shared" si="11"/>
        <v>419822.45</v>
      </c>
      <c r="U11" s="3">
        <f t="shared" si="11"/>
        <v>39317.218000000001</v>
      </c>
    </row>
    <row r="12" spans="1:2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t="s">
        <v>12</v>
      </c>
      <c r="B13" s="1">
        <f t="shared" ref="B13:U13" si="12">B3+B4</f>
        <v>323000</v>
      </c>
      <c r="C13" s="1">
        <f t="shared" si="12"/>
        <v>834000</v>
      </c>
      <c r="D13" s="1">
        <f t="shared" si="12"/>
        <v>335000</v>
      </c>
      <c r="E13" s="1">
        <f t="shared" si="12"/>
        <v>820000</v>
      </c>
      <c r="F13" s="1">
        <f t="shared" si="12"/>
        <v>345000</v>
      </c>
      <c r="G13" s="1">
        <f t="shared" si="12"/>
        <v>592500</v>
      </c>
      <c r="H13" s="1">
        <f t="shared" si="12"/>
        <v>1645000</v>
      </c>
      <c r="I13" s="1">
        <f t="shared" si="12"/>
        <v>869650</v>
      </c>
      <c r="J13" s="1">
        <f t="shared" si="12"/>
        <v>904000</v>
      </c>
      <c r="K13" s="1">
        <f t="shared" si="12"/>
        <v>6768943.5</v>
      </c>
      <c r="L13" s="1">
        <f t="shared" si="12"/>
        <v>827500</v>
      </c>
      <c r="M13" s="1">
        <f t="shared" si="12"/>
        <v>318827</v>
      </c>
      <c r="N13" s="1">
        <f t="shared" si="12"/>
        <v>973569.3</v>
      </c>
      <c r="O13" s="1">
        <f t="shared" si="12"/>
        <v>1047777</v>
      </c>
      <c r="P13" s="1">
        <f t="shared" si="12"/>
        <v>6898000</v>
      </c>
      <c r="Q13" s="1">
        <f t="shared" si="12"/>
        <v>1093735.3500000001</v>
      </c>
      <c r="R13" s="1">
        <f t="shared" si="12"/>
        <v>416900</v>
      </c>
      <c r="S13" s="1">
        <f t="shared" si="12"/>
        <v>340890</v>
      </c>
      <c r="T13" s="1">
        <f t="shared" si="12"/>
        <v>2943560</v>
      </c>
      <c r="U13" s="1">
        <f t="shared" si="12"/>
        <v>719943.6</v>
      </c>
    </row>
    <row r="14" spans="1:21" x14ac:dyDescent="0.25">
      <c r="A14" t="s">
        <v>13</v>
      </c>
      <c r="B14" s="1">
        <f>B13-264000</f>
        <v>59000</v>
      </c>
      <c r="C14" s="1">
        <f t="shared" ref="C14:U14" si="13">C13-264000</f>
        <v>570000</v>
      </c>
      <c r="D14" s="1">
        <f t="shared" si="13"/>
        <v>71000</v>
      </c>
      <c r="E14" s="1">
        <f t="shared" si="13"/>
        <v>556000</v>
      </c>
      <c r="F14" s="1">
        <f t="shared" si="13"/>
        <v>81000</v>
      </c>
      <c r="G14" s="1">
        <f t="shared" si="13"/>
        <v>328500</v>
      </c>
      <c r="H14" s="1">
        <f t="shared" si="13"/>
        <v>1381000</v>
      </c>
      <c r="I14" s="1">
        <f t="shared" si="13"/>
        <v>605650</v>
      </c>
      <c r="J14" s="1">
        <f t="shared" si="13"/>
        <v>640000</v>
      </c>
      <c r="K14" s="1">
        <f t="shared" si="13"/>
        <v>6504943.5</v>
      </c>
      <c r="L14" s="1">
        <f t="shared" si="13"/>
        <v>563500</v>
      </c>
      <c r="M14" s="1">
        <f t="shared" si="13"/>
        <v>54827</v>
      </c>
      <c r="N14" s="1">
        <f t="shared" si="13"/>
        <v>709569.3</v>
      </c>
      <c r="O14" s="1">
        <f t="shared" si="13"/>
        <v>783777</v>
      </c>
      <c r="P14" s="1">
        <f t="shared" si="13"/>
        <v>6634000</v>
      </c>
      <c r="Q14" s="1">
        <f t="shared" si="13"/>
        <v>829735.35000000009</v>
      </c>
      <c r="R14" s="1">
        <f t="shared" si="13"/>
        <v>152900</v>
      </c>
      <c r="S14" s="1">
        <f t="shared" si="13"/>
        <v>76890</v>
      </c>
      <c r="T14" s="1">
        <f t="shared" si="13"/>
        <v>2679560</v>
      </c>
      <c r="U14" s="1">
        <f t="shared" si="13"/>
        <v>455943.6</v>
      </c>
    </row>
    <row r="15" spans="1:21" x14ac:dyDescent="0.25">
      <c r="A15" t="s">
        <v>10</v>
      </c>
      <c r="B15" s="1">
        <f>IF(B14&gt;=135000,(9450+(B14-135000)*0.17),IF(B14&gt;=90000,(4050+(B14-90000)*0.12),IF(B14&gt;=45000,(900+(B14-45000)*0.07),B14*0.02)))</f>
        <v>1880</v>
      </c>
      <c r="C15" s="1">
        <f t="shared" ref="C15:U15" si="14">IF(C14&gt;=135000,(9450+(C14-135000)*0.17),IF(C14&gt;=90000,(4050+(C14-90000)*0.12),IF(C14&gt;=45000,(900+(C14-45000)*0.07),C14*0.02)))</f>
        <v>83400</v>
      </c>
      <c r="D15" s="1">
        <f t="shared" si="14"/>
        <v>2720</v>
      </c>
      <c r="E15" s="1">
        <f t="shared" si="14"/>
        <v>81020</v>
      </c>
      <c r="F15" s="1">
        <f t="shared" si="14"/>
        <v>3420.0000000000005</v>
      </c>
      <c r="G15" s="1">
        <f t="shared" si="14"/>
        <v>42345</v>
      </c>
      <c r="H15" s="1">
        <f t="shared" si="14"/>
        <v>221270.00000000003</v>
      </c>
      <c r="I15" s="1">
        <f t="shared" si="14"/>
        <v>89460.5</v>
      </c>
      <c r="J15" s="1">
        <f t="shared" si="14"/>
        <v>95300</v>
      </c>
      <c r="K15" s="1">
        <f t="shared" si="14"/>
        <v>1092340.395</v>
      </c>
      <c r="L15" s="1">
        <f t="shared" si="14"/>
        <v>82295</v>
      </c>
      <c r="M15" s="1">
        <f t="shared" si="14"/>
        <v>1587.89</v>
      </c>
      <c r="N15" s="1">
        <f t="shared" si="14"/>
        <v>107126.78100000002</v>
      </c>
      <c r="O15" s="1">
        <f t="shared" si="14"/>
        <v>119742.09000000001</v>
      </c>
      <c r="P15" s="1">
        <f t="shared" si="14"/>
        <v>1114280</v>
      </c>
      <c r="Q15" s="1">
        <f t="shared" si="14"/>
        <v>127555.00950000003</v>
      </c>
      <c r="R15" s="1">
        <f t="shared" si="14"/>
        <v>12493</v>
      </c>
      <c r="S15" s="1">
        <f t="shared" si="14"/>
        <v>3132.3</v>
      </c>
      <c r="T15" s="1">
        <f t="shared" si="14"/>
        <v>442025.2</v>
      </c>
      <c r="U15" s="1">
        <f t="shared" si="14"/>
        <v>64010.411999999997</v>
      </c>
    </row>
    <row r="16" spans="1:21" x14ac:dyDescent="0.25">
      <c r="A16" t="s">
        <v>11</v>
      </c>
      <c r="B16" s="1">
        <f>B15-MIN(B15*0.75,20000)</f>
        <v>470</v>
      </c>
      <c r="C16" s="1">
        <f t="shared" ref="C16:U16" si="15">C15-MIN(C15*0.75,20000)</f>
        <v>63400</v>
      </c>
      <c r="D16" s="1">
        <f t="shared" si="15"/>
        <v>680</v>
      </c>
      <c r="E16" s="1">
        <f t="shared" si="15"/>
        <v>61020</v>
      </c>
      <c r="F16" s="1">
        <f t="shared" si="15"/>
        <v>855</v>
      </c>
      <c r="G16" s="1">
        <f t="shared" si="15"/>
        <v>22345</v>
      </c>
      <c r="H16" s="1">
        <f t="shared" si="15"/>
        <v>201270.00000000003</v>
      </c>
      <c r="I16" s="1">
        <f t="shared" si="15"/>
        <v>69460.5</v>
      </c>
      <c r="J16" s="1">
        <f t="shared" si="15"/>
        <v>75300</v>
      </c>
      <c r="K16" s="1">
        <f t="shared" si="15"/>
        <v>1072340.395</v>
      </c>
      <c r="L16" s="1">
        <f t="shared" si="15"/>
        <v>62295</v>
      </c>
      <c r="M16" s="1">
        <f t="shared" si="15"/>
        <v>396.97250000000008</v>
      </c>
      <c r="N16" s="1">
        <f t="shared" si="15"/>
        <v>87126.781000000017</v>
      </c>
      <c r="O16" s="1">
        <f t="shared" si="15"/>
        <v>99742.090000000011</v>
      </c>
      <c r="P16" s="1">
        <f t="shared" si="15"/>
        <v>1094280</v>
      </c>
      <c r="Q16" s="1">
        <f t="shared" si="15"/>
        <v>107555.00950000003</v>
      </c>
      <c r="R16" s="1">
        <f t="shared" si="15"/>
        <v>3123.25</v>
      </c>
      <c r="S16" s="1">
        <f t="shared" si="15"/>
        <v>783.07499999999982</v>
      </c>
      <c r="T16" s="1">
        <f t="shared" si="15"/>
        <v>422025.2</v>
      </c>
      <c r="U16" s="1">
        <f t="shared" si="15"/>
        <v>44010.411999999997</v>
      </c>
    </row>
    <row r="18" spans="1:21" x14ac:dyDescent="0.25">
      <c r="A18" t="s">
        <v>15</v>
      </c>
      <c r="B18" t="str">
        <f t="shared" ref="B18:U18" si="16">IF(B16&lt;B11,"Yes","No")</f>
        <v>No</v>
      </c>
      <c r="C18" t="str">
        <f t="shared" si="16"/>
        <v>No</v>
      </c>
      <c r="D18" t="str">
        <f t="shared" si="16"/>
        <v>Yes</v>
      </c>
      <c r="E18" t="str">
        <f t="shared" si="16"/>
        <v>Yes</v>
      </c>
      <c r="F18" t="str">
        <f t="shared" si="16"/>
        <v>Yes</v>
      </c>
      <c r="G18" t="str">
        <f t="shared" si="16"/>
        <v>No</v>
      </c>
      <c r="H18" t="str">
        <f t="shared" si="16"/>
        <v>No</v>
      </c>
      <c r="I18" t="str">
        <f t="shared" si="16"/>
        <v>Yes</v>
      </c>
      <c r="J18" t="str">
        <f t="shared" si="16"/>
        <v>No</v>
      </c>
      <c r="K18" t="str">
        <f t="shared" si="16"/>
        <v>Yes</v>
      </c>
      <c r="L18" t="str">
        <f t="shared" si="16"/>
        <v>No</v>
      </c>
      <c r="M18" t="str">
        <f t="shared" si="16"/>
        <v>Yes</v>
      </c>
      <c r="N18" t="str">
        <f t="shared" si="16"/>
        <v>Yes</v>
      </c>
      <c r="O18" t="str">
        <f t="shared" si="16"/>
        <v>No</v>
      </c>
      <c r="P18" t="str">
        <f t="shared" si="16"/>
        <v>No</v>
      </c>
      <c r="Q18" t="str">
        <f t="shared" si="16"/>
        <v>Yes</v>
      </c>
      <c r="R18" t="str">
        <f t="shared" si="16"/>
        <v>Yes</v>
      </c>
      <c r="S18" t="str">
        <f t="shared" si="16"/>
        <v>Yes</v>
      </c>
      <c r="T18" t="str">
        <f t="shared" si="16"/>
        <v>No</v>
      </c>
      <c r="U18" t="str">
        <f t="shared" si="16"/>
        <v>No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 University of Hong Kong</dc:creator>
  <cp:lastModifiedBy>City University of Hong Kong</cp:lastModifiedBy>
  <dcterms:created xsi:type="dcterms:W3CDTF">2018-01-17T05:18:38Z</dcterms:created>
  <dcterms:modified xsi:type="dcterms:W3CDTF">2018-03-14T06:10:05Z</dcterms:modified>
</cp:coreProperties>
</file>