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866c39d570b1f1/Documents/ExcelExercises/"/>
    </mc:Choice>
  </mc:AlternateContent>
  <xr:revisionPtr revIDLastSave="2" documentId="11_702DDEA353CE2608B772EC88452CFE5B44140443" xr6:coauthVersionLast="47" xr6:coauthVersionMax="47" xr10:uidLastSave="{F5A872B9-2362-4D2D-91F6-B34C47B67440}"/>
  <bookViews>
    <workbookView xWindow="9860" yWindow="150" windowWidth="9330" windowHeight="9880" activeTab="3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Sheet2" sheetId="27" r:id="rId8"/>
    <sheet name="Order Info" sheetId="23" r:id="rId9"/>
    <sheet name="Sort &amp; Filter" sheetId="6" r:id="rId10"/>
    <sheet name="Subtotals" sheetId="7" r:id="rId11"/>
    <sheet name="Charting" sheetId="8" r:id="rId12"/>
    <sheet name="Buyers 2015" sheetId="11" r:id="rId13"/>
    <sheet name="New Hires" sheetId="13" r:id="rId14"/>
    <sheet name="List Functions" sheetId="19" r:id="rId15"/>
    <sheet name="PivotTAble" sheetId="25" r:id="rId16"/>
    <sheet name="Sales Data" sheetId="20" r:id="rId17"/>
  </sheets>
  <definedNames>
    <definedName name="_xlnm._FilterDatabase" localSheetId="12" hidden="1">'Buyers 2015'!$A$1:$E$41</definedName>
    <definedName name="_xlnm._FilterDatabase" localSheetId="4" hidden="1">'Employee Records'!$A$1:$H$51</definedName>
    <definedName name="_xlnm._FilterDatabase" localSheetId="5" hidden="1">'EXPORT EMP RECS'!$A$1:$H$50</definedName>
    <definedName name="_xlnm._FilterDatabase" localSheetId="14" hidden="1">'List Functions'!$A$3:$F$61</definedName>
    <definedName name="_xlnm._FilterDatabase" localSheetId="16" hidden="1">'Sales Data'!$A$4:$H$448</definedName>
    <definedName name="_xlcn.WorksheetConnection_Excel102Exercises.xlsxCustomerInfo1" hidden="1">CustomerInfo[]</definedName>
    <definedName name="_xlcn.WorksheetConnection_Excel102Exercises.xlsxOrderInfo1" hidden="1">OrderInfo[]</definedName>
    <definedName name="_xlnm.Criteria" localSheetId="14">'List Functions'!#REF!</definedName>
    <definedName name="_xlnm.Extract" localSheetId="14">'List Functions'!#REF!</definedName>
    <definedName name="_xlnm.Print_Titles" localSheetId="16">'Sales Data'!$4:$4</definedName>
  </definedNames>
  <calcPr calcId="191029"/>
  <pivotCaches>
    <pivotCache cacheId="0" r:id="rId18"/>
    <pivotCache cacheId="1" r:id="rId19"/>
  </pivotCaches>
  <extLst>
    <ext xmlns:x15="http://schemas.microsoft.com/office/spreadsheetml/2010/11/main" uri="{FCE2AD5D-F65C-4FA6-A056-5C36A1767C68}">
      <x15:dataModel>
        <x15:modelTables>
          <x15:modelTable id="CustomerInfo" name="CustomerInfo" connection="WorksheetConnection_Excel102Exercises.xlsx!CustomerInfo"/>
          <x15:modelTable id="OrderInfo" name="OrderInfo" connection="WorksheetConnection_Excel102Exercises.xlsx!OrderInfo"/>
        </x15:modelTables>
        <x15:modelRelationships>
          <x15:modelRelationship fromTable="OrderInfo" fromColumn="CustomerID" toTable="CustomerInfo" toColumn="Customer ID"/>
        </x15:modelRelationships>
      </x15:dataModel>
    </ext>
  </extLst>
</workbook>
</file>

<file path=xl/calcChain.xml><?xml version="1.0" encoding="utf-8"?>
<calcChain xmlns="http://schemas.openxmlformats.org/spreadsheetml/2006/main">
  <c r="C4" i="4" l="1"/>
  <c r="C7" i="4" s="1"/>
  <c r="C5" i="4"/>
  <c r="C6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F4" i="19"/>
  <c r="H52" i="21" l="1"/>
  <c r="F352" i="20" l="1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61" i="19"/>
  <c r="F17" i="19"/>
  <c r="F46" i="19"/>
  <c r="F31" i="19"/>
  <c r="F45" i="19"/>
  <c r="F44" i="19"/>
  <c r="F43" i="19"/>
  <c r="F41" i="19"/>
  <c r="F40" i="19"/>
  <c r="F38" i="19"/>
  <c r="F42" i="19"/>
  <c r="F36" i="19"/>
  <c r="F39" i="19"/>
  <c r="F37" i="19"/>
  <c r="F35" i="19"/>
  <c r="F34" i="19"/>
  <c r="F32" i="19"/>
  <c r="F33" i="19"/>
  <c r="F29" i="19"/>
  <c r="F30" i="19"/>
  <c r="F27" i="19"/>
  <c r="F28" i="19"/>
  <c r="F26" i="19"/>
  <c r="F25" i="19"/>
  <c r="F24" i="19"/>
  <c r="F22" i="19"/>
  <c r="F23" i="19"/>
  <c r="F20" i="19"/>
  <c r="F21" i="19"/>
  <c r="F19" i="19"/>
  <c r="F18" i="19"/>
  <c r="F8" i="19"/>
  <c r="F10" i="19"/>
  <c r="F6" i="19"/>
  <c r="F9" i="19"/>
  <c r="F14" i="19"/>
  <c r="F5" i="19"/>
  <c r="F47" i="19"/>
  <c r="F48" i="19"/>
  <c r="F56" i="19"/>
  <c r="F51" i="19"/>
  <c r="F49" i="19"/>
  <c r="F53" i="19"/>
  <c r="F50" i="19"/>
  <c r="F60" i="19"/>
  <c r="F55" i="19"/>
  <c r="F12" i="19"/>
  <c r="F13" i="19"/>
  <c r="F15" i="19"/>
  <c r="F16" i="19"/>
  <c r="F11" i="19"/>
  <c r="F7" i="19"/>
  <c r="F57" i="19"/>
  <c r="F59" i="19"/>
  <c r="F58" i="19"/>
  <c r="F54" i="19"/>
  <c r="F52" i="19"/>
  <c r="F21" i="20"/>
  <c r="F22" i="20"/>
  <c r="F5" i="20"/>
  <c r="F19" i="20"/>
  <c r="F6" i="20"/>
  <c r="F7" i="20"/>
  <c r="F35" i="20"/>
  <c r="F25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J5" i="19" l="1"/>
  <c r="F1" i="19"/>
  <c r="E1" i="19"/>
  <c r="J11" i="19"/>
  <c r="K5" i="19"/>
  <c r="E47" i="7"/>
  <c r="E19" i="7"/>
  <c r="E9" i="7"/>
  <c r="E30" i="7"/>
  <c r="E48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C9C5A-7460-48CC-89BF-30F76672D7BA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26A8FBD-310B-441F-968C-667B47B7BDD7}" name="WorksheetConnection_Excel102Exercises.xlsx!CustomerInfo" type="102" refreshedVersion="8" minRefreshableVersion="5">
    <extLst>
      <ext xmlns:x15="http://schemas.microsoft.com/office/spreadsheetml/2010/11/main" uri="{DE250136-89BD-433C-8126-D09CA5730AF9}">
        <x15:connection id="CustomerInfo">
          <x15:rangePr sourceName="_xlcn.WorksheetConnection_Excel102Exercises.xlsxCustomerInfo1"/>
        </x15:connection>
      </ext>
    </extLst>
  </connection>
  <connection id="3" xr16:uid="{F5C81C85-84BE-48C2-87FF-F8644D949D2F}" name="WorksheetConnection_Excel102Exercises.xlsx!OrderInfo" type="102" refreshedVersion="8" minRefreshableVersion="5">
    <extLst>
      <ext xmlns:x15="http://schemas.microsoft.com/office/spreadsheetml/2010/11/main" uri="{DE250136-89BD-433C-8126-D09CA5730AF9}">
        <x15:connection id="OrderInfo">
          <x15:rangePr sourceName="_xlcn.WorksheetConnection_Excel102Exercises.xlsxOrderInfo1"/>
        </x15:connection>
      </ext>
    </extLst>
  </connection>
</connections>
</file>

<file path=xl/sharedStrings.xml><?xml version="1.0" encoding="utf-8"?>
<sst xmlns="http://schemas.openxmlformats.org/spreadsheetml/2006/main" count="5119" uniqueCount="1443">
  <si>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</si>
  <si>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</si>
  <si>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</si>
  <si>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</si>
  <si>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</si>
  <si>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</si>
  <si>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</si>
  <si>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</si>
  <si>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</si>
  <si>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</si>
  <si>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</si>
  <si>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</si>
  <si>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</si>
  <si>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</si>
  <si>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</si>
  <si>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</si>
  <si>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</si>
  <si>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</si>
  <si>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</si>
  <si>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</si>
  <si>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</si>
  <si>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</si>
  <si>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</si>
  <si>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</si>
  <si>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</si>
  <si>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</si>
  <si>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</si>
  <si>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</si>
  <si>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</si>
  <si>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</si>
  <si>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</si>
  <si>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</si>
  <si>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</si>
  <si>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</si>
  <si>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</si>
  <si>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</si>
  <si>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</si>
  <si>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</si>
  <si>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</si>
  <si>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</si>
  <si>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</si>
  <si>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</si>
  <si>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</si>
  <si>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</si>
  <si>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</si>
  <si>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</si>
  <si>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</si>
  <si>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</si>
  <si>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</si>
  <si>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</si>
  <si>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</si>
  <si>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</si>
  <si>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</si>
  <si>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</si>
  <si>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</si>
  <si>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</si>
  <si>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</si>
  <si>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</si>
  <si>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</si>
  <si>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</si>
  <si>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</si>
  <si>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</si>
  <si>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</si>
  <si>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</si>
  <si>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</si>
  <si>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</si>
  <si>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</si>
  <si>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</si>
  <si>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</si>
  <si>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</si>
  <si>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</si>
  <si>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</si>
  <si>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</si>
  <si>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</si>
  <si>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</si>
  <si>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</si>
  <si>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</si>
  <si>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</si>
  <si>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</si>
  <si>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</si>
  <si>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</si>
  <si>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</si>
  <si>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</si>
  <si>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</si>
  <si>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</si>
  <si>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</si>
  <si>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</si>
  <si>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</si>
  <si>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</si>
  <si>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</si>
  <si>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</si>
  <si>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</si>
  <si>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</si>
  <si>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</si>
  <si>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</si>
  <si>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</si>
  <si>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</si>
  <si>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</si>
  <si>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</si>
  <si>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</si>
  <si>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</si>
  <si>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</si>
  <si>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</si>
  <si>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</si>
  <si>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</si>
  <si>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</si>
  <si>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</si>
  <si>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</si>
  <si>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</si>
  <si>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</si>
  <si>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</si>
  <si>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</si>
  <si>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</si>
  <si>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</si>
  <si>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</si>
  <si>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</si>
  <si>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</si>
  <si>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</si>
  <si>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</si>
  <si>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</si>
  <si>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</si>
  <si>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</si>
  <si>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</si>
  <si>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</si>
  <si>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</si>
  <si>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</si>
  <si>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</si>
  <si>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</si>
  <si>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</si>
  <si>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</si>
  <si>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</si>
  <si>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</si>
  <si>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</si>
  <si>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</si>
  <si>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</si>
  <si>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</si>
  <si>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</si>
  <si>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</si>
  <si>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</si>
  <si>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</si>
  <si>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</si>
  <si>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</si>
  <si>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</si>
  <si>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</si>
  <si>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</si>
  <si>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</si>
  <si>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</si>
  <si>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</si>
  <si>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</si>
  <si>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</si>
  <si>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</si>
  <si>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</si>
  <si>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</si>
  <si>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</si>
  <si>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</si>
  <si>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</si>
  <si>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</si>
  <si>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</si>
  <si>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</si>
  <si>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</si>
  <si>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</si>
  <si>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</si>
  <si>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</si>
  <si>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</si>
  <si>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</si>
  <si>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</si>
  <si>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</si>
  <si>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</si>
  <si>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</si>
  <si>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</si>
  <si>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</si>
  <si>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</si>
  <si>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</si>
  <si>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</si>
  <si>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</si>
  <si>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</si>
  <si>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</si>
  <si>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</si>
  <si>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</si>
  <si>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</si>
  <si>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</si>
  <si>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</si>
  <si>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</si>
  <si>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</si>
  <si>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</si>
  <si>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</si>
  <si>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</si>
  <si>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</si>
  <si>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</si>
  <si>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</si>
  <si>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</si>
  <si>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</si>
  <si>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</si>
  <si>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</si>
  <si>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</si>
  <si>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</si>
  <si>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</si>
  <si>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</si>
  <si>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</si>
  <si>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</si>
  <si>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</si>
  <si>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</si>
  <si>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</si>
  <si>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</si>
  <si>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</si>
  <si>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</si>
  <si>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</si>
  <si>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</si>
  <si>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</si>
  <si>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</si>
  <si>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</si>
  <si>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</si>
  <si>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</si>
  <si>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</si>
  <si>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</si>
  <si>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</si>
  <si>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</si>
  <si>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</si>
  <si>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</si>
  <si>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</si>
  <si>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</si>
  <si>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</si>
  <si>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</si>
  <si>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</si>
  <si>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</si>
  <si>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</si>
  <si>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</si>
  <si>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</si>
  <si>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</si>
  <si>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</si>
  <si>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</si>
  <si>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</si>
  <si>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</si>
  <si>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</si>
  <si>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</si>
  <si>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</si>
  <si>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</si>
  <si>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</si>
  <si>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</si>
  <si>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</si>
  <si>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</si>
  <si>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</si>
  <si>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</si>
  <si>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</si>
  <si>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</si>
  <si>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</si>
  <si>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</si>
  <si>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</si>
  <si>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</si>
  <si>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</si>
  <si>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</si>
  <si>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</si>
  <si>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</si>
  <si>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</si>
  <si>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</si>
  <si>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</si>
  <si>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</si>
  <si>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</si>
  <si>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</si>
  <si>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</si>
  <si>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</si>
  <si>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</si>
  <si>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</si>
  <si>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</si>
  <si>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</si>
  <si>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</si>
  <si>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</si>
  <si>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</si>
  <si>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</si>
  <si>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</si>
  <si>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</si>
  <si>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</si>
  <si>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</si>
  <si>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</si>
  <si>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</si>
  <si>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</si>
  <si>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</si>
  <si>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</si>
  <si>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</si>
  <si>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</si>
  <si>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</si>
  <si>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</si>
  <si>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</si>
  <si>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</si>
  <si>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</si>
  <si>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</si>
  <si>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</si>
  <si>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</si>
  <si>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</si>
  <si>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</si>
  <si>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</si>
  <si>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</si>
  <si>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</si>
  <si>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</si>
  <si>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</si>
  <si>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</si>
  <si>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</si>
  <si>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</si>
  <si>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</si>
  <si>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</si>
  <si>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</si>
  <si>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</si>
  <si>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</si>
  <si>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</si>
  <si>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</si>
  <si>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</si>
  <si>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</si>
  <si>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</si>
  <si>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</si>
  <si>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</si>
  <si>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</si>
  <si>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</si>
  <si>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</si>
  <si>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</si>
  <si>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</si>
  <si>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</si>
  <si>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</si>
  <si>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</si>
  <si>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</si>
  <si>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</si>
  <si>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</si>
  <si>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</si>
  <si>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</si>
  <si>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</si>
  <si>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</si>
  <si>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</si>
  <si>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</si>
  <si>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</si>
  <si>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</si>
  <si>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</si>
  <si>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</si>
  <si>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</si>
  <si>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</si>
  <si>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</si>
  <si>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</si>
  <si>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</si>
  <si>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</si>
  <si>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</si>
  <si>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</si>
  <si>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</si>
  <si>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</si>
  <si>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</si>
  <si>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</si>
  <si>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</si>
  <si>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</si>
  <si>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</si>
  <si>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</si>
  <si>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</si>
  <si>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</si>
  <si>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</si>
  <si>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</si>
  <si>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</si>
  <si>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</si>
  <si>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</si>
  <si>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</si>
  <si>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</si>
  <si>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</si>
  <si>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</si>
  <si>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</si>
  <si>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</si>
  <si>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</si>
  <si>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</si>
  <si>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</si>
  <si>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</si>
  <si>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</si>
  <si>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</si>
  <si>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</si>
  <si>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</si>
  <si>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</si>
  <si>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</si>
  <si>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</si>
  <si>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</si>
  <si>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</si>
  <si>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</si>
  <si>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</si>
  <si>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</si>
  <si>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</si>
  <si>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</si>
  <si>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</si>
  <si>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</si>
  <si>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</si>
  <si>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</si>
  <si>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</si>
  <si>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</si>
  <si>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</si>
  <si>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</si>
  <si>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</si>
  <si>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</si>
  <si>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</si>
  <si>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</si>
  <si>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</si>
  <si>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</si>
  <si>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</si>
  <si>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</si>
  <si>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</si>
  <si>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</si>
  <si>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</si>
  <si>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</si>
  <si>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</si>
  <si>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</si>
  <si>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</si>
  <si>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</si>
  <si>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</si>
  <si>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</si>
  <si>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</si>
  <si>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</si>
  <si>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</si>
  <si>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</si>
  <si>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</si>
  <si>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</si>
  <si>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</si>
  <si>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</si>
  <si>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</si>
  <si>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</si>
  <si>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</si>
  <si>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</si>
  <si>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</si>
  <si>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</si>
  <si>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</si>
  <si>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</si>
  <si>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</si>
  <si>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</si>
  <si>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</si>
  <si>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</si>
  <si>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</si>
  <si>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</si>
  <si>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</si>
  <si>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</si>
  <si>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</si>
  <si>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</si>
  <si>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</si>
  <si>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</si>
  <si>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</si>
  <si>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</si>
  <si>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</si>
  <si>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</si>
  <si>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</si>
  <si>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</si>
  <si>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</si>
  <si>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</si>
  <si>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</si>
  <si>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</si>
  <si>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</si>
  <si>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</si>
  <si>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</si>
  <si>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</si>
  <si>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</si>
  <si>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</si>
  <si>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</si>
  <si>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</si>
  <si>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</si>
  <si>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</si>
  <si>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</si>
  <si>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</si>
  <si>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</si>
  <si>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</si>
  <si>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</si>
  <si>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</si>
  <si>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</si>
  <si>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</si>
  <si>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</si>
  <si>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</si>
  <si>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</si>
  <si>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</si>
  <si>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</si>
  <si>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</si>
  <si>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</si>
  <si>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</si>
  <si>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</si>
  <si>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</si>
  <si>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</si>
  <si>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</si>
  <si>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</si>
  <si>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</si>
  <si>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</si>
  <si>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</si>
  <si>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</si>
  <si>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</si>
  <si>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</si>
  <si>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</si>
  <si>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</si>
  <si>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</si>
  <si>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</si>
  <si>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</si>
  <si>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</si>
  <si>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</si>
  <si>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</si>
  <si>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</si>
  <si>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</si>
  <si>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</si>
  <si>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</si>
  <si>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</si>
  <si>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</si>
  <si>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</si>
  <si>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</si>
  <si>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</si>
  <si>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</si>
  <si>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</si>
  <si>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</si>
  <si>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</si>
  <si>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</si>
  <si>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</si>
  <si>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</si>
  <si>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</si>
  <si>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</si>
  <si>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</si>
  <si>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</si>
  <si>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</si>
  <si>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</si>
  <si>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</si>
  <si>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</si>
  <si>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</si>
  <si>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</si>
  <si>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</si>
  <si>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</si>
  <si>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</si>
  <si>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</si>
  <si>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</si>
  <si>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</si>
  <si>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</si>
  <si>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</si>
  <si>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</si>
  <si>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</si>
  <si>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</si>
  <si>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</si>
  <si>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</si>
  <si>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</si>
  <si>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</si>
  <si>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</si>
  <si>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</si>
  <si>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</si>
  <si>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</si>
  <si>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</si>
  <si>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</si>
  <si>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</si>
  <si>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</si>
  <si>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</si>
  <si>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</si>
  <si>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</si>
  <si>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</si>
  <si>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</si>
  <si>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</si>
  <si>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</si>
  <si>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</si>
  <si>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</si>
  <si>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</si>
  <si>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</si>
  <si>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</si>
  <si>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</si>
  <si>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</si>
  <si>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</si>
  <si>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</si>
  <si>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</si>
  <si>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</si>
  <si>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</si>
  <si>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</si>
  <si>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</si>
  <si>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</si>
  <si>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</si>
  <si>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</si>
  <si>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</si>
  <si>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</si>
  <si>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</si>
  <si>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</si>
  <si>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</si>
  <si>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</si>
  <si>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</si>
  <si>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</si>
  <si>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</si>
  <si>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</si>
  <si>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</si>
  <si>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</si>
  <si>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</si>
  <si>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</si>
  <si>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</si>
  <si>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</si>
  <si>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</si>
  <si>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</si>
  <si>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</si>
  <si>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</si>
  <si>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</si>
  <si>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</si>
  <si>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</si>
  <si>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</si>
  <si>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</si>
  <si>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</si>
  <si>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</si>
  <si>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</si>
  <si>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</si>
  <si>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</si>
  <si>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</si>
  <si>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</si>
  <si>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</si>
  <si>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</si>
  <si>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</si>
  <si>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</si>
  <si>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</si>
  <si>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</si>
  <si>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</si>
  <si>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</si>
  <si>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</si>
  <si>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</si>
  <si>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</si>
  <si>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</si>
  <si>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</si>
  <si>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</si>
  <si>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</si>
  <si>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</si>
  <si>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</si>
  <si>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</si>
  <si>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</si>
  <si>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</si>
  <si>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</si>
  <si>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</si>
  <si>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</si>
  <si>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</si>
  <si>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</si>
  <si>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</si>
  <si>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</si>
  <si>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</si>
  <si>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</si>
  <si>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</si>
  <si>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</si>
  <si>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</si>
  <si>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</si>
  <si>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</si>
  <si>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</si>
  <si>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</si>
  <si>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</si>
  <si>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</si>
  <si>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</si>
  <si>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</si>
  <si>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</si>
  <si>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</si>
  <si>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</si>
  <si>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</si>
  <si>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</si>
  <si>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</si>
  <si>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</si>
  <si>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</si>
  <si>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</si>
  <si>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</si>
  <si>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</si>
  <si>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</si>
  <si>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</si>
  <si>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</si>
  <si>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</si>
  <si>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</si>
  <si>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</si>
  <si>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</si>
  <si>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</si>
  <si>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</si>
  <si>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</si>
  <si>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</si>
  <si>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</si>
  <si>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</si>
  <si>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</si>
  <si>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</si>
  <si>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</si>
  <si>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</si>
  <si>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</si>
  <si>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</si>
  <si>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</si>
  <si>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</si>
  <si>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</si>
  <si>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</si>
  <si>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</si>
  <si>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</si>
  <si>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</si>
  <si>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</si>
  <si>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</si>
  <si>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</si>
  <si>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</si>
  <si>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</si>
  <si>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</si>
  <si>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</si>
  <si>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</si>
  <si>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</si>
  <si>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</si>
  <si>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</si>
  <si>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</si>
  <si>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</si>
  <si>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</si>
  <si>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</si>
  <si>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</si>
  <si>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</si>
  <si>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</si>
  <si>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</si>
  <si>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</si>
  <si>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</si>
  <si>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</si>
  <si>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</si>
  <si>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</si>
  <si>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</si>
  <si>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</si>
  <si>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</si>
  <si>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</si>
  <si>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</si>
  <si>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</si>
  <si>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</si>
  <si>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</si>
  <si>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</si>
  <si>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</si>
  <si>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</si>
  <si>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</si>
  <si>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</si>
  <si>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</si>
  <si>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</si>
  <si>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</si>
  <si>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</si>
  <si>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</si>
  <si>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</si>
  <si>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</si>
  <si>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</si>
  <si>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</si>
  <si>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</si>
  <si>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</si>
  <si>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</si>
  <si>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</si>
  <si>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</si>
  <si>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</si>
  <si>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</si>
  <si>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</si>
  <si>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</si>
  <si>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</si>
  <si>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</si>
  <si>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</si>
  <si>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</si>
  <si>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</si>
  <si>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</si>
  <si>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</si>
  <si>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</si>
  <si>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</si>
  <si>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</si>
  <si>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</si>
  <si>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</si>
  <si>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</si>
  <si>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</si>
  <si>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</si>
  <si>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</si>
  <si>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</si>
  <si>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</si>
  <si>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</si>
  <si>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</si>
  <si>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</si>
  <si>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</si>
  <si>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</si>
  <si>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</si>
  <si>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</si>
  <si>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</si>
  <si>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</si>
  <si>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</si>
  <si>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</si>
  <si>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</si>
  <si>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</si>
  <si>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</si>
  <si>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</si>
  <si>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</si>
  <si>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</si>
  <si>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</si>
  <si>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</si>
  <si>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</si>
  <si>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</si>
  <si>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</si>
  <si>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</si>
  <si>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</si>
  <si>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</si>
  <si>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</si>
  <si>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</si>
  <si>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</si>
  <si>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</si>
  <si>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</si>
  <si>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</si>
  <si>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</si>
  <si>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</si>
  <si>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</si>
  <si>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</si>
  <si>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</si>
  <si>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</si>
  <si>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</si>
  <si>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</si>
  <si>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</si>
  <si>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</si>
  <si>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</si>
  <si>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</si>
  <si>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</si>
  <si>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</si>
  <si>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</si>
  <si>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</si>
  <si>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</si>
  <si>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</si>
  <si>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</si>
  <si>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</si>
  <si>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</si>
  <si>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</si>
  <si>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</si>
  <si>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</si>
  <si>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</si>
  <si>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</si>
  <si>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</si>
  <si>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</si>
  <si>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</si>
  <si>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</si>
  <si>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</si>
  <si>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</si>
  <si>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</si>
  <si>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</si>
  <si>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</si>
  <si>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</si>
  <si>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</si>
  <si>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</si>
  <si>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</si>
  <si>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</si>
  <si>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</si>
  <si>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</si>
  <si>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</si>
  <si>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</si>
  <si>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</si>
  <si>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</si>
  <si>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</si>
  <si>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</si>
  <si>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</si>
  <si>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</si>
  <si>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</si>
  <si>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</si>
  <si>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</si>
  <si>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</si>
  <si>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</si>
  <si>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</si>
  <si>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</si>
  <si>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</si>
  <si>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</si>
  <si>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</si>
  <si>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</si>
  <si>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</si>
  <si>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</si>
  <si>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</si>
  <si>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</si>
  <si>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</si>
  <si>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</si>
  <si>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</si>
  <si>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</si>
  <si>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</si>
  <si>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</si>
  <si>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</si>
  <si>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</si>
  <si>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</si>
  <si>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</si>
  <si>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</si>
  <si>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</si>
  <si>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</si>
  <si>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</si>
  <si>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</si>
  <si>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</si>
  <si>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</si>
  <si>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</si>
  <si>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</si>
  <si>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</si>
  <si>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</si>
  <si>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</si>
  <si>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</si>
  <si>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</si>
  <si>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</si>
  <si>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</si>
  <si>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</si>
  <si>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</si>
  <si>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</si>
  <si>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</si>
  <si>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</si>
  <si>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</si>
  <si>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</si>
  <si>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</si>
  <si>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</si>
  <si>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</si>
  <si>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</si>
  <si>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</si>
  <si>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</si>
  <si>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</si>
  <si>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</si>
  <si>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</si>
  <si>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</si>
  <si>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</si>
  <si>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</si>
  <si>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</si>
  <si>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</si>
  <si>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</si>
  <si>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</si>
  <si>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</si>
  <si>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</si>
  <si>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</si>
  <si>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</si>
  <si>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</si>
  <si>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</si>
  <si>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</si>
  <si>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</si>
  <si>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</si>
  <si>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</si>
  <si>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</si>
  <si>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</si>
  <si>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</si>
  <si>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</si>
  <si>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</si>
  <si>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</si>
  <si>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</si>
  <si>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</si>
  <si>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</si>
  <si>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</si>
  <si>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</si>
  <si>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</si>
  <si>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</si>
  <si>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</si>
  <si>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</si>
  <si>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</si>
  <si>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</si>
  <si>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</si>
  <si>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</si>
  <si>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</si>
  <si>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</si>
  <si>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</si>
  <si>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</si>
  <si>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</si>
  <si>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</si>
  <si>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</si>
  <si>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</si>
  <si>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</si>
  <si>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</si>
  <si>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</si>
  <si>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</si>
  <si>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</si>
  <si>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</si>
  <si>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</si>
  <si>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</si>
  <si>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</si>
  <si>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</si>
  <si>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</si>
  <si>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</si>
  <si>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</si>
  <si>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</si>
  <si>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</si>
  <si>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</si>
  <si>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</si>
  <si>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</si>
  <si>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</si>
  <si>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</si>
  <si>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</si>
  <si>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</si>
  <si>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</si>
  <si>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</si>
  <si>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</si>
  <si>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</si>
  <si>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</si>
  <si>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</si>
  <si>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</si>
  <si>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</si>
  <si>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</si>
  <si>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</si>
  <si>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</si>
  <si>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</si>
  <si>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</si>
  <si>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</si>
  <si>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</si>
  <si>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</si>
  <si>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</si>
  <si>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</si>
  <si>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</si>
  <si>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</si>
  <si>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</si>
  <si>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</si>
  <si>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</si>
  <si>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</si>
  <si>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</si>
  <si>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</si>
  <si>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</si>
  <si>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</si>
  <si>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</si>
  <si>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</si>
  <si>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</si>
  <si>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</si>
  <si>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</si>
  <si>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</si>
  <si>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</si>
  <si>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</si>
  <si>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</si>
  <si>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</si>
  <si>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</si>
  <si>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</si>
  <si>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</si>
  <si>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</si>
  <si>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</si>
  <si>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</si>
  <si>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</si>
  <si>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</si>
  <si>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</si>
  <si>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</si>
  <si>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</si>
  <si>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</si>
  <si>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</si>
  <si>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</si>
  <si>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</si>
  <si>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</si>
  <si>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</si>
  <si>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</si>
  <si>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</si>
  <si>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</si>
  <si>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</si>
  <si>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</si>
  <si>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</si>
  <si>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</si>
  <si>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</si>
  <si>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</si>
  <si>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</si>
  <si>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</si>
  <si>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</si>
  <si>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</si>
  <si>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</si>
  <si>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</si>
  <si>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</si>
  <si>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</si>
  <si>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</si>
  <si>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</si>
  <si>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</si>
  <si>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</si>
  <si>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</si>
  <si>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</si>
  <si>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</si>
  <si>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</si>
  <si>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</si>
  <si>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</si>
  <si>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</si>
  <si>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</si>
  <si>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</si>
  <si>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</si>
  <si>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</si>
  <si>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</si>
  <si>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</si>
  <si>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</si>
  <si>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</si>
  <si>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</si>
  <si>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</si>
  <si>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</si>
  <si>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</si>
  <si>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</si>
  <si>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</si>
  <si>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</si>
  <si>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</si>
  <si>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</si>
  <si>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</si>
  <si>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</si>
  <si>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</si>
  <si>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</si>
  <si>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</si>
  <si>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</si>
  <si>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</si>
  <si>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</si>
  <si>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</si>
  <si>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</si>
  <si>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</si>
  <si>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</si>
  <si>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</si>
  <si>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</si>
  <si>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</si>
  <si>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</si>
  <si>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</si>
  <si>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</si>
  <si>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</si>
  <si>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</si>
  <si>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</si>
  <si>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</si>
  <si>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</si>
  <si>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</si>
  <si>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</si>
  <si>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</si>
  <si>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</si>
  <si>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</si>
  <si>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</si>
  <si>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</si>
  <si>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</si>
  <si>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</si>
  <si>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</si>
  <si>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</si>
  <si>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</si>
  <si>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</si>
  <si>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</si>
  <si>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</si>
  <si>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</si>
  <si>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</si>
  <si>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</si>
  <si>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</si>
  <si>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</si>
  <si>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</si>
  <si>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</si>
  <si>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</si>
  <si>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</si>
  <si>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</si>
  <si>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</si>
  <si>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</si>
  <si>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</si>
  <si>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</si>
  <si>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</si>
  <si>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</si>
  <si>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</si>
  <si>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</si>
  <si>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</si>
  <si>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</si>
  <si>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</si>
  <si>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</si>
  <si>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</si>
  <si>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</si>
  <si>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</si>
  <si>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</si>
  <si>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</si>
  <si>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</si>
  <si>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</si>
  <si>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</si>
  <si>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</si>
  <si>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</si>
  <si>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</si>
  <si>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</si>
  <si>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</si>
  <si>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</si>
  <si>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</si>
  <si>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</si>
  <si>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</si>
  <si>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</si>
  <si>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</si>
  <si>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</si>
  <si>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</si>
  <si>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</si>
  <si>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</si>
  <si>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</si>
  <si>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</si>
  <si>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</si>
  <si>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</si>
  <si>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</si>
  <si>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</si>
  <si>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</si>
  <si>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</si>
  <si>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</si>
  <si>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</si>
  <si>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</si>
  <si>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</si>
  <si>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</si>
  <si>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</si>
  <si>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</si>
  <si>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</si>
  <si>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</si>
  <si>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</si>
  <si>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</si>
  <si>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</si>
  <si>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</si>
  <si>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</si>
  <si>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</si>
  <si>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</si>
  <si>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</si>
  <si>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</si>
  <si>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</si>
  <si>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</si>
  <si>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</si>
  <si>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</si>
  <si>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</si>
  <si>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</si>
  <si>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</si>
  <si>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</si>
  <si>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</si>
  <si>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</si>
  <si>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</si>
  <si>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</si>
  <si>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</si>
  <si>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</si>
  <si>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</si>
  <si>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</si>
  <si>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</si>
  <si>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</si>
  <si>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</si>
  <si>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</si>
  <si>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</si>
  <si>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</si>
  <si>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</si>
  <si>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</si>
  <si>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</si>
  <si>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</si>
  <si>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</si>
  <si>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</si>
  <si>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</si>
  <si>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</si>
  <si>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</si>
  <si>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</si>
  <si>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</si>
  <si>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</si>
  <si>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</si>
  <si>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</si>
  <si>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</si>
  <si>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</si>
  <si>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</si>
  <si>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</si>
  <si>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</si>
  <si>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</si>
  <si>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</si>
  <si>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</si>
  <si>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</si>
  <si>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</si>
  <si>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</si>
  <si>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</si>
  <si>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</si>
  <si>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</si>
  <si>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</si>
  <si>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</si>
  <si>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</si>
  <si>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</si>
  <si>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</si>
  <si>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</si>
  <si>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</si>
  <si>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</si>
  <si>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</si>
  <si>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</si>
  <si>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</si>
  <si>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</si>
  <si>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</si>
  <si>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</si>
  <si>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</si>
  <si>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</si>
  <si>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</si>
  <si>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</si>
  <si>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</si>
  <si>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</si>
  <si>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</si>
  <si>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</si>
  <si>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</si>
  <si>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</si>
  <si>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</si>
  <si>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</si>
  <si>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</si>
  <si>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</si>
  <si>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</si>
  <si>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</si>
  <si>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</si>
  <si>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</si>
  <si>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</si>
  <si>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</si>
  <si>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</si>
  <si>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</si>
  <si>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</si>
  <si>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</si>
  <si>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</si>
  <si>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</si>
  <si>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</si>
  <si>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</si>
  <si>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</si>
  <si>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</si>
  <si>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</si>
  <si>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</si>
  <si>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</si>
  <si>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</si>
  <si>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</si>
  <si>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</si>
  <si>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</si>
  <si>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</si>
  <si>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</si>
  <si>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</si>
  <si>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</si>
  <si>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</si>
  <si>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</si>
  <si>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</si>
  <si>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</si>
  <si>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</si>
  <si>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</si>
  <si>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</si>
  <si>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</si>
  <si>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</si>
  <si>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</si>
  <si>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</si>
  <si>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</si>
  <si>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</si>
  <si>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</si>
  <si>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</si>
  <si>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</si>
  <si>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</si>
  <si>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</si>
  <si>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</si>
  <si>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</si>
  <si>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</si>
  <si>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</si>
  <si>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</si>
  <si>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</si>
  <si>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</si>
  <si>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</si>
  <si>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</si>
  <si>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</si>
  <si>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</si>
  <si>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</si>
  <si>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</si>
  <si>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</si>
  <si>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</si>
  <si>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</si>
  <si>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</si>
  <si>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</si>
  <si>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</si>
  <si>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</si>
  <si>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</si>
  <si>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</si>
  <si>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</si>
  <si>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</si>
  <si>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</si>
  <si>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</si>
  <si>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</si>
  <si>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</si>
  <si>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</si>
  <si>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</si>
  <si>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</si>
  <si>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</si>
  <si>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</si>
  <si>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</si>
  <si>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</si>
  <si>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</si>
  <si>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</si>
  <si>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</si>
  <si>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</si>
  <si>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</si>
  <si>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</si>
  <si>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</si>
  <si>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</si>
  <si>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</si>
  <si>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</si>
  <si>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</si>
  <si>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</si>
  <si>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</si>
  <si>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</si>
  <si>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</si>
  <si>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</si>
  <si>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</si>
  <si>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</si>
  <si>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</si>
  <si>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</si>
  <si>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</si>
  <si>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</si>
  <si>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</si>
  <si>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</si>
  <si>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</si>
  <si>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</si>
  <si>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</si>
  <si>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</si>
  <si>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</si>
  <si>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</si>
  <si>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</si>
  <si>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</si>
  <si>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</si>
  <si>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</si>
  <si>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</si>
  <si>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</si>
  <si>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</si>
  <si>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</si>
  <si>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</si>
  <si>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</si>
  <si>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</si>
  <si>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</si>
  <si>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</si>
  <si>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</si>
  <si>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</si>
  <si>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</si>
  <si>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</si>
  <si>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</si>
  <si>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</si>
  <si>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</si>
  <si>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</si>
  <si>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</si>
  <si>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</si>
  <si>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</si>
  <si>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</si>
  <si>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</si>
  <si>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</si>
  <si>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</si>
  <si>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</si>
  <si>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</si>
  <si>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</si>
  <si>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</si>
  <si>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</si>
  <si>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</si>
  <si>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</si>
  <si>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</si>
  <si>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</si>
  <si>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</si>
  <si>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</si>
  <si>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</si>
  <si>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</si>
  <si>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</si>
  <si>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</si>
  <si>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</si>
  <si>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</si>
  <si>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</si>
  <si>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</si>
  <si>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</si>
  <si>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</si>
  <si>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</si>
  <si>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</si>
  <si>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</si>
  <si>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</si>
  <si>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</si>
  <si>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</si>
  <si>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</si>
  <si>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</si>
  <si>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</si>
  <si>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</si>
  <si>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</si>
  <si>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</si>
  <si>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</si>
  <si>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</si>
  <si>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</si>
  <si>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</si>
  <si>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</si>
  <si>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</si>
  <si>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</si>
  <si>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</si>
  <si>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</si>
  <si>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</si>
  <si>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</si>
  <si>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</si>
  <si>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</si>
  <si>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</si>
  <si>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</si>
  <si>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</si>
  <si>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</si>
  <si>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</si>
  <si>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</si>
  <si>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</si>
  <si>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</si>
  <si>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</si>
  <si>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</si>
  <si>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</si>
  <si>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</si>
  <si>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</si>
  <si>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</si>
  <si>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</si>
  <si>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</si>
  <si>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</si>
  <si>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Sale</t>
  </si>
  <si>
    <t>Count</t>
  </si>
  <si>
    <t>Shabi</t>
  </si>
  <si>
    <t>Row Labels</t>
  </si>
  <si>
    <t>Sum of Sales</t>
  </si>
  <si>
    <t>Monthly Percentage</t>
  </si>
  <si>
    <t>Average of Freight</t>
  </si>
  <si>
    <t>Average of Freight 2 Status</t>
  </si>
  <si>
    <t>Excel102Exercises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</si>
</sst>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\-mmm\-yy"/>
    <numFmt numFmtId="166" formatCode="&quot;$&quot;#,##0.00"/>
  </numFmts>
  <fonts count="2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102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7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8" fontId="1" fillId="0" borderId="0" xfId="2" applyFont="1"/>
    <xf numFmtId="8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4" fontId="0" fillId="0" borderId="11" xfId="1" applyNumberFormat="1" applyFont="1" applyBorder="1" applyAlignment="1">
      <alignment horizontal="center"/>
    </xf>
    <xf numFmtId="164" fontId="0" fillId="0" borderId="0" xfId="0" applyNumberFormat="1"/>
    <xf numFmtId="164" fontId="0" fillId="0" borderId="6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1" applyNumberFormat="1" applyAlignment="1">
      <alignment horizontal="right"/>
    </xf>
    <xf numFmtId="44" fontId="1" fillId="0" borderId="0" xfId="1"/>
    <xf numFmtId="44" fontId="11" fillId="3" borderId="17" xfId="0" applyNumberFormat="1" applyFont="1" applyFill="1" applyBorder="1" applyAlignment="1">
      <alignment horizontal="left"/>
    </xf>
    <xf numFmtId="43" fontId="11" fillId="3" borderId="0" xfId="0" applyNumberFormat="1" applyFont="1" applyFill="1" applyAlignment="1">
      <alignment horizontal="left"/>
    </xf>
    <xf numFmtId="44" fontId="12" fillId="3" borderId="0" xfId="1" applyFont="1" applyFill="1" applyBorder="1" applyAlignment="1"/>
    <xf numFmtId="44" fontId="12" fillId="3" borderId="18" xfId="1" applyFont="1" applyFill="1" applyBorder="1" applyAlignment="1"/>
    <xf numFmtId="43" fontId="11" fillId="3" borderId="17" xfId="0" applyNumberFormat="1" applyFont="1" applyFill="1" applyBorder="1" applyAlignment="1">
      <alignment horizontal="left"/>
    </xf>
    <xf numFmtId="43" fontId="11" fillId="3" borderId="19" xfId="0" applyNumberFormat="1" applyFont="1" applyFill="1" applyBorder="1" applyAlignment="1">
      <alignment horizontal="left"/>
    </xf>
    <xf numFmtId="43" fontId="11" fillId="3" borderId="15" xfId="0" applyNumberFormat="1" applyFont="1" applyFill="1" applyBorder="1" applyAlignment="1">
      <alignment horizontal="left"/>
    </xf>
    <xf numFmtId="44" fontId="12" fillId="3" borderId="15" xfId="1" applyFont="1" applyFill="1" applyBorder="1" applyAlignment="1"/>
    <xf numFmtId="44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8" fontId="8" fillId="0" borderId="0" xfId="2"/>
    <xf numFmtId="0" fontId="15" fillId="0" borderId="1" xfId="5" applyBorder="1" applyAlignment="1">
      <alignment horizontal="center" vertical="center" wrapText="1"/>
    </xf>
    <xf numFmtId="16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6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26" fillId="0" borderId="25" xfId="0" applyFont="1" applyBorder="1" applyAlignment="1">
      <alignment horizontal="center" vertical="center" wrapText="1"/>
    </xf>
    <xf numFmtId="0" fontId="26" fillId="0" borderId="1" xfId="5" applyFont="1" applyBorder="1" applyAlignment="1">
      <alignment horizontal="center" vertical="center" wrapText="1"/>
    </xf>
    <xf numFmtId="165" fontId="26" fillId="0" borderId="1" xfId="5" applyNumberFormat="1" applyFont="1" applyBorder="1" applyAlignment="1">
      <alignment horizontal="center" vertical="center" wrapText="1"/>
    </xf>
    <xf numFmtId="0" fontId="26" fillId="0" borderId="24" xfId="5" applyFont="1" applyBorder="1" applyAlignment="1">
      <alignment horizontal="center" vertical="center" wrapText="1"/>
    </xf>
    <xf numFmtId="165" fontId="26" fillId="0" borderId="24" xfId="5" applyNumberFormat="1" applyFont="1" applyBorder="1" applyAlignment="1">
      <alignment horizontal="center" vertical="center" wrapText="1"/>
    </xf>
    <xf numFmtId="0" fontId="1" fillId="0" borderId="0" xfId="0" applyFont="1"/>
    <xf numFmtId="0" fontId="21" fillId="6" borderId="0" xfId="0" applyFont="1" applyFill="1"/>
    <xf numFmtId="0" fontId="27" fillId="0" borderId="0" xfId="0" applyFont="1"/>
    <xf numFmtId="44" fontId="0" fillId="0" borderId="0" xfId="1" applyFont="1"/>
    <xf numFmtId="44" fontId="27" fillId="0" borderId="0" xfId="0" applyNumberFormat="1" applyFont="1"/>
    <xf numFmtId="44" fontId="6" fillId="0" borderId="0" xfId="1" applyFon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0" fontId="0" fillId="0" borderId="0" xfId="0" applyNumberFormat="1"/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4" fillId="0" borderId="26" xfId="0" applyFont="1" applyBorder="1"/>
    <xf numFmtId="0" fontId="4" fillId="0" borderId="27" xfId="0" applyFont="1" applyBorder="1"/>
    <xf numFmtId="0" fontId="17" fillId="4" borderId="14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38" fontId="17" fillId="4" borderId="28" xfId="0" applyNumberFormat="1" applyFont="1" applyFill="1" applyBorder="1"/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00000000-0005-0000-0000-000003000000}"/>
    <cellStyle name="Normal_EXCEL3-2" xfId="3" xr:uid="{00000000-0005-0000-0000-000004000000}"/>
    <cellStyle name="Normal_Sheet1" xfId="4" xr:uid="{00000000-0005-0000-0000-000005000000}"/>
    <cellStyle name="Normal_Sheet1_1" xfId="5" xr:uid="{00000000-0005-0000-0000-000006000000}"/>
  </cellStyles>
  <dxfs count="4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1.xml"/><Relationship Id="rId39" Type="http://schemas.openxmlformats.org/officeDocument/2006/relationships/customXml" Target="../customXml/item14.xml"/><Relationship Id="rId21" Type="http://schemas.openxmlformats.org/officeDocument/2006/relationships/connections" Target="connections.xml"/><Relationship Id="rId34" Type="http://schemas.openxmlformats.org/officeDocument/2006/relationships/customXml" Target="../customXml/item9.xml"/><Relationship Id="rId42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32" Type="http://schemas.openxmlformats.org/officeDocument/2006/relationships/customXml" Target="../customXml/item7.xml"/><Relationship Id="rId37" Type="http://schemas.openxmlformats.org/officeDocument/2006/relationships/customXml" Target="../customXml/item12.xml"/><Relationship Id="rId40" Type="http://schemas.openxmlformats.org/officeDocument/2006/relationships/customXml" Target="../customXml/item15.xml"/><Relationship Id="rId45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36" Type="http://schemas.openxmlformats.org/officeDocument/2006/relationships/customXml" Target="../customXml/item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customXml" Target="../customXml/item6.xml"/><Relationship Id="rId44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Relationship Id="rId35" Type="http://schemas.openxmlformats.org/officeDocument/2006/relationships/customXml" Target="../customXml/item10.xml"/><Relationship Id="rId43" Type="http://schemas.openxmlformats.org/officeDocument/2006/relationships/customXml" Target="../customXml/item1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33" Type="http://schemas.openxmlformats.org/officeDocument/2006/relationships/customXml" Target="../customXml/item8.xml"/><Relationship Id="rId38" Type="http://schemas.openxmlformats.org/officeDocument/2006/relationships/customXml" Target="../customXml/item13.xml"/><Relationship Id="rId20" Type="http://schemas.openxmlformats.org/officeDocument/2006/relationships/theme" Target="theme/theme1.xml"/><Relationship Id="rId41" Type="http://schemas.openxmlformats.org/officeDocument/2006/relationships/customXml" Target="../customXml/item1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UDOKIKE" refreshedDate="45102.804868865744" createdVersion="6" refreshedVersion="6" minRefreshableVersion="3" recordCount="444" xr:uid="{00000000-000A-0000-FFFF-FFFF080000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8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NIEL UDOKIKE" refreshedDate="45103.818175231485" createdVersion="5" refreshedVersion="8" minRefreshableVersion="3" recordCount="0" supportSubquery="1" supportAdvancedDrill="1" xr:uid="{2679E6C4-FF94-4C8D-83C7-F9C605125A8A}">
  <cacheSource type="external" connectionId="1"/>
  <cacheFields count="3">
    <cacheField name="[CustomerInfo].[Country].[Country]" caption="Country" numFmtId="0" hierarchy="8" level="1">
      <sharedItems count="21">
        <s v="Argentina"/>
        <s v="Austria"/>
        <s v="Belgium"/>
        <s v="Brazil"/>
        <s v="Canada"/>
        <s v="Denmark"/>
        <s v="Finland"/>
        <s v="France"/>
        <s v="Germany"/>
        <s v="Ireland"/>
        <s v="Italy"/>
        <s v="Mexico"/>
        <s v="Norway"/>
        <s v="Poland"/>
        <s v="Portugal"/>
        <s v="Spain"/>
        <s v="Sweden"/>
        <s v="Switzerland"/>
        <s v="UK"/>
        <s v="USA"/>
        <s v="Venezuela"/>
      </sharedItems>
    </cacheField>
    <cacheField name="[Measures].[_Average of Freight 2 Status]" caption="_Average of Freight 2 Status" numFmtId="0" hierarchy="28" level="32767"/>
    <cacheField name="[Measures].[Average of Freight]" caption="Average of Freight" numFmtId="0" hierarchy="21" level="32767"/>
  </cacheFields>
  <cacheHierarchies count="29">
    <cacheHierarchy uniqueName="[CustomerInfo].[Customer ID]" caption="Customer ID" attribute="1" defaultMemberUniqueName="[CustomerInfo].[Customer ID].[All]" allUniqueName="[CustomerInfo].[Customer ID].[All]" dimensionUniqueName="[CustomerInfo]" displayFolder="" count="0" memberValueDatatype="130" unbalanced="0"/>
    <cacheHierarchy uniqueName="[CustomerInfo].[Company Name]" caption="Company Name" attribute="1" defaultMemberUniqueName="[CustomerInfo].[Company Name].[All]" allUniqueName="[CustomerInfo].[Company Name].[All]" dimensionUniqueName="[CustomerInfo]" displayFolder="" count="0" memberValueDatatype="130" unbalanced="0"/>
    <cacheHierarchy uniqueName="[CustomerInfo].[Contact Name]" caption="Contact Name" attribute="1" defaultMemberUniqueName="[CustomerInfo].[Contact Name].[All]" allUniqueName="[CustomerInfo].[Contact Name].[All]" dimensionUniqueName="[CustomerInfo]" displayFolder="" count="0" memberValueDatatype="130" unbalanced="0"/>
    <cacheHierarchy uniqueName="[CustomerInfo].[Contact Title]" caption="Contact Title" attribute="1" defaultMemberUniqueName="[CustomerInfo].[Contact Title].[All]" allUniqueName="[CustomerInfo].[Contact Title].[All]" dimensionUniqueName="[CustomerInfo]" displayFolder="" count="0" memberValueDatatype="130" unbalanced="0"/>
    <cacheHierarchy uniqueName="[CustomerInfo].[Address]" caption="Address" attribute="1" defaultMemberUniqueName="[CustomerInfo].[Address].[All]" allUniqueName="[CustomerInfo].[Address].[All]" dimensionUniqueName="[CustomerInfo]" displayFolder="" count="0" memberValueDatatype="130" unbalanced="0"/>
    <cacheHierarchy uniqueName="[CustomerInfo].[City]" caption="City" attribute="1" defaultMemberUniqueName="[CustomerInfo].[City].[All]" allUniqueName="[CustomerInfo].[City].[All]" dimensionUniqueName="[CustomerInfo]" displayFolder="" count="0" memberValueDatatype="130" unbalanced="0"/>
    <cacheHierarchy uniqueName="[CustomerInfo].[Region]" caption="Region" attribute="1" defaultMemberUniqueName="[CustomerInfo].[Region].[All]" allUniqueName="[CustomerInfo].[Region].[All]" dimensionUniqueName="[CustomerInfo]" displayFolder="" count="0" memberValueDatatype="130" unbalanced="0"/>
    <cacheHierarchy uniqueName="[CustomerInfo].[Postal Code]" caption="Postal Code" attribute="1" defaultMemberUniqueName="[CustomerInfo].[Postal Code].[All]" allUniqueName="[CustomerInfo].[Postal Code].[All]" dimensionUniqueName="[CustomerInfo]" displayFolder="" count="0" memberValueDatatype="130" unbalanced="0"/>
    <cacheHierarchy uniqueName="[CustomerInfo].[Country]" caption="Country" attribute="1" defaultMemberUniqueName="[CustomerInfo].[Country].[All]" allUniqueName="[CustomerInfo].[Country].[All]" dimensionUniqueName="[CustomerInfo]" displayFolder="" count="2" memberValueDatatype="130" unbalanced="0">
      <fieldsUsage count="2">
        <fieldUsage x="-1"/>
        <fieldUsage x="0"/>
      </fieldsUsage>
    </cacheHierarchy>
    <cacheHierarchy uniqueName="[CustomerInfo].[Phone]" caption="Phone" attribute="1" defaultMemberUniqueName="[CustomerInfo].[Phone].[All]" allUniqueName="[CustomerInfo].[Phone].[All]" dimensionUniqueName="[CustomerInfo]" displayFolder="" count="0" memberValueDatatype="130" unbalanced="0"/>
    <cacheHierarchy uniqueName="[OrderInfo].[OrderID]" caption="OrderID" attribute="1" defaultMemberUniqueName="[OrderInfo].[OrderID].[All]" allUniqueName="[OrderInfo].[OrderID].[All]" dimensionUniqueName="[OrderInfo]" displayFolder="" count="0" memberValueDatatype="20" unbalanced="0"/>
    <cacheHierarchy uniqueName="[OrderInfo].[CustomerID]" caption="CustomerID" attribute="1" defaultMemberUniqueName="[OrderInfo].[CustomerID].[All]" allUniqueName="[OrderInfo].[CustomerID].[All]" dimensionUniqueName="[OrderInfo]" displayFolder="" count="0" memberValueDatatype="130" unbalanced="0"/>
    <cacheHierarchy uniqueName="[OrderInfo].[EmployeeID]" caption="EmployeeID" attribute="1" defaultMemberUniqueName="[OrderInfo].[EmployeeID].[All]" allUniqueName="[OrderInfo].[EmployeeID].[All]" dimensionUniqueName="[OrderInfo]" displayFolder="" count="0" memberValueDatatype="20" unbalanced="0"/>
    <cacheHierarchy uniqueName="[OrderInfo].[OrderDate]" caption="OrderDate" attribute="1" time="1" defaultMemberUniqueName="[OrderInfo].[OrderDate].[All]" allUniqueName="[OrderInfo].[OrderDate].[All]" dimensionUniqueName="[OrderInfo]" displayFolder="" count="0" memberValueDatatype="7" unbalanced="0"/>
    <cacheHierarchy uniqueName="[OrderInfo].[RequiredDate]" caption="RequiredDate" attribute="1" time="1" defaultMemberUniqueName="[OrderInfo].[RequiredDate].[All]" allUniqueName="[OrderInfo].[RequiredDate].[All]" dimensionUniqueName="[OrderInfo]" displayFolder="" count="0" memberValueDatatype="7" unbalanced="0"/>
    <cacheHierarchy uniqueName="[OrderInfo].[ShippedDate]" caption="ShippedDate" attribute="1" time="1" defaultMemberUniqueName="[OrderInfo].[ShippedDate].[All]" allUniqueName="[OrderInfo].[ShippedDate].[All]" dimensionUniqueName="[OrderInfo]" displayFolder="" count="0" memberValueDatatype="7" unbalanced="0"/>
    <cacheHierarchy uniqueName="[OrderInfo].[ShipVia]" caption="ShipVia" attribute="1" defaultMemberUniqueName="[OrderInfo].[ShipVia].[All]" allUniqueName="[OrderInfo].[ShipVia].[All]" dimensionUniqueName="[OrderInfo]" displayFolder="" count="0" memberValueDatatype="20" unbalanced="0"/>
    <cacheHierarchy uniqueName="[OrderInfo].[Freight]" caption="Freight" attribute="1" defaultMemberUniqueName="[OrderInfo].[Freight].[All]" allUniqueName="[OrderInfo].[Freight].[All]" dimensionUniqueName="[OrderInfo]" displayFolder="" count="0" memberValueDatatype="5" unbalanced="0"/>
    <cacheHierarchy uniqueName="[Measures].[Sum of OrderID]" caption="Sum of OrderID" measure="1" displayFolder="" measureGroup="OrderInfo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OrderID]" caption="Count of OrderID" measure="1" displayFolder="" measureGroup="OrderInfo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reight]" caption="Sum of Freight" measure="1" displayFolder="" measureGroup="OrderInfo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Freight]" caption="Average of Freight" measure="1" displayFolder="" measureGroup="OrderInfo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ShipVia]" caption="Sum of ShipVia" measure="1" displayFolder="" measureGroup="OrderInfo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Average of Freight 2]" caption="Average of Freight 2" measure="1" displayFolder="" measureGroup="OrderInfo" count="0"/>
    <cacheHierarchy uniqueName="[Measures].[__XL_Count CustomerInfo]" caption="__XL_Count CustomerInfo" measure="1" displayFolder="" measureGroup="CustomerInfo" count="0" hidden="1"/>
    <cacheHierarchy uniqueName="[Measures].[__XL_Count OrderInfo]" caption="__XL_Count OrderInfo" measure="1" displayFolder="" measureGroup="OrderInfo" count="0" hidden="1"/>
    <cacheHierarchy uniqueName="[Measures].[__No measures defined]" caption="__No measures defined" measure="1" displayFolder="" count="0" hidden="1"/>
    <cacheHierarchy uniqueName="[Measures].[_Average of Freight 2 Goal]" caption="_Average of Freight 2 Goal" measure="1" displayFolder="" measureGroup="OrderInfo" count="0" hidden="1"/>
    <cacheHierarchy uniqueName="[Measures].[_Average of Freight 2 Status]" caption="_Average of Freight 2 Status" measure="1" iconSet="11" displayFolder="" measureGroup="OrderInfo" count="0" oneField="1" hidden="1">
      <fieldsUsage count="1">
        <fieldUsage x="1"/>
      </fieldsUsage>
    </cacheHierarchy>
  </cacheHierarchies>
  <kpis count="1">
    <kpi uniqueName="Average of Freight 2" caption="Average of Freight 2" displayFolder="" measureGroup="OrderInfo" parent="" value="[Measures].[Average of Freight 2]" goal="[Measures].[_Average of Freight 2 Goal]" status="[Measures].[_Average of Freight 2 Status]" trend="" weight=""/>
  </kpis>
  <dimensions count="3">
    <dimension name="CustomerInfo" uniqueName="[CustomerInfo]" caption="CustomerInfo"/>
    <dimension measure="1" name="Measures" uniqueName="[Measures]" caption="Measures"/>
    <dimension name="OrderInfo" uniqueName="[OrderInfo]" caption="OrderInfo"/>
  </dimensions>
  <measureGroups count="2">
    <measureGroup name="CustomerInfo" caption="CustomerInfo"/>
    <measureGroup name="OrderInfo" caption="OrderInfo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4">
  <r>
    <n v="2013"/>
    <x v="0"/>
    <x v="0"/>
    <x v="0"/>
    <x v="0"/>
    <n v="2395.5"/>
    <n v="1597"/>
    <s v="001"/>
  </r>
  <r>
    <n v="2013"/>
    <x v="0"/>
    <x v="0"/>
    <x v="0"/>
    <x v="0"/>
    <n v="11761.5"/>
    <n v="7841"/>
    <s v="002"/>
  </r>
  <r>
    <n v="2013"/>
    <x v="0"/>
    <x v="1"/>
    <x v="0"/>
    <x v="0"/>
    <n v="8943"/>
    <n v="5962"/>
    <s v="003"/>
  </r>
  <r>
    <n v="2013"/>
    <x v="0"/>
    <x v="0"/>
    <x v="0"/>
    <x v="0"/>
    <n v="2395.5"/>
    <n v="1597"/>
    <s v="004"/>
  </r>
  <r>
    <n v="2013"/>
    <x v="0"/>
    <x v="0"/>
    <x v="0"/>
    <x v="0"/>
    <n v="11761.5"/>
    <n v="7841"/>
    <s v="005"/>
  </r>
  <r>
    <n v="2013"/>
    <x v="0"/>
    <x v="1"/>
    <x v="0"/>
    <x v="0"/>
    <n v="8943"/>
    <n v="5962"/>
    <s v="006"/>
  </r>
  <r>
    <n v="2013"/>
    <x v="0"/>
    <x v="1"/>
    <x v="1"/>
    <x v="1"/>
    <n v="14596.5"/>
    <n v="9731"/>
    <s v="007"/>
  </r>
  <r>
    <n v="2013"/>
    <x v="0"/>
    <x v="2"/>
    <x v="1"/>
    <x v="1"/>
    <n v="8793"/>
    <n v="5862"/>
    <s v="008"/>
  </r>
  <r>
    <n v="2013"/>
    <x v="0"/>
    <x v="1"/>
    <x v="1"/>
    <x v="1"/>
    <n v="14596.5"/>
    <n v="9731"/>
    <s v="009"/>
  </r>
  <r>
    <n v="2013"/>
    <x v="0"/>
    <x v="2"/>
    <x v="1"/>
    <x v="1"/>
    <n v="8793"/>
    <n v="5862"/>
    <s v="010"/>
  </r>
  <r>
    <n v="2013"/>
    <x v="0"/>
    <x v="0"/>
    <x v="2"/>
    <x v="2"/>
    <n v="4666"/>
    <n v="5623"/>
    <s v="011"/>
  </r>
  <r>
    <n v="2013"/>
    <x v="0"/>
    <x v="0"/>
    <x v="2"/>
    <x v="2"/>
    <n v="7318.5"/>
    <n v="4879"/>
    <s v="012"/>
  </r>
  <r>
    <n v="2013"/>
    <x v="0"/>
    <x v="0"/>
    <x v="2"/>
    <x v="2"/>
    <n v="5500"/>
    <n v="5623"/>
    <s v="013"/>
  </r>
  <r>
    <n v="2013"/>
    <x v="0"/>
    <x v="0"/>
    <x v="2"/>
    <x v="2"/>
    <n v="7318.5"/>
    <n v="4879"/>
    <s v="014"/>
  </r>
  <r>
    <n v="2013"/>
    <x v="0"/>
    <x v="3"/>
    <x v="3"/>
    <x v="3"/>
    <n v="3553.5"/>
    <n v="2369"/>
    <s v="015"/>
  </r>
  <r>
    <n v="2013"/>
    <x v="0"/>
    <x v="3"/>
    <x v="3"/>
    <x v="3"/>
    <n v="3553.5"/>
    <n v="2369"/>
    <s v="016"/>
  </r>
  <r>
    <n v="2013"/>
    <x v="0"/>
    <x v="1"/>
    <x v="4"/>
    <x v="1"/>
    <n v="14596.5"/>
    <n v="9731"/>
    <s v="017"/>
  </r>
  <r>
    <n v="2013"/>
    <x v="0"/>
    <x v="2"/>
    <x v="4"/>
    <x v="1"/>
    <n v="8793"/>
    <n v="5862"/>
    <s v="018"/>
  </r>
  <r>
    <n v="2013"/>
    <x v="0"/>
    <x v="1"/>
    <x v="4"/>
    <x v="1"/>
    <n v="14596.5"/>
    <n v="9731"/>
    <s v="019"/>
  </r>
  <r>
    <n v="2013"/>
    <x v="0"/>
    <x v="2"/>
    <x v="4"/>
    <x v="1"/>
    <n v="8793"/>
    <n v="5862"/>
    <s v="020"/>
  </r>
  <r>
    <n v="2013"/>
    <x v="1"/>
    <x v="0"/>
    <x v="0"/>
    <x v="0"/>
    <n v="4887"/>
    <n v="3258"/>
    <s v="021"/>
  </r>
  <r>
    <n v="2013"/>
    <x v="1"/>
    <x v="0"/>
    <x v="0"/>
    <x v="0"/>
    <n v="4887"/>
    <n v="3258"/>
    <s v="022"/>
  </r>
  <r>
    <n v="2013"/>
    <x v="1"/>
    <x v="2"/>
    <x v="1"/>
    <x v="1"/>
    <n v="11122.5"/>
    <n v="7415"/>
    <s v="023"/>
  </r>
  <r>
    <n v="2013"/>
    <x v="1"/>
    <x v="0"/>
    <x v="1"/>
    <x v="1"/>
    <n v="13428"/>
    <n v="8952"/>
    <s v="024"/>
  </r>
  <r>
    <n v="2013"/>
    <x v="1"/>
    <x v="2"/>
    <x v="1"/>
    <x v="1"/>
    <n v="14000"/>
    <n v="7415"/>
    <s v="025"/>
  </r>
  <r>
    <n v="2013"/>
    <x v="1"/>
    <x v="0"/>
    <x v="1"/>
    <x v="1"/>
    <n v="13428"/>
    <n v="8952"/>
    <s v="026"/>
  </r>
  <r>
    <n v="2013"/>
    <x v="1"/>
    <x v="1"/>
    <x v="2"/>
    <x v="2"/>
    <n v="3897"/>
    <n v="2598"/>
    <s v="027"/>
  </r>
  <r>
    <n v="2013"/>
    <x v="1"/>
    <x v="1"/>
    <x v="2"/>
    <x v="2"/>
    <n v="8832"/>
    <n v="5888"/>
    <s v="028"/>
  </r>
  <r>
    <n v="2013"/>
    <x v="1"/>
    <x v="1"/>
    <x v="2"/>
    <x v="2"/>
    <n v="3000"/>
    <n v="2598"/>
    <s v="029"/>
  </r>
  <r>
    <n v="2013"/>
    <x v="1"/>
    <x v="1"/>
    <x v="2"/>
    <x v="2"/>
    <n v="8832"/>
    <n v="5888"/>
    <s v="030"/>
  </r>
  <r>
    <n v="2013"/>
    <x v="1"/>
    <x v="2"/>
    <x v="3"/>
    <x v="3"/>
    <n v="11122.5"/>
    <n v="7415"/>
    <s v="031"/>
  </r>
  <r>
    <n v="2013"/>
    <x v="1"/>
    <x v="1"/>
    <x v="3"/>
    <x v="3"/>
    <n v="12206.25"/>
    <n v="9765"/>
    <s v="032"/>
  </r>
  <r>
    <n v="2013"/>
    <x v="1"/>
    <x v="2"/>
    <x v="3"/>
    <x v="3"/>
    <n v="9268.75"/>
    <n v="7415"/>
    <s v="033"/>
  </r>
  <r>
    <n v="2013"/>
    <x v="1"/>
    <x v="1"/>
    <x v="3"/>
    <x v="3"/>
    <n v="12206.25"/>
    <n v="9765"/>
    <s v="034"/>
  </r>
  <r>
    <n v="2013"/>
    <x v="1"/>
    <x v="0"/>
    <x v="4"/>
    <x v="1"/>
    <n v="11190"/>
    <n v="8952"/>
    <s v="035"/>
  </r>
  <r>
    <n v="2013"/>
    <x v="1"/>
    <x v="3"/>
    <x v="4"/>
    <x v="1"/>
    <n v="6233.75"/>
    <n v="4987"/>
    <s v="036"/>
  </r>
  <r>
    <n v="2013"/>
    <x v="1"/>
    <x v="0"/>
    <x v="4"/>
    <x v="1"/>
    <n v="11190"/>
    <n v="8952"/>
    <s v="037"/>
  </r>
  <r>
    <n v="2013"/>
    <x v="1"/>
    <x v="3"/>
    <x v="4"/>
    <x v="1"/>
    <n v="6233.75"/>
    <n v="4987"/>
    <s v="038"/>
  </r>
  <r>
    <n v="2013"/>
    <x v="2"/>
    <x v="2"/>
    <x v="0"/>
    <x v="0"/>
    <n v="12182.5"/>
    <n v="9746"/>
    <s v="039"/>
  </r>
  <r>
    <n v="2013"/>
    <x v="2"/>
    <x v="0"/>
    <x v="0"/>
    <x v="0"/>
    <n v="722.5"/>
    <n v="578"/>
    <s v="040"/>
  </r>
  <r>
    <n v="2013"/>
    <x v="2"/>
    <x v="2"/>
    <x v="0"/>
    <x v="0"/>
    <n v="12182.5"/>
    <n v="9746"/>
    <s v="041"/>
  </r>
  <r>
    <n v="2013"/>
    <x v="2"/>
    <x v="0"/>
    <x v="0"/>
    <x v="0"/>
    <n v="722.5"/>
    <n v="578"/>
    <s v="042"/>
  </r>
  <r>
    <n v="2013"/>
    <x v="2"/>
    <x v="2"/>
    <x v="1"/>
    <x v="1"/>
    <n v="12182.5"/>
    <n v="9746"/>
    <s v="043"/>
  </r>
  <r>
    <n v="2013"/>
    <x v="2"/>
    <x v="0"/>
    <x v="1"/>
    <x v="1"/>
    <n v="4483.75"/>
    <n v="3587"/>
    <s v="044"/>
  </r>
  <r>
    <n v="2013"/>
    <x v="2"/>
    <x v="2"/>
    <x v="1"/>
    <x v="1"/>
    <n v="12182.5"/>
    <n v="9746"/>
    <s v="045"/>
  </r>
  <r>
    <n v="2013"/>
    <x v="2"/>
    <x v="0"/>
    <x v="1"/>
    <x v="1"/>
    <n v="4483.75"/>
    <n v="3587"/>
    <s v="046"/>
  </r>
  <r>
    <n v="2013"/>
    <x v="2"/>
    <x v="2"/>
    <x v="2"/>
    <x v="2"/>
    <n v="2956.25"/>
    <n v="2365"/>
    <s v="047"/>
  </r>
  <r>
    <n v="2013"/>
    <x v="2"/>
    <x v="1"/>
    <x v="2"/>
    <x v="2"/>
    <n v="12163.75"/>
    <n v="9731"/>
    <s v="048"/>
  </r>
  <r>
    <n v="2013"/>
    <x v="2"/>
    <x v="2"/>
    <x v="2"/>
    <x v="2"/>
    <n v="2956.25"/>
    <n v="2365"/>
    <s v="049"/>
  </r>
  <r>
    <n v="2013"/>
    <x v="2"/>
    <x v="1"/>
    <x v="2"/>
    <x v="2"/>
    <n v="12163.75"/>
    <n v="9731"/>
    <s v="050"/>
  </r>
  <r>
    <n v="2013"/>
    <x v="2"/>
    <x v="1"/>
    <x v="3"/>
    <x v="3"/>
    <n v="1248.75"/>
    <n v="999"/>
    <s v="051"/>
  </r>
  <r>
    <n v="2013"/>
    <x v="2"/>
    <x v="2"/>
    <x v="3"/>
    <x v="3"/>
    <n v="196.25"/>
    <n v="157"/>
    <s v="052"/>
  </r>
  <r>
    <n v="2013"/>
    <x v="2"/>
    <x v="1"/>
    <x v="3"/>
    <x v="3"/>
    <n v="1248.75"/>
    <n v="999"/>
    <s v="053"/>
  </r>
  <r>
    <n v="2013"/>
    <x v="2"/>
    <x v="2"/>
    <x v="3"/>
    <x v="3"/>
    <n v="196.25"/>
    <n v="157"/>
    <s v="054"/>
  </r>
  <r>
    <n v="2013"/>
    <x v="2"/>
    <x v="0"/>
    <x v="4"/>
    <x v="1"/>
    <n v="4483.75"/>
    <n v="3587"/>
    <s v="055"/>
  </r>
  <r>
    <n v="2013"/>
    <x v="2"/>
    <x v="3"/>
    <x v="4"/>
    <x v="1"/>
    <n v="12038.75"/>
    <n v="9631"/>
    <s v="056"/>
  </r>
  <r>
    <n v="2013"/>
    <x v="2"/>
    <x v="0"/>
    <x v="4"/>
    <x v="1"/>
    <n v="4483.75"/>
    <n v="3587"/>
    <s v="057"/>
  </r>
  <r>
    <n v="2013"/>
    <x v="2"/>
    <x v="3"/>
    <x v="4"/>
    <x v="1"/>
    <n v="12038.75"/>
    <n v="9631"/>
    <s v="058"/>
  </r>
  <r>
    <n v="2013"/>
    <x v="3"/>
    <x v="3"/>
    <x v="0"/>
    <x v="0"/>
    <n v="1972.5"/>
    <n v="1578"/>
    <s v="059"/>
  </r>
  <r>
    <n v="2013"/>
    <x v="3"/>
    <x v="2"/>
    <x v="0"/>
    <x v="0"/>
    <n v="5733.75"/>
    <n v="4587"/>
    <s v="060"/>
  </r>
  <r>
    <n v="2013"/>
    <x v="3"/>
    <x v="3"/>
    <x v="0"/>
    <x v="0"/>
    <n v="1972.5"/>
    <n v="1578"/>
    <s v="061"/>
  </r>
  <r>
    <n v="2013"/>
    <x v="3"/>
    <x v="2"/>
    <x v="0"/>
    <x v="0"/>
    <n v="5733.75"/>
    <n v="4587"/>
    <s v="062"/>
  </r>
  <r>
    <n v="2013"/>
    <x v="3"/>
    <x v="0"/>
    <x v="1"/>
    <x v="1"/>
    <n v="9865"/>
    <n v="7892"/>
    <s v="063"/>
  </r>
  <r>
    <n v="2013"/>
    <x v="3"/>
    <x v="3"/>
    <x v="1"/>
    <x v="1"/>
    <n v="1972.5"/>
    <n v="1578"/>
    <s v="064"/>
  </r>
  <r>
    <n v="2013"/>
    <x v="3"/>
    <x v="0"/>
    <x v="1"/>
    <x v="1"/>
    <n v="5858.75"/>
    <n v="4687"/>
    <s v="065"/>
  </r>
  <r>
    <n v="2013"/>
    <x v="3"/>
    <x v="1"/>
    <x v="1"/>
    <x v="1"/>
    <n v="1705"/>
    <n v="1364"/>
    <s v="066"/>
  </r>
  <r>
    <n v="2013"/>
    <x v="3"/>
    <x v="0"/>
    <x v="1"/>
    <x v="1"/>
    <n v="9865"/>
    <n v="7892"/>
    <s v="067"/>
  </r>
  <r>
    <n v="2013"/>
    <x v="3"/>
    <x v="3"/>
    <x v="1"/>
    <x v="1"/>
    <n v="1972.5"/>
    <n v="1578"/>
    <s v="068"/>
  </r>
  <r>
    <n v="2013"/>
    <x v="3"/>
    <x v="0"/>
    <x v="1"/>
    <x v="1"/>
    <n v="5858.75"/>
    <n v="4687"/>
    <s v="069"/>
  </r>
  <r>
    <n v="2013"/>
    <x v="3"/>
    <x v="1"/>
    <x v="1"/>
    <x v="1"/>
    <n v="1705"/>
    <n v="1364"/>
    <s v="070"/>
  </r>
  <r>
    <n v="2013"/>
    <x v="3"/>
    <x v="2"/>
    <x v="2"/>
    <x v="2"/>
    <n v="7327.5"/>
    <n v="5862"/>
    <s v="071"/>
  </r>
  <r>
    <n v="2013"/>
    <x v="3"/>
    <x v="2"/>
    <x v="2"/>
    <x v="2"/>
    <n v="9268.75"/>
    <n v="7415"/>
    <s v="072"/>
  </r>
  <r>
    <n v="2013"/>
    <x v="3"/>
    <x v="0"/>
    <x v="2"/>
    <x v="2"/>
    <n v="11190"/>
    <n v="8952"/>
    <s v="073"/>
  </r>
  <r>
    <n v="2013"/>
    <x v="3"/>
    <x v="2"/>
    <x v="2"/>
    <x v="2"/>
    <n v="12182.5"/>
    <n v="9746"/>
    <s v="074"/>
  </r>
  <r>
    <n v="2013"/>
    <x v="3"/>
    <x v="3"/>
    <x v="2"/>
    <x v="2"/>
    <n v="1972.5"/>
    <n v="1578"/>
    <s v="075"/>
  </r>
  <r>
    <n v="2013"/>
    <x v="3"/>
    <x v="2"/>
    <x v="2"/>
    <x v="2"/>
    <n v="7327.5"/>
    <n v="5862"/>
    <s v="076"/>
  </r>
  <r>
    <n v="2013"/>
    <x v="3"/>
    <x v="2"/>
    <x v="2"/>
    <x v="2"/>
    <n v="9268.75"/>
    <n v="7415"/>
    <s v="077"/>
  </r>
  <r>
    <n v="2013"/>
    <x v="3"/>
    <x v="0"/>
    <x v="2"/>
    <x v="2"/>
    <n v="11190"/>
    <n v="8952"/>
    <s v="078"/>
  </r>
  <r>
    <n v="2013"/>
    <x v="3"/>
    <x v="2"/>
    <x v="2"/>
    <x v="2"/>
    <n v="12182.5"/>
    <n v="9746"/>
    <s v="079"/>
  </r>
  <r>
    <n v="2013"/>
    <x v="3"/>
    <x v="3"/>
    <x v="2"/>
    <x v="2"/>
    <n v="1972.5"/>
    <n v="1578"/>
    <s v="080"/>
  </r>
  <r>
    <n v="2013"/>
    <x v="3"/>
    <x v="0"/>
    <x v="3"/>
    <x v="3"/>
    <n v="9865"/>
    <n v="7892"/>
    <s v="081"/>
  </r>
  <r>
    <n v="2013"/>
    <x v="3"/>
    <x v="0"/>
    <x v="3"/>
    <x v="3"/>
    <n v="9982.5"/>
    <n v="7986"/>
    <s v="082"/>
  </r>
  <r>
    <n v="2013"/>
    <x v="3"/>
    <x v="0"/>
    <x v="3"/>
    <x v="3"/>
    <n v="9865"/>
    <n v="7892"/>
    <s v="083"/>
  </r>
  <r>
    <n v="2013"/>
    <x v="3"/>
    <x v="0"/>
    <x v="3"/>
    <x v="3"/>
    <n v="9982.5"/>
    <n v="7986"/>
    <s v="084"/>
  </r>
  <r>
    <n v="2013"/>
    <x v="3"/>
    <x v="0"/>
    <x v="4"/>
    <x v="1"/>
    <n v="5858.75"/>
    <n v="4687"/>
    <s v="085"/>
  </r>
  <r>
    <n v="2013"/>
    <x v="3"/>
    <x v="1"/>
    <x v="4"/>
    <x v="1"/>
    <n v="1705"/>
    <n v="1364"/>
    <s v="086"/>
  </r>
  <r>
    <n v="2013"/>
    <x v="3"/>
    <x v="0"/>
    <x v="4"/>
    <x v="1"/>
    <n v="5858.75"/>
    <n v="4687"/>
    <s v="087"/>
  </r>
  <r>
    <n v="2013"/>
    <x v="3"/>
    <x v="1"/>
    <x v="4"/>
    <x v="1"/>
    <n v="1705"/>
    <n v="1364"/>
    <s v="088"/>
  </r>
  <r>
    <n v="2013"/>
    <x v="4"/>
    <x v="1"/>
    <x v="0"/>
    <x v="0"/>
    <n v="622.5"/>
    <n v="498"/>
    <s v="089"/>
  </r>
  <r>
    <n v="2013"/>
    <x v="4"/>
    <x v="3"/>
    <x v="0"/>
    <x v="0"/>
    <n v="6118.75"/>
    <n v="4895"/>
    <s v="090"/>
  </r>
  <r>
    <n v="2013"/>
    <x v="4"/>
    <x v="1"/>
    <x v="0"/>
    <x v="0"/>
    <n v="622.5"/>
    <n v="498"/>
    <s v="091"/>
  </r>
  <r>
    <n v="2013"/>
    <x v="4"/>
    <x v="3"/>
    <x v="0"/>
    <x v="0"/>
    <n v="6118.75"/>
    <n v="4895"/>
    <s v="092"/>
  </r>
  <r>
    <n v="2013"/>
    <x v="4"/>
    <x v="3"/>
    <x v="1"/>
    <x v="1"/>
    <n v="6120"/>
    <n v="4896"/>
    <s v="093"/>
  </r>
  <r>
    <n v="2013"/>
    <x v="4"/>
    <x v="0"/>
    <x v="1"/>
    <x v="1"/>
    <n v="5733.75"/>
    <n v="4587"/>
    <s v="094"/>
  </r>
  <r>
    <n v="2013"/>
    <x v="4"/>
    <x v="3"/>
    <x v="1"/>
    <x v="1"/>
    <n v="6120"/>
    <n v="4896"/>
    <s v="095"/>
  </r>
  <r>
    <n v="2013"/>
    <x v="4"/>
    <x v="0"/>
    <x v="1"/>
    <x v="1"/>
    <n v="5733.75"/>
    <n v="4587"/>
    <s v="096"/>
  </r>
  <r>
    <n v="2013"/>
    <x v="4"/>
    <x v="0"/>
    <x v="2"/>
    <x v="2"/>
    <n v="4483.75"/>
    <n v="3587"/>
    <s v="097"/>
  </r>
  <r>
    <n v="2013"/>
    <x v="4"/>
    <x v="0"/>
    <x v="2"/>
    <x v="2"/>
    <n v="9865"/>
    <n v="7892"/>
    <s v="098"/>
  </r>
  <r>
    <n v="2013"/>
    <x v="4"/>
    <x v="0"/>
    <x v="2"/>
    <x v="2"/>
    <n v="4483.75"/>
    <n v="3587"/>
    <s v="099"/>
  </r>
  <r>
    <n v="2013"/>
    <x v="4"/>
    <x v="0"/>
    <x v="2"/>
    <x v="2"/>
    <n v="9865"/>
    <n v="7892"/>
    <s v="100"/>
  </r>
  <r>
    <n v="2013"/>
    <x v="4"/>
    <x v="3"/>
    <x v="3"/>
    <x v="3"/>
    <n v="6120"/>
    <n v="4896"/>
    <s v="101"/>
  </r>
  <r>
    <n v="2013"/>
    <x v="4"/>
    <x v="0"/>
    <x v="3"/>
    <x v="3"/>
    <n v="5733.75"/>
    <n v="4587"/>
    <s v="102"/>
  </r>
  <r>
    <n v="2013"/>
    <x v="4"/>
    <x v="0"/>
    <x v="3"/>
    <x v="3"/>
    <n v="6098.75"/>
    <n v="4879"/>
    <s v="103"/>
  </r>
  <r>
    <n v="2013"/>
    <x v="4"/>
    <x v="3"/>
    <x v="3"/>
    <x v="3"/>
    <n v="6120"/>
    <n v="4896"/>
    <s v="104"/>
  </r>
  <r>
    <n v="2013"/>
    <x v="4"/>
    <x v="0"/>
    <x v="3"/>
    <x v="3"/>
    <n v="5733.75"/>
    <n v="4587"/>
    <s v="105"/>
  </r>
  <r>
    <n v="2013"/>
    <x v="4"/>
    <x v="0"/>
    <x v="3"/>
    <x v="3"/>
    <n v="6098.75"/>
    <n v="4879"/>
    <s v="106"/>
  </r>
  <r>
    <n v="2013"/>
    <x v="4"/>
    <x v="2"/>
    <x v="4"/>
    <x v="1"/>
    <n v="5733.75"/>
    <n v="4587"/>
    <s v="107"/>
  </r>
  <r>
    <n v="2013"/>
    <x v="4"/>
    <x v="0"/>
    <x v="4"/>
    <x v="1"/>
    <n v="7905"/>
    <n v="6324"/>
    <s v="108"/>
  </r>
  <r>
    <n v="2013"/>
    <x v="4"/>
    <x v="2"/>
    <x v="4"/>
    <x v="1"/>
    <n v="5733.75"/>
    <n v="4587"/>
    <s v="109"/>
  </r>
  <r>
    <n v="2013"/>
    <x v="4"/>
    <x v="0"/>
    <x v="4"/>
    <x v="1"/>
    <n v="7905"/>
    <n v="6324"/>
    <s v="110"/>
  </r>
  <r>
    <n v="2013"/>
    <x v="5"/>
    <x v="0"/>
    <x v="0"/>
    <x v="0"/>
    <n v="7028.75"/>
    <n v="5623"/>
    <s v="111"/>
  </r>
  <r>
    <n v="2013"/>
    <x v="5"/>
    <x v="0"/>
    <x v="0"/>
    <x v="0"/>
    <n v="9160"/>
    <n v="7328"/>
    <s v="112"/>
  </r>
  <r>
    <n v="2013"/>
    <x v="5"/>
    <x v="0"/>
    <x v="0"/>
    <x v="0"/>
    <n v="7028.75"/>
    <n v="5623"/>
    <s v="113"/>
  </r>
  <r>
    <n v="2013"/>
    <x v="5"/>
    <x v="0"/>
    <x v="0"/>
    <x v="0"/>
    <n v="9160"/>
    <n v="7328"/>
    <s v="114"/>
  </r>
  <r>
    <n v="2013"/>
    <x v="5"/>
    <x v="0"/>
    <x v="1"/>
    <x v="1"/>
    <n v="7028.75"/>
    <n v="5623"/>
    <s v="115"/>
  </r>
  <r>
    <n v="2013"/>
    <x v="5"/>
    <x v="1"/>
    <x v="1"/>
    <x v="1"/>
    <n v="3247.5"/>
    <n v="2598"/>
    <s v="116"/>
  </r>
  <r>
    <n v="2013"/>
    <x v="5"/>
    <x v="0"/>
    <x v="1"/>
    <x v="1"/>
    <n v="7028.75"/>
    <n v="5623"/>
    <s v="117"/>
  </r>
  <r>
    <n v="2013"/>
    <x v="5"/>
    <x v="1"/>
    <x v="1"/>
    <x v="1"/>
    <n v="3247.5"/>
    <n v="2598"/>
    <s v="118"/>
  </r>
  <r>
    <n v="2013"/>
    <x v="5"/>
    <x v="1"/>
    <x v="2"/>
    <x v="2"/>
    <n v="622.5"/>
    <n v="498"/>
    <s v="119"/>
  </r>
  <r>
    <n v="2013"/>
    <x v="5"/>
    <x v="2"/>
    <x v="2"/>
    <x v="2"/>
    <n v="5733.75"/>
    <n v="4587"/>
    <s v="120"/>
  </r>
  <r>
    <n v="2013"/>
    <x v="5"/>
    <x v="1"/>
    <x v="2"/>
    <x v="2"/>
    <n v="622.5"/>
    <n v="498"/>
    <s v="121"/>
  </r>
  <r>
    <n v="2013"/>
    <x v="5"/>
    <x v="2"/>
    <x v="2"/>
    <x v="2"/>
    <n v="5733.75"/>
    <n v="4587"/>
    <s v="122"/>
  </r>
  <r>
    <n v="2013"/>
    <x v="5"/>
    <x v="1"/>
    <x v="3"/>
    <x v="3"/>
    <n v="3247.5"/>
    <n v="2598"/>
    <s v="123"/>
  </r>
  <r>
    <n v="2013"/>
    <x v="5"/>
    <x v="3"/>
    <x v="3"/>
    <x v="3"/>
    <n v="2570"/>
    <n v="2056"/>
    <s v="124"/>
  </r>
  <r>
    <n v="2013"/>
    <x v="5"/>
    <x v="1"/>
    <x v="3"/>
    <x v="3"/>
    <n v="3247.5"/>
    <n v="2598"/>
    <s v="125"/>
  </r>
  <r>
    <n v="2013"/>
    <x v="5"/>
    <x v="3"/>
    <x v="3"/>
    <x v="3"/>
    <n v="2570"/>
    <n v="2056"/>
    <s v="126"/>
  </r>
  <r>
    <n v="2013"/>
    <x v="5"/>
    <x v="2"/>
    <x v="4"/>
    <x v="1"/>
    <n v="10308.75"/>
    <n v="8247"/>
    <s v="127"/>
  </r>
  <r>
    <n v="2013"/>
    <x v="5"/>
    <x v="0"/>
    <x v="4"/>
    <x v="1"/>
    <n v="11026.25"/>
    <n v="8821"/>
    <s v="128"/>
  </r>
  <r>
    <n v="2013"/>
    <x v="5"/>
    <x v="2"/>
    <x v="4"/>
    <x v="1"/>
    <n v="10308.75"/>
    <n v="8247"/>
    <s v="129"/>
  </r>
  <r>
    <n v="2013"/>
    <x v="5"/>
    <x v="0"/>
    <x v="4"/>
    <x v="1"/>
    <n v="11026.25"/>
    <n v="8821"/>
    <s v="130"/>
  </r>
  <r>
    <n v="2013"/>
    <x v="6"/>
    <x v="1"/>
    <x v="0"/>
    <x v="0"/>
    <n v="7360"/>
    <n v="5888"/>
    <s v="131"/>
  </r>
  <r>
    <n v="2013"/>
    <x v="6"/>
    <x v="0"/>
    <x v="0"/>
    <x v="0"/>
    <n v="11177.5"/>
    <n v="8942"/>
    <s v="132"/>
  </r>
  <r>
    <n v="2013"/>
    <x v="6"/>
    <x v="3"/>
    <x v="0"/>
    <x v="0"/>
    <n v="3355"/>
    <n v="2684"/>
    <s v="133"/>
  </r>
  <r>
    <n v="2013"/>
    <x v="6"/>
    <x v="1"/>
    <x v="0"/>
    <x v="0"/>
    <n v="7360"/>
    <n v="5888"/>
    <s v="134"/>
  </r>
  <r>
    <n v="2013"/>
    <x v="6"/>
    <x v="0"/>
    <x v="0"/>
    <x v="0"/>
    <n v="11177.5"/>
    <n v="8942"/>
    <s v="135"/>
  </r>
  <r>
    <n v="2013"/>
    <x v="6"/>
    <x v="3"/>
    <x v="0"/>
    <x v="0"/>
    <n v="3355"/>
    <n v="2684"/>
    <s v="136"/>
  </r>
  <r>
    <n v="2013"/>
    <x v="6"/>
    <x v="1"/>
    <x v="1"/>
    <x v="1"/>
    <n v="7360"/>
    <n v="5888"/>
    <s v="137"/>
  </r>
  <r>
    <n v="2013"/>
    <x v="6"/>
    <x v="2"/>
    <x v="1"/>
    <x v="1"/>
    <n v="2956.25"/>
    <n v="2365"/>
    <s v="138"/>
  </r>
  <r>
    <n v="2013"/>
    <x v="6"/>
    <x v="1"/>
    <x v="1"/>
    <x v="1"/>
    <n v="7360"/>
    <n v="5888"/>
    <s v="139"/>
  </r>
  <r>
    <n v="2013"/>
    <x v="6"/>
    <x v="2"/>
    <x v="1"/>
    <x v="1"/>
    <n v="2956.25"/>
    <n v="2365"/>
    <s v="140"/>
  </r>
  <r>
    <n v="2013"/>
    <x v="6"/>
    <x v="0"/>
    <x v="2"/>
    <x v="2"/>
    <n v="7905"/>
    <n v="6324"/>
    <s v="141"/>
  </r>
  <r>
    <n v="2013"/>
    <x v="6"/>
    <x v="3"/>
    <x v="2"/>
    <x v="2"/>
    <n v="6118.75"/>
    <n v="4895"/>
    <s v="142"/>
  </r>
  <r>
    <n v="2013"/>
    <x v="6"/>
    <x v="0"/>
    <x v="2"/>
    <x v="2"/>
    <n v="7905"/>
    <n v="6324"/>
    <s v="143"/>
  </r>
  <r>
    <n v="2013"/>
    <x v="6"/>
    <x v="3"/>
    <x v="2"/>
    <x v="2"/>
    <n v="6118.75"/>
    <n v="4895"/>
    <s v="144"/>
  </r>
  <r>
    <n v="2013"/>
    <x v="6"/>
    <x v="2"/>
    <x v="3"/>
    <x v="3"/>
    <n v="2956.25"/>
    <n v="2365"/>
    <s v="145"/>
  </r>
  <r>
    <n v="2013"/>
    <x v="6"/>
    <x v="0"/>
    <x v="3"/>
    <x v="3"/>
    <n v="2698.75"/>
    <n v="2159"/>
    <s v="146"/>
  </r>
  <r>
    <n v="2013"/>
    <x v="6"/>
    <x v="2"/>
    <x v="3"/>
    <x v="3"/>
    <n v="2956.25"/>
    <n v="2365"/>
    <s v="147"/>
  </r>
  <r>
    <n v="2013"/>
    <x v="6"/>
    <x v="0"/>
    <x v="3"/>
    <x v="3"/>
    <n v="2698.75"/>
    <n v="2159"/>
    <s v="148"/>
  </r>
  <r>
    <n v="2014"/>
    <x v="0"/>
    <x v="0"/>
    <x v="0"/>
    <x v="0"/>
    <n v="2395.5"/>
    <n v="1597"/>
    <s v="149"/>
  </r>
  <r>
    <n v="2014"/>
    <x v="0"/>
    <x v="0"/>
    <x v="0"/>
    <x v="0"/>
    <n v="11761.5"/>
    <n v="7841"/>
    <s v="150"/>
  </r>
  <r>
    <n v="2014"/>
    <x v="0"/>
    <x v="1"/>
    <x v="0"/>
    <x v="0"/>
    <n v="8943"/>
    <n v="5962"/>
    <s v="151"/>
  </r>
  <r>
    <n v="2014"/>
    <x v="0"/>
    <x v="0"/>
    <x v="0"/>
    <x v="0"/>
    <n v="2395.5"/>
    <n v="1597"/>
    <s v="152"/>
  </r>
  <r>
    <n v="2014"/>
    <x v="0"/>
    <x v="0"/>
    <x v="0"/>
    <x v="0"/>
    <n v="11761.5"/>
    <n v="7841"/>
    <s v="153"/>
  </r>
  <r>
    <n v="2014"/>
    <x v="0"/>
    <x v="1"/>
    <x v="0"/>
    <x v="0"/>
    <n v="8943"/>
    <n v="5962"/>
    <s v="154"/>
  </r>
  <r>
    <n v="2014"/>
    <x v="0"/>
    <x v="1"/>
    <x v="1"/>
    <x v="1"/>
    <n v="14596.5"/>
    <n v="9731"/>
    <s v="155"/>
  </r>
  <r>
    <n v="2014"/>
    <x v="0"/>
    <x v="2"/>
    <x v="1"/>
    <x v="1"/>
    <n v="8793"/>
    <n v="5862"/>
    <s v="156"/>
  </r>
  <r>
    <n v="2014"/>
    <x v="0"/>
    <x v="1"/>
    <x v="1"/>
    <x v="1"/>
    <n v="14596.5"/>
    <n v="9731"/>
    <s v="157"/>
  </r>
  <r>
    <n v="2014"/>
    <x v="0"/>
    <x v="2"/>
    <x v="1"/>
    <x v="1"/>
    <n v="8793"/>
    <n v="5862"/>
    <s v="158"/>
  </r>
  <r>
    <n v="2014"/>
    <x v="0"/>
    <x v="0"/>
    <x v="2"/>
    <x v="2"/>
    <n v="4666"/>
    <n v="5623"/>
    <s v="159"/>
  </r>
  <r>
    <n v="2014"/>
    <x v="0"/>
    <x v="0"/>
    <x v="2"/>
    <x v="2"/>
    <n v="7318.5"/>
    <n v="4879"/>
    <s v="160"/>
  </r>
  <r>
    <n v="2014"/>
    <x v="0"/>
    <x v="0"/>
    <x v="2"/>
    <x v="2"/>
    <n v="4666"/>
    <n v="5623"/>
    <s v="161"/>
  </r>
  <r>
    <n v="2014"/>
    <x v="0"/>
    <x v="0"/>
    <x v="2"/>
    <x v="2"/>
    <n v="7318.5"/>
    <n v="4879"/>
    <s v="162"/>
  </r>
  <r>
    <n v="2014"/>
    <x v="0"/>
    <x v="3"/>
    <x v="3"/>
    <x v="3"/>
    <n v="3553.5"/>
    <n v="2369"/>
    <s v="163"/>
  </r>
  <r>
    <n v="2014"/>
    <x v="0"/>
    <x v="3"/>
    <x v="3"/>
    <x v="3"/>
    <n v="3553.5"/>
    <n v="2369"/>
    <s v="164"/>
  </r>
  <r>
    <n v="2014"/>
    <x v="0"/>
    <x v="1"/>
    <x v="4"/>
    <x v="1"/>
    <n v="14596.5"/>
    <n v="9731"/>
    <s v="165"/>
  </r>
  <r>
    <n v="2014"/>
    <x v="0"/>
    <x v="2"/>
    <x v="4"/>
    <x v="1"/>
    <n v="8793"/>
    <n v="5862"/>
    <s v="166"/>
  </r>
  <r>
    <n v="2014"/>
    <x v="0"/>
    <x v="1"/>
    <x v="4"/>
    <x v="1"/>
    <n v="14596.5"/>
    <n v="9731"/>
    <s v="167"/>
  </r>
  <r>
    <n v="2014"/>
    <x v="0"/>
    <x v="2"/>
    <x v="4"/>
    <x v="1"/>
    <n v="8793"/>
    <n v="5862"/>
    <s v="168"/>
  </r>
  <r>
    <n v="2014"/>
    <x v="1"/>
    <x v="0"/>
    <x v="0"/>
    <x v="0"/>
    <n v="4887"/>
    <n v="3258"/>
    <s v="169"/>
  </r>
  <r>
    <n v="2014"/>
    <x v="1"/>
    <x v="0"/>
    <x v="0"/>
    <x v="0"/>
    <n v="4887"/>
    <n v="3258"/>
    <s v="170"/>
  </r>
  <r>
    <n v="2014"/>
    <x v="1"/>
    <x v="2"/>
    <x v="1"/>
    <x v="1"/>
    <n v="11122.5"/>
    <n v="7415"/>
    <s v="171"/>
  </r>
  <r>
    <n v="2014"/>
    <x v="1"/>
    <x v="0"/>
    <x v="1"/>
    <x v="1"/>
    <n v="13428"/>
    <n v="8952"/>
    <s v="172"/>
  </r>
  <r>
    <n v="2014"/>
    <x v="1"/>
    <x v="2"/>
    <x v="1"/>
    <x v="1"/>
    <n v="11122.5"/>
    <n v="7415"/>
    <s v="173"/>
  </r>
  <r>
    <n v="2014"/>
    <x v="1"/>
    <x v="0"/>
    <x v="1"/>
    <x v="1"/>
    <n v="13428"/>
    <n v="8952"/>
    <s v="174"/>
  </r>
  <r>
    <n v="2014"/>
    <x v="1"/>
    <x v="1"/>
    <x v="2"/>
    <x v="2"/>
    <n v="3897"/>
    <n v="2598"/>
    <s v="175"/>
  </r>
  <r>
    <n v="2014"/>
    <x v="1"/>
    <x v="1"/>
    <x v="2"/>
    <x v="2"/>
    <n v="8832"/>
    <n v="5888"/>
    <s v="176"/>
  </r>
  <r>
    <n v="2014"/>
    <x v="1"/>
    <x v="1"/>
    <x v="2"/>
    <x v="2"/>
    <n v="3897"/>
    <n v="2598"/>
    <s v="177"/>
  </r>
  <r>
    <n v="2014"/>
    <x v="1"/>
    <x v="1"/>
    <x v="2"/>
    <x v="2"/>
    <n v="8832"/>
    <n v="5888"/>
    <s v="178"/>
  </r>
  <r>
    <n v="2014"/>
    <x v="1"/>
    <x v="2"/>
    <x v="3"/>
    <x v="3"/>
    <n v="11122.5"/>
    <n v="7415"/>
    <s v="179"/>
  </r>
  <r>
    <n v="2014"/>
    <x v="1"/>
    <x v="1"/>
    <x v="3"/>
    <x v="3"/>
    <n v="14647.5"/>
    <n v="9765"/>
    <s v="180"/>
  </r>
  <r>
    <n v="2014"/>
    <x v="1"/>
    <x v="2"/>
    <x v="3"/>
    <x v="3"/>
    <n v="11122.5"/>
    <n v="7415"/>
    <s v="181"/>
  </r>
  <r>
    <n v="2014"/>
    <x v="1"/>
    <x v="1"/>
    <x v="3"/>
    <x v="3"/>
    <n v="14647.5"/>
    <n v="9765"/>
    <s v="182"/>
  </r>
  <r>
    <n v="2014"/>
    <x v="1"/>
    <x v="0"/>
    <x v="4"/>
    <x v="1"/>
    <n v="13428"/>
    <n v="8952"/>
    <s v="183"/>
  </r>
  <r>
    <n v="2014"/>
    <x v="1"/>
    <x v="3"/>
    <x v="4"/>
    <x v="1"/>
    <n v="7480.5"/>
    <n v="4987"/>
    <s v="184"/>
  </r>
  <r>
    <n v="2014"/>
    <x v="1"/>
    <x v="0"/>
    <x v="4"/>
    <x v="1"/>
    <n v="13428"/>
    <n v="8952"/>
    <s v="185"/>
  </r>
  <r>
    <n v="2014"/>
    <x v="1"/>
    <x v="3"/>
    <x v="4"/>
    <x v="1"/>
    <n v="7480.5"/>
    <n v="4987"/>
    <s v="186"/>
  </r>
  <r>
    <n v="2014"/>
    <x v="2"/>
    <x v="2"/>
    <x v="0"/>
    <x v="0"/>
    <n v="14619"/>
    <n v="9746"/>
    <s v="187"/>
  </r>
  <r>
    <n v="2014"/>
    <x v="2"/>
    <x v="0"/>
    <x v="0"/>
    <x v="0"/>
    <n v="867"/>
    <n v="578"/>
    <s v="188"/>
  </r>
  <r>
    <n v="2014"/>
    <x v="2"/>
    <x v="2"/>
    <x v="0"/>
    <x v="0"/>
    <n v="14619"/>
    <n v="9746"/>
    <s v="189"/>
  </r>
  <r>
    <n v="2014"/>
    <x v="2"/>
    <x v="0"/>
    <x v="0"/>
    <x v="0"/>
    <n v="867"/>
    <n v="578"/>
    <s v="190"/>
  </r>
  <r>
    <n v="2014"/>
    <x v="2"/>
    <x v="2"/>
    <x v="1"/>
    <x v="1"/>
    <n v="14619"/>
    <n v="9746"/>
    <s v="191"/>
  </r>
  <r>
    <n v="2014"/>
    <x v="2"/>
    <x v="0"/>
    <x v="1"/>
    <x v="1"/>
    <n v="5380.5"/>
    <n v="3587"/>
    <s v="192"/>
  </r>
  <r>
    <n v="2014"/>
    <x v="2"/>
    <x v="2"/>
    <x v="1"/>
    <x v="1"/>
    <n v="14619"/>
    <n v="9746"/>
    <s v="193"/>
  </r>
  <r>
    <n v="2014"/>
    <x v="2"/>
    <x v="0"/>
    <x v="1"/>
    <x v="1"/>
    <n v="5380.5"/>
    <n v="3587"/>
    <s v="194"/>
  </r>
  <r>
    <n v="2014"/>
    <x v="2"/>
    <x v="2"/>
    <x v="2"/>
    <x v="2"/>
    <n v="3547.5"/>
    <n v="2365"/>
    <s v="195"/>
  </r>
  <r>
    <n v="2014"/>
    <x v="2"/>
    <x v="1"/>
    <x v="2"/>
    <x v="2"/>
    <n v="14596.5"/>
    <n v="9731"/>
    <s v="196"/>
  </r>
  <r>
    <n v="2014"/>
    <x v="2"/>
    <x v="2"/>
    <x v="2"/>
    <x v="2"/>
    <n v="3547.5"/>
    <n v="2365"/>
    <s v="197"/>
  </r>
  <r>
    <n v="2014"/>
    <x v="2"/>
    <x v="1"/>
    <x v="2"/>
    <x v="2"/>
    <n v="14596.5"/>
    <n v="9731"/>
    <s v="198"/>
  </r>
  <r>
    <n v="2014"/>
    <x v="2"/>
    <x v="1"/>
    <x v="3"/>
    <x v="3"/>
    <n v="1498.5"/>
    <n v="999"/>
    <s v="199"/>
  </r>
  <r>
    <n v="2014"/>
    <x v="2"/>
    <x v="2"/>
    <x v="3"/>
    <x v="3"/>
    <n v="235.5"/>
    <n v="157"/>
    <s v="200"/>
  </r>
  <r>
    <n v="2014"/>
    <x v="2"/>
    <x v="1"/>
    <x v="3"/>
    <x v="3"/>
    <n v="1498.5"/>
    <n v="999"/>
    <s v="201"/>
  </r>
  <r>
    <n v="2014"/>
    <x v="2"/>
    <x v="2"/>
    <x v="3"/>
    <x v="3"/>
    <n v="235.5"/>
    <n v="157"/>
    <s v="202"/>
  </r>
  <r>
    <n v="2014"/>
    <x v="2"/>
    <x v="0"/>
    <x v="4"/>
    <x v="1"/>
    <n v="5380.5"/>
    <n v="3587"/>
    <s v="203"/>
  </r>
  <r>
    <n v="2014"/>
    <x v="2"/>
    <x v="3"/>
    <x v="4"/>
    <x v="1"/>
    <n v="14446.5"/>
    <n v="9631"/>
    <s v="204"/>
  </r>
  <r>
    <n v="2014"/>
    <x v="2"/>
    <x v="0"/>
    <x v="4"/>
    <x v="1"/>
    <n v="5380.5"/>
    <n v="3587"/>
    <s v="205"/>
  </r>
  <r>
    <n v="2014"/>
    <x v="2"/>
    <x v="3"/>
    <x v="4"/>
    <x v="1"/>
    <n v="14446.5"/>
    <n v="9631"/>
    <s v="206"/>
  </r>
  <r>
    <n v="2014"/>
    <x v="3"/>
    <x v="3"/>
    <x v="0"/>
    <x v="0"/>
    <n v="2367"/>
    <n v="1578"/>
    <s v="207"/>
  </r>
  <r>
    <n v="2014"/>
    <x v="3"/>
    <x v="2"/>
    <x v="0"/>
    <x v="0"/>
    <n v="6880.5"/>
    <n v="4587"/>
    <s v="208"/>
  </r>
  <r>
    <n v="2014"/>
    <x v="3"/>
    <x v="3"/>
    <x v="0"/>
    <x v="0"/>
    <n v="2367"/>
    <n v="1578"/>
    <s v="209"/>
  </r>
  <r>
    <n v="2014"/>
    <x v="3"/>
    <x v="2"/>
    <x v="0"/>
    <x v="0"/>
    <n v="6880.5"/>
    <n v="4587"/>
    <s v="210"/>
  </r>
  <r>
    <n v="2014"/>
    <x v="3"/>
    <x v="0"/>
    <x v="1"/>
    <x v="1"/>
    <n v="11838"/>
    <n v="7892"/>
    <s v="211"/>
  </r>
  <r>
    <n v="2014"/>
    <x v="3"/>
    <x v="3"/>
    <x v="1"/>
    <x v="1"/>
    <n v="2367"/>
    <n v="1578"/>
    <s v="212"/>
  </r>
  <r>
    <n v="2014"/>
    <x v="3"/>
    <x v="0"/>
    <x v="1"/>
    <x v="1"/>
    <n v="7030.5"/>
    <n v="4687"/>
    <s v="213"/>
  </r>
  <r>
    <n v="2014"/>
    <x v="3"/>
    <x v="1"/>
    <x v="1"/>
    <x v="1"/>
    <n v="2046"/>
    <n v="1364"/>
    <s v="214"/>
  </r>
  <r>
    <n v="2014"/>
    <x v="3"/>
    <x v="0"/>
    <x v="1"/>
    <x v="1"/>
    <n v="11838"/>
    <n v="7892"/>
    <s v="215"/>
  </r>
  <r>
    <n v="2014"/>
    <x v="3"/>
    <x v="3"/>
    <x v="1"/>
    <x v="1"/>
    <n v="2367"/>
    <n v="1578"/>
    <s v="216"/>
  </r>
  <r>
    <n v="2014"/>
    <x v="3"/>
    <x v="0"/>
    <x v="1"/>
    <x v="1"/>
    <n v="7030.5"/>
    <n v="4687"/>
    <s v="217"/>
  </r>
  <r>
    <n v="2014"/>
    <x v="3"/>
    <x v="1"/>
    <x v="1"/>
    <x v="1"/>
    <n v="2046"/>
    <n v="1364"/>
    <s v="218"/>
  </r>
  <r>
    <n v="2014"/>
    <x v="3"/>
    <x v="2"/>
    <x v="2"/>
    <x v="2"/>
    <n v="8793"/>
    <n v="5862"/>
    <s v="219"/>
  </r>
  <r>
    <n v="2014"/>
    <x v="3"/>
    <x v="2"/>
    <x v="2"/>
    <x v="2"/>
    <n v="11122.5"/>
    <n v="7415"/>
    <s v="220"/>
  </r>
  <r>
    <n v="2014"/>
    <x v="3"/>
    <x v="0"/>
    <x v="2"/>
    <x v="2"/>
    <n v="13428"/>
    <n v="8952"/>
    <s v="221"/>
  </r>
  <r>
    <n v="2014"/>
    <x v="3"/>
    <x v="2"/>
    <x v="2"/>
    <x v="2"/>
    <n v="14619"/>
    <n v="9746"/>
    <s v="222"/>
  </r>
  <r>
    <n v="2014"/>
    <x v="3"/>
    <x v="3"/>
    <x v="2"/>
    <x v="2"/>
    <n v="2367"/>
    <n v="1578"/>
    <s v="223"/>
  </r>
  <r>
    <n v="2014"/>
    <x v="3"/>
    <x v="2"/>
    <x v="2"/>
    <x v="2"/>
    <n v="8793"/>
    <n v="5862"/>
    <s v="224"/>
  </r>
  <r>
    <n v="2014"/>
    <x v="3"/>
    <x v="2"/>
    <x v="2"/>
    <x v="2"/>
    <n v="11122.5"/>
    <n v="7415"/>
    <s v="225"/>
  </r>
  <r>
    <n v="2014"/>
    <x v="3"/>
    <x v="0"/>
    <x v="2"/>
    <x v="2"/>
    <n v="13428"/>
    <n v="8952"/>
    <s v="226"/>
  </r>
  <r>
    <n v="2014"/>
    <x v="3"/>
    <x v="2"/>
    <x v="2"/>
    <x v="2"/>
    <n v="14619"/>
    <n v="9746"/>
    <s v="227"/>
  </r>
  <r>
    <n v="2014"/>
    <x v="3"/>
    <x v="3"/>
    <x v="2"/>
    <x v="2"/>
    <n v="2367"/>
    <n v="1578"/>
    <s v="228"/>
  </r>
  <r>
    <n v="2014"/>
    <x v="3"/>
    <x v="0"/>
    <x v="3"/>
    <x v="3"/>
    <n v="11838"/>
    <n v="7892"/>
    <s v="229"/>
  </r>
  <r>
    <n v="2014"/>
    <x v="3"/>
    <x v="0"/>
    <x v="3"/>
    <x v="3"/>
    <n v="11979"/>
    <n v="7986"/>
    <s v="230"/>
  </r>
  <r>
    <n v="2014"/>
    <x v="3"/>
    <x v="0"/>
    <x v="3"/>
    <x v="3"/>
    <n v="11838"/>
    <n v="7892"/>
    <s v="231"/>
  </r>
  <r>
    <n v="2014"/>
    <x v="3"/>
    <x v="0"/>
    <x v="3"/>
    <x v="3"/>
    <n v="11979"/>
    <n v="7986"/>
    <s v="232"/>
  </r>
  <r>
    <n v="2014"/>
    <x v="3"/>
    <x v="0"/>
    <x v="4"/>
    <x v="1"/>
    <n v="7030.5"/>
    <n v="4687"/>
    <s v="233"/>
  </r>
  <r>
    <n v="2014"/>
    <x v="3"/>
    <x v="1"/>
    <x v="4"/>
    <x v="1"/>
    <n v="2046"/>
    <n v="1364"/>
    <s v="234"/>
  </r>
  <r>
    <n v="2014"/>
    <x v="3"/>
    <x v="0"/>
    <x v="4"/>
    <x v="1"/>
    <n v="7030.5"/>
    <n v="4687"/>
    <s v="235"/>
  </r>
  <r>
    <n v="2014"/>
    <x v="3"/>
    <x v="1"/>
    <x v="4"/>
    <x v="1"/>
    <n v="2046"/>
    <n v="1364"/>
    <s v="236"/>
  </r>
  <r>
    <n v="2014"/>
    <x v="4"/>
    <x v="1"/>
    <x v="0"/>
    <x v="0"/>
    <n v="747"/>
    <n v="498"/>
    <s v="237"/>
  </r>
  <r>
    <n v="2014"/>
    <x v="4"/>
    <x v="3"/>
    <x v="0"/>
    <x v="0"/>
    <n v="7342.5"/>
    <n v="4895"/>
    <s v="238"/>
  </r>
  <r>
    <n v="2014"/>
    <x v="4"/>
    <x v="1"/>
    <x v="0"/>
    <x v="0"/>
    <n v="747"/>
    <n v="498"/>
    <s v="239"/>
  </r>
  <r>
    <n v="2014"/>
    <x v="4"/>
    <x v="3"/>
    <x v="0"/>
    <x v="0"/>
    <n v="7342.5"/>
    <n v="4895"/>
    <s v="240"/>
  </r>
  <r>
    <n v="2014"/>
    <x v="4"/>
    <x v="3"/>
    <x v="1"/>
    <x v="1"/>
    <n v="7344"/>
    <n v="4896"/>
    <s v="241"/>
  </r>
  <r>
    <n v="2014"/>
    <x v="4"/>
    <x v="0"/>
    <x v="1"/>
    <x v="1"/>
    <n v="6880.5"/>
    <n v="4587"/>
    <s v="242"/>
  </r>
  <r>
    <n v="2014"/>
    <x v="4"/>
    <x v="3"/>
    <x v="1"/>
    <x v="1"/>
    <n v="7344"/>
    <n v="4896"/>
    <s v="243"/>
  </r>
  <r>
    <n v="2014"/>
    <x v="4"/>
    <x v="0"/>
    <x v="1"/>
    <x v="1"/>
    <n v="6880.5"/>
    <n v="4587"/>
    <s v="244"/>
  </r>
  <r>
    <n v="2014"/>
    <x v="4"/>
    <x v="0"/>
    <x v="2"/>
    <x v="2"/>
    <n v="5380.5"/>
    <n v="3587"/>
    <s v="245"/>
  </r>
  <r>
    <n v="2014"/>
    <x v="4"/>
    <x v="0"/>
    <x v="2"/>
    <x v="2"/>
    <n v="11838"/>
    <n v="7892"/>
    <s v="246"/>
  </r>
  <r>
    <n v="2014"/>
    <x v="4"/>
    <x v="0"/>
    <x v="2"/>
    <x v="2"/>
    <n v="5380.5"/>
    <n v="3587"/>
    <s v="247"/>
  </r>
  <r>
    <n v="2014"/>
    <x v="4"/>
    <x v="0"/>
    <x v="2"/>
    <x v="2"/>
    <n v="11838"/>
    <n v="7892"/>
    <s v="248"/>
  </r>
  <r>
    <n v="2014"/>
    <x v="4"/>
    <x v="3"/>
    <x v="3"/>
    <x v="3"/>
    <n v="7344"/>
    <n v="4896"/>
    <s v="249"/>
  </r>
  <r>
    <n v="2014"/>
    <x v="4"/>
    <x v="0"/>
    <x v="3"/>
    <x v="3"/>
    <n v="6880.5"/>
    <n v="4587"/>
    <s v="250"/>
  </r>
  <r>
    <n v="2014"/>
    <x v="4"/>
    <x v="0"/>
    <x v="3"/>
    <x v="3"/>
    <n v="7318.5"/>
    <n v="4879"/>
    <s v="251"/>
  </r>
  <r>
    <n v="2014"/>
    <x v="4"/>
    <x v="3"/>
    <x v="3"/>
    <x v="3"/>
    <n v="7344"/>
    <n v="4896"/>
    <s v="252"/>
  </r>
  <r>
    <n v="2014"/>
    <x v="4"/>
    <x v="0"/>
    <x v="3"/>
    <x v="3"/>
    <n v="6880.5"/>
    <n v="4587"/>
    <s v="253"/>
  </r>
  <r>
    <n v="2014"/>
    <x v="4"/>
    <x v="0"/>
    <x v="3"/>
    <x v="3"/>
    <n v="7318.5"/>
    <n v="4879"/>
    <s v="254"/>
  </r>
  <r>
    <n v="2014"/>
    <x v="4"/>
    <x v="2"/>
    <x v="4"/>
    <x v="1"/>
    <n v="6880.5"/>
    <n v="4587"/>
    <s v="255"/>
  </r>
  <r>
    <n v="2014"/>
    <x v="4"/>
    <x v="0"/>
    <x v="4"/>
    <x v="1"/>
    <n v="9486"/>
    <n v="6324"/>
    <s v="256"/>
  </r>
  <r>
    <n v="2014"/>
    <x v="4"/>
    <x v="2"/>
    <x v="4"/>
    <x v="1"/>
    <n v="6880.5"/>
    <n v="4587"/>
    <s v="257"/>
  </r>
  <r>
    <n v="2014"/>
    <x v="4"/>
    <x v="0"/>
    <x v="4"/>
    <x v="1"/>
    <n v="9486"/>
    <n v="6324"/>
    <s v="258"/>
  </r>
  <r>
    <n v="2014"/>
    <x v="5"/>
    <x v="0"/>
    <x v="0"/>
    <x v="0"/>
    <n v="4666"/>
    <n v="5623"/>
    <s v="259"/>
  </r>
  <r>
    <n v="2014"/>
    <x v="5"/>
    <x v="0"/>
    <x v="0"/>
    <x v="0"/>
    <n v="10992"/>
    <n v="7328"/>
    <s v="260"/>
  </r>
  <r>
    <n v="2014"/>
    <x v="5"/>
    <x v="0"/>
    <x v="0"/>
    <x v="0"/>
    <n v="4666"/>
    <n v="5623"/>
    <s v="261"/>
  </r>
  <r>
    <n v="2014"/>
    <x v="5"/>
    <x v="0"/>
    <x v="0"/>
    <x v="0"/>
    <n v="10992"/>
    <n v="7328"/>
    <s v="262"/>
  </r>
  <r>
    <n v="2014"/>
    <x v="5"/>
    <x v="0"/>
    <x v="1"/>
    <x v="1"/>
    <n v="4666"/>
    <n v="5623"/>
    <s v="263"/>
  </r>
  <r>
    <n v="2014"/>
    <x v="5"/>
    <x v="1"/>
    <x v="1"/>
    <x v="1"/>
    <n v="3897"/>
    <n v="2598"/>
    <s v="264"/>
  </r>
  <r>
    <n v="2014"/>
    <x v="5"/>
    <x v="0"/>
    <x v="1"/>
    <x v="1"/>
    <n v="4666"/>
    <n v="5623"/>
    <s v="265"/>
  </r>
  <r>
    <n v="2014"/>
    <x v="5"/>
    <x v="1"/>
    <x v="1"/>
    <x v="1"/>
    <n v="3897"/>
    <n v="2598"/>
    <s v="266"/>
  </r>
  <r>
    <n v="2014"/>
    <x v="5"/>
    <x v="1"/>
    <x v="2"/>
    <x v="2"/>
    <n v="747"/>
    <n v="498"/>
    <s v="267"/>
  </r>
  <r>
    <n v="2014"/>
    <x v="5"/>
    <x v="2"/>
    <x v="2"/>
    <x v="2"/>
    <n v="6880.5"/>
    <n v="4587"/>
    <s v="268"/>
  </r>
  <r>
    <n v="2014"/>
    <x v="5"/>
    <x v="1"/>
    <x v="2"/>
    <x v="2"/>
    <n v="747"/>
    <n v="498"/>
    <s v="269"/>
  </r>
  <r>
    <n v="2014"/>
    <x v="5"/>
    <x v="2"/>
    <x v="2"/>
    <x v="2"/>
    <n v="6880.5"/>
    <n v="4587"/>
    <s v="270"/>
  </r>
  <r>
    <n v="2014"/>
    <x v="5"/>
    <x v="1"/>
    <x v="3"/>
    <x v="3"/>
    <n v="3897"/>
    <n v="2598"/>
    <s v="271"/>
  </r>
  <r>
    <n v="2014"/>
    <x v="5"/>
    <x v="3"/>
    <x v="3"/>
    <x v="3"/>
    <n v="3084"/>
    <n v="2056"/>
    <s v="272"/>
  </r>
  <r>
    <n v="2014"/>
    <x v="5"/>
    <x v="1"/>
    <x v="3"/>
    <x v="3"/>
    <n v="3897"/>
    <n v="2598"/>
    <s v="273"/>
  </r>
  <r>
    <n v="2014"/>
    <x v="5"/>
    <x v="3"/>
    <x v="3"/>
    <x v="3"/>
    <n v="3084"/>
    <n v="2056"/>
    <s v="274"/>
  </r>
  <r>
    <n v="2014"/>
    <x v="5"/>
    <x v="2"/>
    <x v="4"/>
    <x v="1"/>
    <n v="12370.5"/>
    <n v="8247"/>
    <s v="275"/>
  </r>
  <r>
    <n v="2014"/>
    <x v="5"/>
    <x v="0"/>
    <x v="4"/>
    <x v="1"/>
    <n v="13231.5"/>
    <n v="8821"/>
    <s v="276"/>
  </r>
  <r>
    <n v="2014"/>
    <x v="5"/>
    <x v="2"/>
    <x v="4"/>
    <x v="1"/>
    <n v="12370.5"/>
    <n v="8247"/>
    <s v="277"/>
  </r>
  <r>
    <n v="2014"/>
    <x v="5"/>
    <x v="0"/>
    <x v="4"/>
    <x v="1"/>
    <n v="13231.5"/>
    <n v="8821"/>
    <s v="278"/>
  </r>
  <r>
    <n v="2014"/>
    <x v="6"/>
    <x v="1"/>
    <x v="0"/>
    <x v="0"/>
    <n v="8832"/>
    <n v="5888"/>
    <s v="279"/>
  </r>
  <r>
    <n v="2014"/>
    <x v="6"/>
    <x v="0"/>
    <x v="0"/>
    <x v="0"/>
    <n v="13413"/>
    <n v="8942"/>
    <s v="280"/>
  </r>
  <r>
    <n v="2014"/>
    <x v="6"/>
    <x v="3"/>
    <x v="0"/>
    <x v="0"/>
    <n v="4026"/>
    <n v="2684"/>
    <s v="281"/>
  </r>
  <r>
    <n v="2014"/>
    <x v="6"/>
    <x v="1"/>
    <x v="0"/>
    <x v="0"/>
    <n v="8832"/>
    <n v="5888"/>
    <s v="282"/>
  </r>
  <r>
    <n v="2014"/>
    <x v="6"/>
    <x v="0"/>
    <x v="0"/>
    <x v="0"/>
    <n v="13413"/>
    <n v="8942"/>
    <s v="283"/>
  </r>
  <r>
    <n v="2014"/>
    <x v="6"/>
    <x v="3"/>
    <x v="0"/>
    <x v="0"/>
    <n v="4026"/>
    <n v="2684"/>
    <s v="284"/>
  </r>
  <r>
    <n v="2014"/>
    <x v="6"/>
    <x v="1"/>
    <x v="1"/>
    <x v="1"/>
    <n v="8832"/>
    <n v="5888"/>
    <s v="285"/>
  </r>
  <r>
    <n v="2014"/>
    <x v="6"/>
    <x v="2"/>
    <x v="1"/>
    <x v="1"/>
    <n v="3547.5"/>
    <n v="2365"/>
    <s v="286"/>
  </r>
  <r>
    <n v="2014"/>
    <x v="6"/>
    <x v="1"/>
    <x v="1"/>
    <x v="1"/>
    <n v="8832"/>
    <n v="5888"/>
    <s v="287"/>
  </r>
  <r>
    <n v="2014"/>
    <x v="6"/>
    <x v="2"/>
    <x v="1"/>
    <x v="1"/>
    <n v="3547.5"/>
    <n v="2365"/>
    <s v="288"/>
  </r>
  <r>
    <n v="2014"/>
    <x v="6"/>
    <x v="0"/>
    <x v="2"/>
    <x v="2"/>
    <n v="9486"/>
    <n v="6324"/>
    <s v="289"/>
  </r>
  <r>
    <n v="2014"/>
    <x v="6"/>
    <x v="3"/>
    <x v="2"/>
    <x v="2"/>
    <n v="7342.5"/>
    <n v="4895"/>
    <s v="290"/>
  </r>
  <r>
    <n v="2014"/>
    <x v="6"/>
    <x v="0"/>
    <x v="2"/>
    <x v="2"/>
    <n v="9486"/>
    <n v="6324"/>
    <s v="291"/>
  </r>
  <r>
    <n v="2014"/>
    <x v="6"/>
    <x v="3"/>
    <x v="2"/>
    <x v="2"/>
    <n v="7342.5"/>
    <n v="4895"/>
    <s v="292"/>
  </r>
  <r>
    <n v="2014"/>
    <x v="6"/>
    <x v="2"/>
    <x v="3"/>
    <x v="3"/>
    <n v="3547.5"/>
    <n v="2365"/>
    <s v="293"/>
  </r>
  <r>
    <n v="2014"/>
    <x v="6"/>
    <x v="0"/>
    <x v="3"/>
    <x v="3"/>
    <n v="3238.5"/>
    <n v="2159"/>
    <s v="294"/>
  </r>
  <r>
    <n v="2014"/>
    <x v="6"/>
    <x v="2"/>
    <x v="3"/>
    <x v="3"/>
    <n v="3547.5"/>
    <n v="2365"/>
    <s v="295"/>
  </r>
  <r>
    <n v="2014"/>
    <x v="6"/>
    <x v="0"/>
    <x v="3"/>
    <x v="3"/>
    <n v="3238.5"/>
    <n v="2159"/>
    <s v="296"/>
  </r>
  <r>
    <n v="2015"/>
    <x v="0"/>
    <x v="0"/>
    <x v="0"/>
    <x v="0"/>
    <n v="2395.5"/>
    <n v="1597"/>
    <s v="297"/>
  </r>
  <r>
    <n v="2015"/>
    <x v="0"/>
    <x v="0"/>
    <x v="0"/>
    <x v="0"/>
    <n v="11761.5"/>
    <n v="7841"/>
    <s v="298"/>
  </r>
  <r>
    <n v="2015"/>
    <x v="0"/>
    <x v="1"/>
    <x v="0"/>
    <x v="0"/>
    <n v="8943"/>
    <n v="5962"/>
    <s v="299"/>
  </r>
  <r>
    <n v="2015"/>
    <x v="0"/>
    <x v="0"/>
    <x v="0"/>
    <x v="0"/>
    <n v="2395.5"/>
    <n v="1597"/>
    <s v="300"/>
  </r>
  <r>
    <n v="2015"/>
    <x v="0"/>
    <x v="0"/>
    <x v="0"/>
    <x v="0"/>
    <n v="11761.5"/>
    <n v="7841"/>
    <s v="301"/>
  </r>
  <r>
    <n v="2015"/>
    <x v="0"/>
    <x v="1"/>
    <x v="0"/>
    <x v="0"/>
    <n v="8943"/>
    <n v="5962"/>
    <s v="302"/>
  </r>
  <r>
    <n v="2015"/>
    <x v="0"/>
    <x v="1"/>
    <x v="1"/>
    <x v="1"/>
    <n v="14596.5"/>
    <n v="9731"/>
    <s v="303"/>
  </r>
  <r>
    <n v="2015"/>
    <x v="0"/>
    <x v="2"/>
    <x v="1"/>
    <x v="1"/>
    <n v="8793"/>
    <n v="5862"/>
    <s v="304"/>
  </r>
  <r>
    <n v="2015"/>
    <x v="0"/>
    <x v="1"/>
    <x v="1"/>
    <x v="1"/>
    <n v="14596.5"/>
    <n v="9731"/>
    <s v="305"/>
  </r>
  <r>
    <n v="2015"/>
    <x v="0"/>
    <x v="2"/>
    <x v="1"/>
    <x v="1"/>
    <n v="8793"/>
    <n v="5862"/>
    <s v="306"/>
  </r>
  <r>
    <n v="2015"/>
    <x v="0"/>
    <x v="0"/>
    <x v="2"/>
    <x v="2"/>
    <n v="4666"/>
    <n v="5623"/>
    <s v="307"/>
  </r>
  <r>
    <n v="2015"/>
    <x v="0"/>
    <x v="0"/>
    <x v="2"/>
    <x v="2"/>
    <n v="7318.5"/>
    <n v="4879"/>
    <s v="308"/>
  </r>
  <r>
    <n v="2015"/>
    <x v="0"/>
    <x v="0"/>
    <x v="2"/>
    <x v="2"/>
    <n v="4666"/>
    <n v="5623"/>
    <s v="309"/>
  </r>
  <r>
    <n v="2015"/>
    <x v="0"/>
    <x v="0"/>
    <x v="2"/>
    <x v="2"/>
    <n v="7318.5"/>
    <n v="4879"/>
    <s v="310"/>
  </r>
  <r>
    <n v="2015"/>
    <x v="0"/>
    <x v="3"/>
    <x v="3"/>
    <x v="3"/>
    <n v="3553.5"/>
    <n v="2369"/>
    <s v="311"/>
  </r>
  <r>
    <n v="2015"/>
    <x v="0"/>
    <x v="3"/>
    <x v="3"/>
    <x v="3"/>
    <n v="3553.5"/>
    <n v="2369"/>
    <s v="312"/>
  </r>
  <r>
    <n v="2015"/>
    <x v="0"/>
    <x v="1"/>
    <x v="4"/>
    <x v="1"/>
    <n v="14596.5"/>
    <n v="9731"/>
    <s v="313"/>
  </r>
  <r>
    <n v="2015"/>
    <x v="0"/>
    <x v="2"/>
    <x v="4"/>
    <x v="1"/>
    <n v="8793"/>
    <n v="5862"/>
    <s v="314"/>
  </r>
  <r>
    <n v="2015"/>
    <x v="0"/>
    <x v="1"/>
    <x v="4"/>
    <x v="1"/>
    <n v="14596.5"/>
    <n v="9731"/>
    <s v="315"/>
  </r>
  <r>
    <n v="2015"/>
    <x v="0"/>
    <x v="2"/>
    <x v="4"/>
    <x v="1"/>
    <n v="8793"/>
    <n v="5862"/>
    <s v="316"/>
  </r>
  <r>
    <n v="2015"/>
    <x v="1"/>
    <x v="0"/>
    <x v="0"/>
    <x v="0"/>
    <n v="4887"/>
    <n v="3258"/>
    <s v="317"/>
  </r>
  <r>
    <n v="2015"/>
    <x v="1"/>
    <x v="0"/>
    <x v="0"/>
    <x v="0"/>
    <n v="4887"/>
    <n v="3258"/>
    <s v="318"/>
  </r>
  <r>
    <n v="2015"/>
    <x v="1"/>
    <x v="2"/>
    <x v="1"/>
    <x v="1"/>
    <n v="11122.5"/>
    <n v="7415"/>
    <s v="319"/>
  </r>
  <r>
    <n v="2015"/>
    <x v="1"/>
    <x v="0"/>
    <x v="1"/>
    <x v="1"/>
    <n v="13428"/>
    <n v="8952"/>
    <s v="320"/>
  </r>
  <r>
    <n v="2015"/>
    <x v="1"/>
    <x v="2"/>
    <x v="1"/>
    <x v="1"/>
    <n v="11122.5"/>
    <n v="7415"/>
    <s v="321"/>
  </r>
  <r>
    <n v="2015"/>
    <x v="1"/>
    <x v="0"/>
    <x v="1"/>
    <x v="1"/>
    <n v="13428"/>
    <n v="8952"/>
    <s v="322"/>
  </r>
  <r>
    <n v="2015"/>
    <x v="1"/>
    <x v="1"/>
    <x v="2"/>
    <x v="2"/>
    <n v="3897"/>
    <n v="2598"/>
    <s v="323"/>
  </r>
  <r>
    <n v="2015"/>
    <x v="1"/>
    <x v="1"/>
    <x v="2"/>
    <x v="2"/>
    <n v="8832"/>
    <n v="5888"/>
    <s v="324"/>
  </r>
  <r>
    <n v="2015"/>
    <x v="1"/>
    <x v="1"/>
    <x v="2"/>
    <x v="2"/>
    <n v="3897"/>
    <n v="2598"/>
    <s v="325"/>
  </r>
  <r>
    <n v="2015"/>
    <x v="1"/>
    <x v="1"/>
    <x v="2"/>
    <x v="2"/>
    <n v="8832"/>
    <n v="5888"/>
    <s v="326"/>
  </r>
  <r>
    <n v="2015"/>
    <x v="1"/>
    <x v="2"/>
    <x v="3"/>
    <x v="3"/>
    <n v="11122.5"/>
    <n v="7415"/>
    <s v="327"/>
  </r>
  <r>
    <n v="2015"/>
    <x v="1"/>
    <x v="1"/>
    <x v="3"/>
    <x v="3"/>
    <n v="14647.5"/>
    <n v="9765"/>
    <s v="328"/>
  </r>
  <r>
    <n v="2015"/>
    <x v="1"/>
    <x v="2"/>
    <x v="3"/>
    <x v="3"/>
    <n v="11122.5"/>
    <n v="7415"/>
    <s v="329"/>
  </r>
  <r>
    <n v="2015"/>
    <x v="1"/>
    <x v="1"/>
    <x v="3"/>
    <x v="3"/>
    <n v="14647.5"/>
    <n v="9765"/>
    <s v="330"/>
  </r>
  <r>
    <n v="2015"/>
    <x v="1"/>
    <x v="0"/>
    <x v="4"/>
    <x v="1"/>
    <n v="13428"/>
    <n v="8952"/>
    <s v="331"/>
  </r>
  <r>
    <n v="2015"/>
    <x v="1"/>
    <x v="3"/>
    <x v="4"/>
    <x v="1"/>
    <n v="7480.5"/>
    <n v="4987"/>
    <s v="332"/>
  </r>
  <r>
    <n v="2015"/>
    <x v="1"/>
    <x v="0"/>
    <x v="4"/>
    <x v="1"/>
    <n v="13428"/>
    <n v="8952"/>
    <s v="333"/>
  </r>
  <r>
    <n v="2015"/>
    <x v="1"/>
    <x v="3"/>
    <x v="4"/>
    <x v="1"/>
    <n v="7480.5"/>
    <n v="4987"/>
    <s v="334"/>
  </r>
  <r>
    <n v="2015"/>
    <x v="2"/>
    <x v="2"/>
    <x v="0"/>
    <x v="0"/>
    <n v="14619"/>
    <n v="9746"/>
    <s v="335"/>
  </r>
  <r>
    <n v="2015"/>
    <x v="2"/>
    <x v="0"/>
    <x v="0"/>
    <x v="0"/>
    <n v="867"/>
    <n v="578"/>
    <s v="336"/>
  </r>
  <r>
    <n v="2015"/>
    <x v="2"/>
    <x v="2"/>
    <x v="0"/>
    <x v="0"/>
    <n v="14619"/>
    <n v="9746"/>
    <s v="337"/>
  </r>
  <r>
    <n v="2015"/>
    <x v="2"/>
    <x v="0"/>
    <x v="0"/>
    <x v="0"/>
    <n v="867"/>
    <n v="578"/>
    <s v="338"/>
  </r>
  <r>
    <n v="2015"/>
    <x v="2"/>
    <x v="2"/>
    <x v="1"/>
    <x v="1"/>
    <n v="14619"/>
    <n v="9746"/>
    <s v="339"/>
  </r>
  <r>
    <n v="2015"/>
    <x v="2"/>
    <x v="0"/>
    <x v="1"/>
    <x v="1"/>
    <n v="5380.5"/>
    <n v="3587"/>
    <s v="340"/>
  </r>
  <r>
    <n v="2015"/>
    <x v="2"/>
    <x v="2"/>
    <x v="1"/>
    <x v="1"/>
    <n v="14619"/>
    <n v="9746"/>
    <s v="341"/>
  </r>
  <r>
    <n v="2015"/>
    <x v="2"/>
    <x v="0"/>
    <x v="1"/>
    <x v="1"/>
    <n v="5380.5"/>
    <n v="3587"/>
    <s v="342"/>
  </r>
  <r>
    <n v="2015"/>
    <x v="2"/>
    <x v="2"/>
    <x v="2"/>
    <x v="2"/>
    <n v="3547.5"/>
    <n v="2365"/>
    <s v="343"/>
  </r>
  <r>
    <n v="2015"/>
    <x v="2"/>
    <x v="1"/>
    <x v="2"/>
    <x v="2"/>
    <n v="14596.5"/>
    <n v="9731"/>
    <s v="344"/>
  </r>
  <r>
    <n v="2015"/>
    <x v="2"/>
    <x v="2"/>
    <x v="2"/>
    <x v="2"/>
    <n v="3547.5"/>
    <n v="2365"/>
    <s v="345"/>
  </r>
  <r>
    <n v="2015"/>
    <x v="2"/>
    <x v="1"/>
    <x v="2"/>
    <x v="2"/>
    <n v="14596.5"/>
    <n v="9731"/>
    <s v="346"/>
  </r>
  <r>
    <n v="2015"/>
    <x v="2"/>
    <x v="1"/>
    <x v="3"/>
    <x v="3"/>
    <n v="1398.6"/>
    <n v="999"/>
    <s v="347"/>
  </r>
  <r>
    <n v="2015"/>
    <x v="2"/>
    <x v="2"/>
    <x v="3"/>
    <x v="3"/>
    <n v="219.79999999999998"/>
    <n v="157"/>
    <s v="348"/>
  </r>
  <r>
    <n v="2015"/>
    <x v="2"/>
    <x v="1"/>
    <x v="3"/>
    <x v="3"/>
    <n v="1398.6"/>
    <n v="999"/>
    <s v="349"/>
  </r>
  <r>
    <n v="2015"/>
    <x v="2"/>
    <x v="2"/>
    <x v="3"/>
    <x v="3"/>
    <n v="219.79999999999998"/>
    <n v="157"/>
    <s v="350"/>
  </r>
  <r>
    <n v="2015"/>
    <x v="2"/>
    <x v="0"/>
    <x v="4"/>
    <x v="1"/>
    <n v="5021.7999999999993"/>
    <n v="3587"/>
    <s v="351"/>
  </r>
  <r>
    <n v="2015"/>
    <x v="2"/>
    <x v="3"/>
    <x v="4"/>
    <x v="1"/>
    <n v="13483.4"/>
    <n v="9631"/>
    <s v="352"/>
  </r>
  <r>
    <n v="2015"/>
    <x v="2"/>
    <x v="0"/>
    <x v="4"/>
    <x v="1"/>
    <n v="5021.7999999999993"/>
    <n v="3587"/>
    <s v="353"/>
  </r>
  <r>
    <n v="2015"/>
    <x v="2"/>
    <x v="3"/>
    <x v="4"/>
    <x v="1"/>
    <n v="13483.4"/>
    <n v="9631"/>
    <s v="354"/>
  </r>
  <r>
    <n v="2015"/>
    <x v="3"/>
    <x v="3"/>
    <x v="0"/>
    <x v="0"/>
    <n v="2209.1999999999998"/>
    <n v="1578"/>
    <s v="355"/>
  </r>
  <r>
    <n v="2015"/>
    <x v="3"/>
    <x v="2"/>
    <x v="0"/>
    <x v="0"/>
    <n v="6421.7999999999993"/>
    <n v="4587"/>
    <s v="356"/>
  </r>
  <r>
    <n v="2015"/>
    <x v="3"/>
    <x v="3"/>
    <x v="0"/>
    <x v="0"/>
    <n v="2209.1999999999998"/>
    <n v="1578"/>
    <s v="357"/>
  </r>
  <r>
    <n v="2015"/>
    <x v="3"/>
    <x v="2"/>
    <x v="0"/>
    <x v="0"/>
    <n v="6421.7999999999993"/>
    <n v="4587"/>
    <s v="358"/>
  </r>
  <r>
    <n v="2015"/>
    <x v="3"/>
    <x v="0"/>
    <x v="1"/>
    <x v="1"/>
    <n v="11048.8"/>
    <n v="7892"/>
    <s v="359"/>
  </r>
  <r>
    <n v="2015"/>
    <x v="3"/>
    <x v="3"/>
    <x v="1"/>
    <x v="1"/>
    <n v="2209.1999999999998"/>
    <n v="1578"/>
    <s v="360"/>
  </r>
  <r>
    <n v="2015"/>
    <x v="3"/>
    <x v="0"/>
    <x v="1"/>
    <x v="1"/>
    <n v="6561.7999999999993"/>
    <n v="4687"/>
    <s v="361"/>
  </r>
  <r>
    <n v="2015"/>
    <x v="3"/>
    <x v="1"/>
    <x v="1"/>
    <x v="1"/>
    <n v="1909.6"/>
    <n v="1364"/>
    <s v="362"/>
  </r>
  <r>
    <n v="2015"/>
    <x v="3"/>
    <x v="0"/>
    <x v="1"/>
    <x v="1"/>
    <n v="11048.8"/>
    <n v="7892"/>
    <s v="363"/>
  </r>
  <r>
    <n v="2015"/>
    <x v="3"/>
    <x v="3"/>
    <x v="1"/>
    <x v="1"/>
    <n v="2209.1999999999998"/>
    <n v="1578"/>
    <s v="364"/>
  </r>
  <r>
    <n v="2015"/>
    <x v="3"/>
    <x v="0"/>
    <x v="1"/>
    <x v="1"/>
    <n v="6561.7999999999993"/>
    <n v="4687"/>
    <s v="365"/>
  </r>
  <r>
    <n v="2015"/>
    <x v="3"/>
    <x v="1"/>
    <x v="1"/>
    <x v="1"/>
    <n v="1909.6"/>
    <n v="1364"/>
    <s v="366"/>
  </r>
  <r>
    <n v="2015"/>
    <x v="3"/>
    <x v="2"/>
    <x v="2"/>
    <x v="2"/>
    <n v="8206.7999999999993"/>
    <n v="5862"/>
    <s v="367"/>
  </r>
  <r>
    <n v="2015"/>
    <x v="3"/>
    <x v="2"/>
    <x v="2"/>
    <x v="2"/>
    <n v="10381"/>
    <n v="7415"/>
    <s v="368"/>
  </r>
  <r>
    <n v="2015"/>
    <x v="3"/>
    <x v="0"/>
    <x v="2"/>
    <x v="2"/>
    <n v="12532.8"/>
    <n v="8952"/>
    <s v="369"/>
  </r>
  <r>
    <n v="2015"/>
    <x v="3"/>
    <x v="2"/>
    <x v="2"/>
    <x v="2"/>
    <n v="13644.4"/>
    <n v="9746"/>
    <s v="370"/>
  </r>
  <r>
    <n v="2015"/>
    <x v="3"/>
    <x v="3"/>
    <x v="2"/>
    <x v="2"/>
    <n v="2209.1999999999998"/>
    <n v="1578"/>
    <s v="371"/>
  </r>
  <r>
    <n v="2015"/>
    <x v="3"/>
    <x v="2"/>
    <x v="2"/>
    <x v="2"/>
    <n v="8206.7999999999993"/>
    <n v="5862"/>
    <s v="372"/>
  </r>
  <r>
    <n v="2015"/>
    <x v="3"/>
    <x v="2"/>
    <x v="2"/>
    <x v="2"/>
    <n v="10381"/>
    <n v="7415"/>
    <s v="373"/>
  </r>
  <r>
    <n v="2015"/>
    <x v="3"/>
    <x v="0"/>
    <x v="2"/>
    <x v="2"/>
    <n v="12532.8"/>
    <n v="8952"/>
    <s v="374"/>
  </r>
  <r>
    <n v="2015"/>
    <x v="3"/>
    <x v="2"/>
    <x v="2"/>
    <x v="2"/>
    <n v="13644.4"/>
    <n v="9746"/>
    <s v="375"/>
  </r>
  <r>
    <n v="2015"/>
    <x v="3"/>
    <x v="3"/>
    <x v="2"/>
    <x v="2"/>
    <n v="2209.1999999999998"/>
    <n v="1578"/>
    <s v="376"/>
  </r>
  <r>
    <n v="2015"/>
    <x v="3"/>
    <x v="0"/>
    <x v="3"/>
    <x v="3"/>
    <n v="11048.8"/>
    <n v="7892"/>
    <s v="377"/>
  </r>
  <r>
    <n v="2015"/>
    <x v="3"/>
    <x v="0"/>
    <x v="3"/>
    <x v="3"/>
    <n v="11180.4"/>
    <n v="7986"/>
    <s v="378"/>
  </r>
  <r>
    <n v="2015"/>
    <x v="3"/>
    <x v="0"/>
    <x v="3"/>
    <x v="3"/>
    <n v="11048.8"/>
    <n v="7892"/>
    <s v="379"/>
  </r>
  <r>
    <n v="2015"/>
    <x v="3"/>
    <x v="0"/>
    <x v="3"/>
    <x v="3"/>
    <n v="11180.4"/>
    <n v="7986"/>
    <s v="380"/>
  </r>
  <r>
    <n v="2015"/>
    <x v="3"/>
    <x v="0"/>
    <x v="4"/>
    <x v="1"/>
    <n v="6561.7999999999993"/>
    <n v="4687"/>
    <s v="381"/>
  </r>
  <r>
    <n v="2015"/>
    <x v="3"/>
    <x v="1"/>
    <x v="4"/>
    <x v="1"/>
    <n v="1909.6"/>
    <n v="1364"/>
    <s v="382"/>
  </r>
  <r>
    <n v="2015"/>
    <x v="3"/>
    <x v="0"/>
    <x v="4"/>
    <x v="1"/>
    <n v="6561.7999999999993"/>
    <n v="4687"/>
    <s v="383"/>
  </r>
  <r>
    <n v="2015"/>
    <x v="3"/>
    <x v="1"/>
    <x v="4"/>
    <x v="1"/>
    <n v="1909.6"/>
    <n v="1364"/>
    <s v="384"/>
  </r>
  <r>
    <n v="2015"/>
    <x v="4"/>
    <x v="1"/>
    <x v="0"/>
    <x v="0"/>
    <n v="697.19999999999993"/>
    <n v="498"/>
    <s v="385"/>
  </r>
  <r>
    <n v="2015"/>
    <x v="4"/>
    <x v="3"/>
    <x v="0"/>
    <x v="0"/>
    <n v="6853"/>
    <n v="4895"/>
    <s v="386"/>
  </r>
  <r>
    <n v="2015"/>
    <x v="4"/>
    <x v="1"/>
    <x v="0"/>
    <x v="0"/>
    <n v="697.19999999999993"/>
    <n v="498"/>
    <s v="387"/>
  </r>
  <r>
    <n v="2015"/>
    <x v="4"/>
    <x v="3"/>
    <x v="0"/>
    <x v="0"/>
    <n v="6853"/>
    <n v="4895"/>
    <s v="388"/>
  </r>
  <r>
    <n v="2015"/>
    <x v="4"/>
    <x v="3"/>
    <x v="1"/>
    <x v="1"/>
    <n v="6854.4"/>
    <n v="4896"/>
    <s v="389"/>
  </r>
  <r>
    <n v="2015"/>
    <x v="4"/>
    <x v="0"/>
    <x v="1"/>
    <x v="1"/>
    <n v="6421.7999999999993"/>
    <n v="4587"/>
    <s v="390"/>
  </r>
  <r>
    <n v="2015"/>
    <x v="4"/>
    <x v="3"/>
    <x v="1"/>
    <x v="1"/>
    <n v="6854.4"/>
    <n v="4896"/>
    <s v="391"/>
  </r>
  <r>
    <n v="2015"/>
    <x v="4"/>
    <x v="0"/>
    <x v="1"/>
    <x v="1"/>
    <n v="6421.7999999999993"/>
    <n v="4587"/>
    <s v="392"/>
  </r>
  <r>
    <n v="2015"/>
    <x v="4"/>
    <x v="0"/>
    <x v="2"/>
    <x v="2"/>
    <n v="5021.7999999999993"/>
    <n v="3587"/>
    <s v="393"/>
  </r>
  <r>
    <n v="2015"/>
    <x v="4"/>
    <x v="0"/>
    <x v="2"/>
    <x v="2"/>
    <n v="11048.8"/>
    <n v="7892"/>
    <s v="394"/>
  </r>
  <r>
    <n v="2015"/>
    <x v="4"/>
    <x v="0"/>
    <x v="2"/>
    <x v="2"/>
    <n v="5021.7999999999993"/>
    <n v="3587"/>
    <s v="395"/>
  </r>
  <r>
    <n v="2015"/>
    <x v="4"/>
    <x v="0"/>
    <x v="2"/>
    <x v="2"/>
    <n v="11048.8"/>
    <n v="7892"/>
    <s v="396"/>
  </r>
  <r>
    <n v="2015"/>
    <x v="4"/>
    <x v="3"/>
    <x v="3"/>
    <x v="3"/>
    <n v="6854.4"/>
    <n v="4896"/>
    <s v="397"/>
  </r>
  <r>
    <n v="2015"/>
    <x v="4"/>
    <x v="0"/>
    <x v="3"/>
    <x v="3"/>
    <n v="6421.7999999999993"/>
    <n v="4587"/>
    <s v="398"/>
  </r>
  <r>
    <n v="2015"/>
    <x v="4"/>
    <x v="0"/>
    <x v="3"/>
    <x v="3"/>
    <n v="6830.5999999999995"/>
    <n v="4879"/>
    <s v="399"/>
  </r>
  <r>
    <n v="2015"/>
    <x v="4"/>
    <x v="3"/>
    <x v="3"/>
    <x v="3"/>
    <n v="6854.4"/>
    <n v="4896"/>
    <s v="400"/>
  </r>
  <r>
    <n v="2015"/>
    <x v="4"/>
    <x v="0"/>
    <x v="3"/>
    <x v="3"/>
    <n v="6421.7999999999993"/>
    <n v="4587"/>
    <s v="401"/>
  </r>
  <r>
    <n v="2015"/>
    <x v="4"/>
    <x v="0"/>
    <x v="3"/>
    <x v="3"/>
    <n v="6830.5999999999995"/>
    <n v="4879"/>
    <s v="402"/>
  </r>
  <r>
    <n v="2015"/>
    <x v="4"/>
    <x v="2"/>
    <x v="4"/>
    <x v="1"/>
    <n v="6421.7999999999993"/>
    <n v="4587"/>
    <s v="403"/>
  </r>
  <r>
    <n v="2015"/>
    <x v="4"/>
    <x v="0"/>
    <x v="4"/>
    <x v="1"/>
    <n v="8853.5999999999985"/>
    <n v="6324"/>
    <s v="404"/>
  </r>
  <r>
    <n v="2015"/>
    <x v="4"/>
    <x v="2"/>
    <x v="4"/>
    <x v="1"/>
    <n v="6421.7999999999993"/>
    <n v="4587"/>
    <s v="405"/>
  </r>
  <r>
    <n v="2015"/>
    <x v="4"/>
    <x v="0"/>
    <x v="4"/>
    <x v="1"/>
    <n v="8853.5999999999985"/>
    <n v="6324"/>
    <s v="406"/>
  </r>
  <r>
    <n v="2015"/>
    <x v="5"/>
    <x v="0"/>
    <x v="0"/>
    <x v="0"/>
    <n v="7872.2"/>
    <n v="5623"/>
    <s v="407"/>
  </r>
  <r>
    <n v="2015"/>
    <x v="5"/>
    <x v="0"/>
    <x v="0"/>
    <x v="0"/>
    <n v="10259.199999999999"/>
    <n v="7328"/>
    <s v="408"/>
  </r>
  <r>
    <n v="2015"/>
    <x v="5"/>
    <x v="0"/>
    <x v="0"/>
    <x v="0"/>
    <n v="7872.2"/>
    <n v="5623"/>
    <s v="409"/>
  </r>
  <r>
    <n v="2015"/>
    <x v="5"/>
    <x v="0"/>
    <x v="0"/>
    <x v="0"/>
    <n v="10259.199999999999"/>
    <n v="7328"/>
    <s v="410"/>
  </r>
  <r>
    <n v="2015"/>
    <x v="5"/>
    <x v="0"/>
    <x v="1"/>
    <x v="1"/>
    <n v="7872.2"/>
    <n v="5623"/>
    <s v="411"/>
  </r>
  <r>
    <n v="2015"/>
    <x v="5"/>
    <x v="1"/>
    <x v="1"/>
    <x v="1"/>
    <n v="3637.2"/>
    <n v="2598"/>
    <s v="412"/>
  </r>
  <r>
    <n v="2015"/>
    <x v="5"/>
    <x v="0"/>
    <x v="1"/>
    <x v="1"/>
    <n v="7872.2"/>
    <n v="5623"/>
    <s v="413"/>
  </r>
  <r>
    <n v="2015"/>
    <x v="5"/>
    <x v="1"/>
    <x v="1"/>
    <x v="1"/>
    <n v="3637.2"/>
    <n v="2598"/>
    <s v="414"/>
  </r>
  <r>
    <n v="2015"/>
    <x v="5"/>
    <x v="1"/>
    <x v="2"/>
    <x v="2"/>
    <n v="697.19999999999993"/>
    <n v="498"/>
    <s v="415"/>
  </r>
  <r>
    <n v="2015"/>
    <x v="5"/>
    <x v="2"/>
    <x v="2"/>
    <x v="2"/>
    <n v="6421.7999999999993"/>
    <n v="4587"/>
    <s v="416"/>
  </r>
  <r>
    <n v="2015"/>
    <x v="5"/>
    <x v="1"/>
    <x v="2"/>
    <x v="2"/>
    <n v="697.19999999999993"/>
    <n v="498"/>
    <s v="417"/>
  </r>
  <r>
    <n v="2015"/>
    <x v="5"/>
    <x v="2"/>
    <x v="2"/>
    <x v="2"/>
    <n v="6421.7999999999993"/>
    <n v="4587"/>
    <s v="418"/>
  </r>
  <r>
    <n v="2015"/>
    <x v="5"/>
    <x v="1"/>
    <x v="3"/>
    <x v="3"/>
    <n v="3637.2"/>
    <n v="2598"/>
    <s v="419"/>
  </r>
  <r>
    <n v="2015"/>
    <x v="5"/>
    <x v="3"/>
    <x v="3"/>
    <x v="3"/>
    <n v="2878.3999999999996"/>
    <n v="2056"/>
    <s v="420"/>
  </r>
  <r>
    <n v="2015"/>
    <x v="5"/>
    <x v="1"/>
    <x v="3"/>
    <x v="3"/>
    <n v="3637.2"/>
    <n v="2598"/>
    <s v="421"/>
  </r>
  <r>
    <n v="2015"/>
    <x v="5"/>
    <x v="3"/>
    <x v="3"/>
    <x v="3"/>
    <n v="2878.3999999999996"/>
    <n v="2056"/>
    <s v="422"/>
  </r>
  <r>
    <n v="2015"/>
    <x v="5"/>
    <x v="2"/>
    <x v="4"/>
    <x v="1"/>
    <n v="11545.8"/>
    <n v="8247"/>
    <s v="423"/>
  </r>
  <r>
    <n v="2015"/>
    <x v="5"/>
    <x v="0"/>
    <x v="4"/>
    <x v="1"/>
    <n v="12349.4"/>
    <n v="8821"/>
    <s v="424"/>
  </r>
  <r>
    <n v="2015"/>
    <x v="5"/>
    <x v="2"/>
    <x v="4"/>
    <x v="1"/>
    <n v="11545.8"/>
    <n v="8247"/>
    <s v="425"/>
  </r>
  <r>
    <n v="2015"/>
    <x v="5"/>
    <x v="0"/>
    <x v="4"/>
    <x v="1"/>
    <n v="12349.4"/>
    <n v="8821"/>
    <s v="426"/>
  </r>
  <r>
    <n v="2015"/>
    <x v="6"/>
    <x v="1"/>
    <x v="0"/>
    <x v="0"/>
    <n v="8243.1999999999989"/>
    <n v="5888"/>
    <s v="427"/>
  </r>
  <r>
    <n v="2015"/>
    <x v="6"/>
    <x v="0"/>
    <x v="0"/>
    <x v="0"/>
    <n v="12518.8"/>
    <n v="8942"/>
    <s v="428"/>
  </r>
  <r>
    <n v="2015"/>
    <x v="6"/>
    <x v="3"/>
    <x v="0"/>
    <x v="0"/>
    <n v="3757.6"/>
    <n v="2684"/>
    <s v="429"/>
  </r>
  <r>
    <n v="2015"/>
    <x v="6"/>
    <x v="1"/>
    <x v="0"/>
    <x v="0"/>
    <n v="8243.1999999999989"/>
    <n v="5888"/>
    <s v="430"/>
  </r>
  <r>
    <n v="2015"/>
    <x v="6"/>
    <x v="0"/>
    <x v="0"/>
    <x v="0"/>
    <n v="12518.8"/>
    <n v="8942"/>
    <s v="431"/>
  </r>
  <r>
    <n v="2015"/>
    <x v="6"/>
    <x v="3"/>
    <x v="0"/>
    <x v="0"/>
    <n v="3757.6"/>
    <n v="2684"/>
    <s v="432"/>
  </r>
  <r>
    <n v="2015"/>
    <x v="6"/>
    <x v="1"/>
    <x v="1"/>
    <x v="1"/>
    <n v="8243.1999999999989"/>
    <n v="5888"/>
    <s v="433"/>
  </r>
  <r>
    <n v="2015"/>
    <x v="6"/>
    <x v="2"/>
    <x v="1"/>
    <x v="1"/>
    <n v="3311"/>
    <n v="2365"/>
    <s v="434"/>
  </r>
  <r>
    <n v="2015"/>
    <x v="6"/>
    <x v="1"/>
    <x v="1"/>
    <x v="1"/>
    <n v="8243.1999999999989"/>
    <n v="5888"/>
    <s v="435"/>
  </r>
  <r>
    <n v="2015"/>
    <x v="6"/>
    <x v="2"/>
    <x v="1"/>
    <x v="1"/>
    <n v="3311"/>
    <n v="2365"/>
    <s v="436"/>
  </r>
  <r>
    <n v="2015"/>
    <x v="6"/>
    <x v="0"/>
    <x v="2"/>
    <x v="2"/>
    <n v="8853.5999999999985"/>
    <n v="6324"/>
    <s v="437"/>
  </r>
  <r>
    <n v="2015"/>
    <x v="6"/>
    <x v="3"/>
    <x v="2"/>
    <x v="2"/>
    <n v="6853"/>
    <n v="4895"/>
    <s v="438"/>
  </r>
  <r>
    <n v="2015"/>
    <x v="6"/>
    <x v="0"/>
    <x v="2"/>
    <x v="2"/>
    <n v="8853.5999999999985"/>
    <n v="6324"/>
    <s v="439"/>
  </r>
  <r>
    <n v="2015"/>
    <x v="6"/>
    <x v="3"/>
    <x v="2"/>
    <x v="2"/>
    <n v="6853"/>
    <n v="4895"/>
    <s v="440"/>
  </r>
  <r>
    <n v="2015"/>
    <x v="6"/>
    <x v="2"/>
    <x v="3"/>
    <x v="3"/>
    <n v="3311"/>
    <n v="2365"/>
    <s v="441"/>
  </r>
  <r>
    <n v="2015"/>
    <x v="6"/>
    <x v="0"/>
    <x v="3"/>
    <x v="3"/>
    <n v="3022.6"/>
    <n v="2159"/>
    <s v="442"/>
  </r>
  <r>
    <n v="2015"/>
    <x v="6"/>
    <x v="2"/>
    <x v="3"/>
    <x v="3"/>
    <n v="3311"/>
    <n v="2365"/>
    <s v="443"/>
  </r>
  <r>
    <n v="2015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46278-C011-4759-8B4C-BA48C45E173E}" name="PivotTable2" cacheId="1" applyNumberFormats="0" applyBorderFormats="0" applyFontFormats="0" applyPatternFormats="0" applyAlignmentFormats="0" applyWidthHeightFormats="1" dataCaption="Values" tag="3036a4da-5b54-4991-8255-3db5d78a2c47" updatedVersion="8" minRefreshableVersion="3" useAutoFormatting="1" itemPrintTitles="1" createdVersion="5" indent="0" outline="1" outlineData="1" multipleFieldFilters="0">
  <location ref="B3:D25" firstHeaderRow="0" firstDataRow="1" firstDataCol="1"/>
  <pivotFields count="3"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reight 2 Status" fld="1" subtotal="count" baseField="0" baseItem="0"/>
    <dataField name="Average of Freight" fld="2" subtotal="average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OrderID"/>
    <pivotHierarchy dragToData="1"/>
    <pivotHierarchy dragToData="1" caption="Average of Freight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Info]"/>
        <x15:activeTabTopLevelEntity name="[OrderInfo]"/>
        <x15:activeTabTopLevelEntity name="YearlySales" type="1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sd="0" x="0"/>
        <item sd="0" x="1"/>
        <item sd="0" x="2"/>
        <item x="3"/>
        <item x="4"/>
        <item t="default"/>
      </items>
    </pivotField>
    <pivotField showAll="0">
      <items count="5">
        <item sd="0" x="1"/>
        <item sd="0" x="2"/>
        <item sd="0" x="3"/>
        <item sd="0" x="0"/>
        <item t="default"/>
      </items>
    </pivotField>
    <pivotField dataField="1" numFmtId="8" showAll="0"/>
    <pivotField showAll="0"/>
    <pivotField showAll="0"/>
    <pivotField showAll="0" defaultSubtotal="0">
      <items count="3">
        <item n="1st Qtr" sd="0" x="0"/>
        <item n="2nd Qtr" sd="0" x="1"/>
        <item n="3rd Qtr" sd="0" x="2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5" baseField="1" baseItem="0" numFmtId="166"/>
    <dataField name="Monthly Percentage" fld="5" showDataAs="percentDiff" baseField="1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52" totalsRowCount="1" headerRowDxfId="39" dataDxfId="37" headerRowBorderDxfId="38" tableBorderDxfId="36" headerRowCellStyle="Normal_Sheet1_1" dataCellStyle="Normal_Sheet1_1">
  <tableColumns count="8">
    <tableColumn id="1" xr3:uid="{00000000-0010-0000-0000-000001000000}" name="Emp ID" totalsRowLabel="Total" dataDxfId="35" totalsRowDxfId="34" dataCellStyle="Normal_Sheet1_1"/>
    <tableColumn id="2" xr3:uid="{00000000-0010-0000-0000-000002000000}" name="Last Name" dataDxfId="33" totalsRowDxfId="32" dataCellStyle="Normal_Sheet1_1"/>
    <tableColumn id="3" xr3:uid="{00000000-0010-0000-0000-000003000000}" name="First Name" dataDxfId="31" totalsRowDxfId="30" dataCellStyle="Normal_Sheet1_1"/>
    <tableColumn id="4" xr3:uid="{00000000-0010-0000-0000-000004000000}" name="Dept" dataDxfId="29" totalsRowDxfId="28" dataCellStyle="Normal_Sheet1_1"/>
    <tableColumn id="5" xr3:uid="{00000000-0010-0000-0000-000005000000}" name="E-mail" dataDxfId="27" totalsRowDxfId="26" dataCellStyle="Normal_Sheet1_1"/>
    <tableColumn id="6" xr3:uid="{00000000-0010-0000-0000-000006000000}" name="Phone Ext" dataDxfId="25" totalsRowDxfId="24" dataCellStyle="Normal_Sheet1_1"/>
    <tableColumn id="7" xr3:uid="{00000000-0010-0000-0000-000007000000}" name="Location" dataDxfId="23" totalsRowDxfId="22" dataCellStyle="Normal_Sheet1_1"/>
    <tableColumn id="8" xr3:uid="{00000000-0010-0000-0000-000008000000}" name="Hire Date" totalsRowFunction="count" dataDxfId="21" totalsRowDxfId="20" dataCellStyle="Normal_Sheet1_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ustomerInfo" displayName="CustomerInfo" ref="A1:J92" totalsRowShown="0" dataDxfId="19" tableBorderDxfId="18" dataCellStyle="Normal_Customer Info">
  <autoFilter ref="A1:J92" xr:uid="{00000000-0009-0000-0100-000001000000}"/>
  <tableColumns count="10">
    <tableColumn id="1" xr3:uid="{00000000-0010-0000-0100-000001000000}" name="Customer ID" dataDxfId="17" dataCellStyle="Normal_Customer Info"/>
    <tableColumn id="2" xr3:uid="{00000000-0010-0000-0100-000002000000}" name="Company Name" dataDxfId="16" dataCellStyle="Normal_Customer Info"/>
    <tableColumn id="3" xr3:uid="{00000000-0010-0000-0100-000003000000}" name="Contact Name" dataDxfId="15" dataCellStyle="Normal_Customer Info"/>
    <tableColumn id="4" xr3:uid="{00000000-0010-0000-0100-000004000000}" name="Contact Title" dataDxfId="14" dataCellStyle="Normal_Customer Info"/>
    <tableColumn id="5" xr3:uid="{00000000-0010-0000-0100-000005000000}" name="Address" dataDxfId="13" dataCellStyle="Normal_Customer Info"/>
    <tableColumn id="6" xr3:uid="{00000000-0010-0000-0100-000006000000}" name="City" dataDxfId="12" dataCellStyle="Normal_Customer Info"/>
    <tableColumn id="7" xr3:uid="{00000000-0010-0000-0100-000007000000}" name="Region" dataDxfId="11" dataCellStyle="Normal_Customer Info"/>
    <tableColumn id="8" xr3:uid="{00000000-0010-0000-0100-000008000000}" name="Postal Code" dataDxfId="10" dataCellStyle="Normal_Customer Info"/>
    <tableColumn id="9" xr3:uid="{00000000-0010-0000-0100-000009000000}" name="Country" dataDxfId="9" dataCellStyle="Normal_Customer Info"/>
    <tableColumn id="10" xr3:uid="{00000000-0010-0000-0100-00000A000000}" name="Phone" dataDxfId="8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200-000001000000}" name="OrderID"/>
    <tableColumn id="2" xr3:uid="{00000000-0010-0000-0200-000002000000}" name="CustomerID"/>
    <tableColumn id="3" xr3:uid="{00000000-0010-0000-0200-000003000000}" name="EmployeeID"/>
    <tableColumn id="4" xr3:uid="{00000000-0010-0000-0200-000004000000}" name="OrderDate" dataDxfId="7"/>
    <tableColumn id="5" xr3:uid="{00000000-0010-0000-0200-000005000000}" name="RequiredDate" dataDxfId="6"/>
    <tableColumn id="6" xr3:uid="{00000000-0010-0000-0200-000006000000}" name="ShippedDate" dataDxfId="5"/>
    <tableColumn id="7" xr3:uid="{00000000-0010-0000-0200-000007000000}" name="ShipVia"/>
    <tableColumn id="8" xr3:uid="{00000000-0010-0000-02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earlySales" displayName="YearlySales" ref="A4:H448" totalsRowShown="0" headerRowDxfId="4" headerRowBorderDxfId="3" headerRowCellStyle="Normal_EXCEL3-2">
  <tableColumns count="8">
    <tableColumn id="1" xr3:uid="{00000000-0010-0000-0300-000001000000}" name="Year" dataCellStyle="Normal_EXCEL3-2"/>
    <tableColumn id="2" xr3:uid="{00000000-0010-0000-0300-000002000000}" name="Month" dataCellStyle="Normal_EXCEL3-2"/>
    <tableColumn id="3" xr3:uid="{00000000-0010-0000-0300-000003000000}" name="Type" dataCellStyle="Normal_EXCEL3-2"/>
    <tableColumn id="4" xr3:uid="{00000000-0010-0000-0300-000004000000}" name="Salesperson" dataCellStyle="Normal_EXCEL3-2"/>
    <tableColumn id="5" xr3:uid="{00000000-0010-0000-0300-000005000000}" name="Region" dataDxfId="2" dataCellStyle="Normal_EXCEL3-2"/>
    <tableColumn id="6" xr3:uid="{00000000-0010-0000-0300-000006000000}" name="Sales" dataCellStyle="Currency_EXCEL3-2">
      <calculatedColumnFormula>G5*1.4</calculatedColumnFormula>
    </tableColumn>
    <tableColumn id="7" xr3:uid="{00000000-0010-0000-0300-000007000000}" name="Units" dataCellStyle="Normal_EXCEL3-2"/>
    <tableColumn id="8" xr3:uid="{00000000-0010-0000-0300-000008000000}" name="Order #" dataDxfId="1" dataCellStyle="Normal_EXCEL3-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140" zoomScaleNormal="140" workbookViewId="0">
      <selection activeCell="B5" sqref="B5"/>
    </sheetView>
  </sheetViews>
  <sheetFormatPr defaultRowHeight="12.5"/>
  <cols>
    <col min="1" max="1" width="12.453125" customWidth="1"/>
    <col min="2" max="2" width="11.26953125" customWidth="1"/>
  </cols>
  <sheetData>
    <row r="1" spans="1:2" ht="13">
      <c r="A1" s="1" t="s">
        <v>742</v>
      </c>
      <c r="B1" s="1"/>
    </row>
    <row r="3" spans="1:2" ht="13.5" thickBot="1">
      <c r="A3" s="68" t="s">
        <v>0</v>
      </c>
      <c r="B3" s="66" t="s">
        <v>1</v>
      </c>
    </row>
    <row r="4" spans="1:2" ht="13">
      <c r="A4" s="67" t="s">
        <v>2</v>
      </c>
      <c r="B4" s="65">
        <v>0</v>
      </c>
    </row>
    <row r="5" spans="1:2" ht="13">
      <c r="A5" s="7" t="s">
        <v>3</v>
      </c>
      <c r="B5" s="8">
        <v>1369696</v>
      </c>
    </row>
    <row r="6" spans="1:2" ht="13">
      <c r="A6" s="7" t="s">
        <v>4</v>
      </c>
      <c r="B6" s="8">
        <v>1966973</v>
      </c>
    </row>
    <row r="7" spans="1:2" ht="13">
      <c r="A7" s="7" t="s">
        <v>5</v>
      </c>
      <c r="B7" s="8">
        <v>1145699</v>
      </c>
    </row>
    <row r="8" spans="1:2" ht="13">
      <c r="A8" s="7" t="s">
        <v>6</v>
      </c>
      <c r="B8" s="8">
        <v>968645</v>
      </c>
    </row>
    <row r="9" spans="1:2">
      <c r="B9" s="2"/>
    </row>
    <row r="10" spans="1:2" ht="1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170" zoomScaleNormal="170" workbookViewId="0">
      <selection activeCell="B5" sqref="B5"/>
    </sheetView>
  </sheetViews>
  <sheetFormatPr defaultRowHeight="12.5"/>
  <cols>
    <col min="1" max="1" width="12.453125" customWidth="1"/>
    <col min="2" max="2" width="11.26953125" customWidth="1"/>
  </cols>
  <sheetData>
    <row r="1" spans="1:2" ht="13">
      <c r="A1" s="1" t="s">
        <v>741</v>
      </c>
      <c r="B1" s="1"/>
    </row>
    <row r="3" spans="1:2" ht="13.5" thickBot="1">
      <c r="A3" s="68" t="s">
        <v>0</v>
      </c>
      <c r="B3" s="66" t="s">
        <v>1</v>
      </c>
    </row>
    <row r="4" spans="1:2" ht="13">
      <c r="A4" s="69" t="s">
        <v>2</v>
      </c>
      <c r="B4" s="70">
        <v>0</v>
      </c>
    </row>
    <row r="5" spans="1:2" ht="13">
      <c r="A5" s="5" t="s">
        <v>3</v>
      </c>
      <c r="B5" s="6">
        <v>1382143</v>
      </c>
    </row>
    <row r="6" spans="1:2" ht="13">
      <c r="A6" s="5" t="s">
        <v>4</v>
      </c>
      <c r="B6" s="6">
        <v>1865400</v>
      </c>
    </row>
    <row r="7" spans="1:2" ht="13">
      <c r="A7" s="5" t="s">
        <v>5</v>
      </c>
      <c r="B7" s="6">
        <v>1113799</v>
      </c>
    </row>
    <row r="8" spans="1:2" ht="13">
      <c r="A8" s="5" t="s">
        <v>6</v>
      </c>
      <c r="B8" s="6">
        <v>1057665</v>
      </c>
    </row>
    <row r="9" spans="1:2">
      <c r="B9" s="2"/>
    </row>
    <row r="10" spans="1:2" ht="1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150" zoomScaleNormal="150" zoomScaleSheetLayoutView="50" workbookViewId="0">
      <selection activeCell="B5" sqref="B5"/>
    </sheetView>
  </sheetViews>
  <sheetFormatPr defaultRowHeight="12.5"/>
  <cols>
    <col min="1" max="1" width="12.453125" customWidth="1"/>
    <col min="2" max="2" width="11.26953125" customWidth="1"/>
  </cols>
  <sheetData>
    <row r="1" spans="1:2" ht="13">
      <c r="A1" s="1" t="s">
        <v>740</v>
      </c>
      <c r="B1" s="1"/>
    </row>
    <row r="3" spans="1:2" ht="13.5" thickBot="1">
      <c r="A3" s="68" t="s">
        <v>0</v>
      </c>
      <c r="B3" s="71" t="s">
        <v>1</v>
      </c>
    </row>
    <row r="4" spans="1:2" ht="13">
      <c r="A4" s="69" t="s">
        <v>2</v>
      </c>
      <c r="B4" s="6">
        <v>5421</v>
      </c>
    </row>
    <row r="5" spans="1:2" ht="13">
      <c r="A5" s="5" t="s">
        <v>3</v>
      </c>
      <c r="B5" s="6">
        <v>1445600</v>
      </c>
    </row>
    <row r="6" spans="1:2" ht="13">
      <c r="A6" s="5" t="s">
        <v>4</v>
      </c>
      <c r="B6" s="6">
        <v>1766973</v>
      </c>
    </row>
    <row r="7" spans="1:2" ht="13">
      <c r="A7" s="5" t="s">
        <v>5</v>
      </c>
      <c r="B7" s="6">
        <v>1033799</v>
      </c>
    </row>
    <row r="8" spans="1:2" ht="13">
      <c r="A8" s="5" t="s">
        <v>6</v>
      </c>
      <c r="B8" s="6">
        <v>1158667</v>
      </c>
    </row>
    <row r="9" spans="1:2">
      <c r="B9" s="2"/>
    </row>
    <row r="10" spans="1:2" ht="13">
      <c r="A10" s="3"/>
      <c r="B10" s="2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tabSelected="1" zoomScaleNormal="100" workbookViewId="0">
      <selection activeCell="C27" sqref="C27"/>
    </sheetView>
  </sheetViews>
  <sheetFormatPr defaultRowHeight="12.5" outlineLevelRow="1"/>
  <cols>
    <col min="1" max="1" width="1.81640625" customWidth="1"/>
    <col min="2" max="2" width="10.6328125" customWidth="1"/>
    <col min="3" max="3" width="11.26953125" customWidth="1"/>
  </cols>
  <sheetData>
    <row r="1" spans="1:3" ht="13">
      <c r="A1" s="4" t="s">
        <v>7</v>
      </c>
      <c r="B1" s="4"/>
      <c r="C1" s="1"/>
    </row>
    <row r="3" spans="1:3" ht="13.5" thickBot="1">
      <c r="A3" s="68" t="s">
        <v>0</v>
      </c>
      <c r="B3" s="68"/>
      <c r="C3" s="66" t="s">
        <v>1</v>
      </c>
    </row>
    <row r="4" spans="1:3" ht="13" hidden="1" outlineLevel="1">
      <c r="A4" s="99"/>
      <c r="B4" s="100" t="s">
        <v>1442</v>
      </c>
      <c r="C4" s="101">
        <f>'2013'!$B$4</f>
        <v>0</v>
      </c>
    </row>
    <row r="5" spans="1:3" ht="13" hidden="1" outlineLevel="1" collapsed="1">
      <c r="A5" s="99"/>
      <c r="B5" s="100" t="s">
        <v>1442</v>
      </c>
      <c r="C5" s="101">
        <f>'2014'!$B$4</f>
        <v>0</v>
      </c>
    </row>
    <row r="6" spans="1:3" ht="13" hidden="1" outlineLevel="1" collapsed="1">
      <c r="A6" s="99"/>
      <c r="B6" s="100" t="s">
        <v>1442</v>
      </c>
      <c r="C6" s="101">
        <f>'2015'!$B$4</f>
        <v>5421</v>
      </c>
    </row>
    <row r="7" spans="1:3" ht="13" collapsed="1">
      <c r="A7" s="67" t="s">
        <v>2</v>
      </c>
      <c r="B7" s="97" t="s">
        <v>2</v>
      </c>
      <c r="C7" s="65">
        <f>SUM(C4:C6)</f>
        <v>5421</v>
      </c>
    </row>
    <row r="8" spans="1:3" ht="13" hidden="1" outlineLevel="1">
      <c r="A8" s="67"/>
      <c r="B8" s="97" t="s">
        <v>3</v>
      </c>
      <c r="C8" s="65">
        <f>'2013'!$B$5</f>
        <v>1369696</v>
      </c>
    </row>
    <row r="9" spans="1:3" ht="13" hidden="1" outlineLevel="1" collapsed="1">
      <c r="A9" s="67"/>
      <c r="B9" s="97" t="s">
        <v>4</v>
      </c>
      <c r="C9" s="65">
        <f>'2014'!$B$5</f>
        <v>1382143</v>
      </c>
    </row>
    <row r="10" spans="1:3" ht="13" hidden="1" outlineLevel="1" collapsed="1">
      <c r="A10" s="67"/>
      <c r="B10" s="97" t="s">
        <v>5</v>
      </c>
      <c r="C10" s="65">
        <f>'2015'!$B$5</f>
        <v>1445600</v>
      </c>
    </row>
    <row r="11" spans="1:3" ht="13" collapsed="1">
      <c r="A11" s="7" t="s">
        <v>3</v>
      </c>
      <c r="B11" s="98" t="s">
        <v>6</v>
      </c>
      <c r="C11" s="8">
        <f>SUM(C8:C10)</f>
        <v>4197439</v>
      </c>
    </row>
    <row r="12" spans="1:3" ht="13" hidden="1" outlineLevel="1">
      <c r="A12" s="7"/>
      <c r="B12" s="98" t="s">
        <v>1442</v>
      </c>
      <c r="C12" s="8">
        <f>'2013'!$B$6</f>
        <v>1966973</v>
      </c>
    </row>
    <row r="13" spans="1:3" ht="13" hidden="1" outlineLevel="1" collapsed="1">
      <c r="A13" s="7"/>
      <c r="B13" s="98" t="s">
        <v>1442</v>
      </c>
      <c r="C13" s="8">
        <f>'2014'!$B$6</f>
        <v>1865400</v>
      </c>
    </row>
    <row r="14" spans="1:3" ht="13" hidden="1" outlineLevel="1" collapsed="1">
      <c r="A14" s="7"/>
      <c r="B14" s="98" t="s">
        <v>1442</v>
      </c>
      <c r="C14" s="8">
        <f>'2015'!$B$6</f>
        <v>1766973</v>
      </c>
    </row>
    <row r="15" spans="1:3" ht="13" collapsed="1">
      <c r="A15" s="7" t="s">
        <v>4</v>
      </c>
      <c r="B15" s="98"/>
      <c r="C15" s="8">
        <f>SUM(C12:C14)</f>
        <v>5599346</v>
      </c>
    </row>
    <row r="16" spans="1:3" ht="13" hidden="1" outlineLevel="1">
      <c r="A16" s="7"/>
      <c r="B16" s="98" t="s">
        <v>1442</v>
      </c>
      <c r="C16" s="8">
        <f>'2013'!$B$7</f>
        <v>1145699</v>
      </c>
    </row>
    <row r="17" spans="1:3" ht="13" hidden="1" outlineLevel="1" collapsed="1">
      <c r="A17" s="7"/>
      <c r="B17" s="98" t="s">
        <v>1442</v>
      </c>
      <c r="C17" s="8">
        <f>'2014'!$B$7</f>
        <v>1113799</v>
      </c>
    </row>
    <row r="18" spans="1:3" ht="13" hidden="1" outlineLevel="1" collapsed="1">
      <c r="A18" s="7"/>
      <c r="B18" s="98" t="s">
        <v>1442</v>
      </c>
      <c r="C18" s="8">
        <f>'2015'!$B$7</f>
        <v>1033799</v>
      </c>
    </row>
    <row r="19" spans="1:3" ht="13" collapsed="1">
      <c r="A19" s="7" t="s">
        <v>5</v>
      </c>
      <c r="B19" s="98"/>
      <c r="C19" s="8">
        <f>SUM(C16:C18)</f>
        <v>3293297</v>
      </c>
    </row>
    <row r="20" spans="1:3" ht="13" hidden="1" outlineLevel="1">
      <c r="A20" s="7"/>
      <c r="B20" s="98" t="s">
        <v>1442</v>
      </c>
      <c r="C20" s="8">
        <f>'2013'!$B$8</f>
        <v>968645</v>
      </c>
    </row>
    <row r="21" spans="1:3" ht="13" hidden="1" outlineLevel="1" collapsed="1">
      <c r="A21" s="7"/>
      <c r="B21" s="98" t="s">
        <v>1442</v>
      </c>
      <c r="C21" s="8">
        <f>'2014'!$B$8</f>
        <v>1057665</v>
      </c>
    </row>
    <row r="22" spans="1:3" ht="13" hidden="1" outlineLevel="1" collapsed="1">
      <c r="A22" s="7"/>
      <c r="B22" s="98" t="s">
        <v>1442</v>
      </c>
      <c r="C22" s="8">
        <f>'2015'!$B$8</f>
        <v>1158667</v>
      </c>
    </row>
    <row r="23" spans="1:3" ht="13" collapsed="1">
      <c r="A23" s="7" t="s">
        <v>6</v>
      </c>
      <c r="B23" s="98"/>
      <c r="C23" s="8">
        <f>SUM(C20:C22)</f>
        <v>3184977</v>
      </c>
    </row>
    <row r="24" spans="1:3">
      <c r="C24" s="2"/>
    </row>
    <row r="25" spans="1:3" ht="13">
      <c r="A25" s="3"/>
      <c r="B25" s="3"/>
      <c r="C25" s="2"/>
    </row>
  </sheetData>
  <dataConsolidate leftLabels="1">
    <dataRefs count="3">
      <dataRef ref="A4:B8" sheet="2013"/>
      <dataRef ref="A4:B8" sheet="2014"/>
      <dataRef ref="A4:B8" sheet="2015"/>
    </dataRefs>
  </dataConsolid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77"/>
  <sheetViews>
    <sheetView zoomScale="50" zoomScaleNormal="50" workbookViewId="0">
      <pane ySplit="1" topLeftCell="A2" activePane="bottomLeft" state="frozen"/>
      <selection pane="bottomLeft" activeCell="A2" sqref="A2"/>
    </sheetView>
  </sheetViews>
  <sheetFormatPr defaultRowHeight="14.25" customHeight="1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>
      <c r="A12" s="49">
        <v>1758</v>
      </c>
      <c r="B12" s="49" t="s">
        <v>244</v>
      </c>
      <c r="C12" s="49" t="s">
        <v>245</v>
      </c>
      <c r="D12" s="49" t="s">
        <v>170</v>
      </c>
      <c r="E12" s="49" t="s">
        <v>246</v>
      </c>
      <c r="F12" s="49">
        <v>107</v>
      </c>
      <c r="G12" s="49" t="s">
        <v>167</v>
      </c>
      <c r="H12" s="50">
        <v>30028</v>
      </c>
    </row>
    <row r="13" spans="1:8" ht="14.25" customHeight="1">
      <c r="A13" s="49">
        <v>1964</v>
      </c>
      <c r="B13" s="49" t="s">
        <v>268</v>
      </c>
      <c r="C13" s="49" t="s">
        <v>269</v>
      </c>
      <c r="D13" s="49" t="s">
        <v>170</v>
      </c>
      <c r="E13" s="49" t="s">
        <v>270</v>
      </c>
      <c r="F13" s="49">
        <v>108</v>
      </c>
      <c r="G13" s="49" t="s">
        <v>167</v>
      </c>
      <c r="H13" s="50">
        <v>33559</v>
      </c>
    </row>
    <row r="14" spans="1:8" ht="14.25" customHeight="1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>
      <c r="A15" s="49">
        <v>1975</v>
      </c>
      <c r="B15" s="49" t="s">
        <v>274</v>
      </c>
      <c r="C15" s="49" t="s">
        <v>275</v>
      </c>
      <c r="D15" s="49" t="s">
        <v>170</v>
      </c>
      <c r="E15" s="49" t="s">
        <v>276</v>
      </c>
      <c r="F15" s="49">
        <v>125</v>
      </c>
      <c r="G15" s="49" t="s">
        <v>167</v>
      </c>
      <c r="H15" s="50">
        <v>35125</v>
      </c>
    </row>
    <row r="16" spans="1:8" ht="14.25" customHeight="1">
      <c r="A16" s="49">
        <v>1078</v>
      </c>
      <c r="B16" s="49" t="s">
        <v>168</v>
      </c>
      <c r="C16" s="49" t="s">
        <v>169</v>
      </c>
      <c r="D16" s="49" t="s">
        <v>170</v>
      </c>
      <c r="E16" s="49" t="s">
        <v>171</v>
      </c>
      <c r="F16" s="49">
        <v>101</v>
      </c>
      <c r="G16" s="49" t="s">
        <v>167</v>
      </c>
      <c r="H16" s="50">
        <v>31503</v>
      </c>
    </row>
    <row r="17" spans="1:8" ht="14.25" customHeight="1">
      <c r="A17" s="49">
        <v>1966</v>
      </c>
      <c r="B17" s="49" t="s">
        <v>271</v>
      </c>
      <c r="C17" s="49" t="s">
        <v>272</v>
      </c>
      <c r="D17" s="49" t="s">
        <v>152</v>
      </c>
      <c r="E17" s="49" t="s">
        <v>273</v>
      </c>
      <c r="F17" s="49">
        <v>159</v>
      </c>
      <c r="G17" s="49" t="s">
        <v>154</v>
      </c>
      <c r="H17" s="50">
        <v>30054</v>
      </c>
    </row>
    <row r="18" spans="1:8" ht="14.25" customHeight="1">
      <c r="A18" s="49">
        <v>1983</v>
      </c>
      <c r="B18" s="49" t="s">
        <v>268</v>
      </c>
      <c r="C18" s="49" t="s">
        <v>279</v>
      </c>
      <c r="D18" s="49" t="s">
        <v>155</v>
      </c>
      <c r="E18" s="49" t="s">
        <v>280</v>
      </c>
      <c r="F18" s="49">
        <v>154</v>
      </c>
      <c r="G18" s="49" t="s">
        <v>157</v>
      </c>
      <c r="H18" s="50">
        <v>35609</v>
      </c>
    </row>
    <row r="19" spans="1:8" ht="14" customHeight="1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>
      <c r="A22" s="49">
        <v>1931</v>
      </c>
      <c r="B22" s="49" t="s">
        <v>260</v>
      </c>
      <c r="C22" s="49" t="s">
        <v>64</v>
      </c>
      <c r="D22" s="49" t="s">
        <v>170</v>
      </c>
      <c r="E22" s="49" t="s">
        <v>261</v>
      </c>
      <c r="F22" s="49">
        <v>110</v>
      </c>
      <c r="G22" s="49" t="s">
        <v>167</v>
      </c>
      <c r="H22" s="50">
        <v>32679</v>
      </c>
    </row>
    <row r="23" spans="1:8" ht="14.25" customHeight="1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>
      <c r="A24" s="49">
        <v>1329</v>
      </c>
      <c r="B24" s="49" t="s">
        <v>200</v>
      </c>
      <c r="C24" s="49" t="s">
        <v>201</v>
      </c>
      <c r="D24" s="49" t="s">
        <v>170</v>
      </c>
      <c r="E24" s="49" t="s">
        <v>202</v>
      </c>
      <c r="F24" s="49">
        <v>151</v>
      </c>
      <c r="G24" s="49" t="s">
        <v>167</v>
      </c>
      <c r="H24" s="50">
        <v>32561</v>
      </c>
    </row>
    <row r="25" spans="1:8" ht="14.25" customHeight="1">
      <c r="A25" s="49">
        <v>1673</v>
      </c>
      <c r="B25" s="49" t="s">
        <v>235</v>
      </c>
      <c r="C25" s="49" t="s">
        <v>72</v>
      </c>
      <c r="D25" s="49" t="s">
        <v>165</v>
      </c>
      <c r="E25" s="49" t="s">
        <v>236</v>
      </c>
      <c r="F25" s="49">
        <v>112</v>
      </c>
      <c r="G25" s="49" t="s">
        <v>167</v>
      </c>
      <c r="H25" s="50">
        <v>33688</v>
      </c>
    </row>
    <row r="26" spans="1:8" ht="14.25" customHeight="1">
      <c r="A26" s="49">
        <v>1290</v>
      </c>
      <c r="B26" s="49" t="s">
        <v>185</v>
      </c>
      <c r="C26" s="49" t="s">
        <v>186</v>
      </c>
      <c r="D26" s="49" t="s">
        <v>165</v>
      </c>
      <c r="E26" s="49" t="s">
        <v>187</v>
      </c>
      <c r="F26" s="49">
        <v>113</v>
      </c>
      <c r="G26" s="49" t="s">
        <v>167</v>
      </c>
      <c r="H26" s="50">
        <v>31050</v>
      </c>
    </row>
    <row r="27" spans="1:8" ht="14.25" customHeight="1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>
      <c r="A35" s="49">
        <v>1152</v>
      </c>
      <c r="B35" s="49" t="s">
        <v>172</v>
      </c>
      <c r="C35" s="49" t="s">
        <v>173</v>
      </c>
      <c r="D35" s="49" t="s">
        <v>165</v>
      </c>
      <c r="E35" s="49" t="s">
        <v>174</v>
      </c>
      <c r="F35" s="49">
        <v>118</v>
      </c>
      <c r="G35" s="49" t="s">
        <v>167</v>
      </c>
      <c r="H35" s="50">
        <v>32894</v>
      </c>
    </row>
    <row r="36" spans="1:8" ht="14.25" customHeight="1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>
      <c r="A47" s="49">
        <v>1075</v>
      </c>
      <c r="B47" s="49" t="s">
        <v>163</v>
      </c>
      <c r="C47" s="49" t="s">
        <v>164</v>
      </c>
      <c r="D47" s="49" t="s">
        <v>165</v>
      </c>
      <c r="E47" s="49" t="s">
        <v>166</v>
      </c>
      <c r="F47" s="49">
        <v>126</v>
      </c>
      <c r="G47" s="49" t="s">
        <v>167</v>
      </c>
      <c r="H47" s="50">
        <v>33823</v>
      </c>
    </row>
    <row r="48" spans="1:8" ht="14.25" customHeight="1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>
      <c r="A51" s="78">
        <v>3000</v>
      </c>
      <c r="B51" s="78" t="s">
        <v>49</v>
      </c>
      <c r="C51" s="78" t="s">
        <v>158</v>
      </c>
      <c r="D51" s="78" t="s">
        <v>180</v>
      </c>
      <c r="E51" s="78"/>
      <c r="F51" s="78"/>
      <c r="G51" s="78"/>
      <c r="H51" s="79">
        <v>42370</v>
      </c>
    </row>
    <row r="52" spans="1:8" ht="14.25" customHeight="1">
      <c r="A52" s="77" t="s">
        <v>1432</v>
      </c>
      <c r="B52" s="77"/>
      <c r="C52" s="77"/>
      <c r="D52" s="77"/>
      <c r="E52" s="77"/>
      <c r="F52" s="77"/>
      <c r="G52" s="77"/>
      <c r="H52" s="77">
        <f>SUBTOTAL(103,Table3[Hire Date])</f>
        <v>50</v>
      </c>
    </row>
    <row r="53" spans="1:8" ht="14.25" customHeight="1">
      <c r="A53"/>
      <c r="B53"/>
      <c r="C53"/>
      <c r="D53"/>
      <c r="E53"/>
      <c r="F53"/>
      <c r="G53"/>
      <c r="H53"/>
    </row>
    <row r="54" spans="1:8" ht="14.25" customHeight="1">
      <c r="A54"/>
      <c r="B54"/>
      <c r="C54"/>
      <c r="D54"/>
      <c r="E54"/>
      <c r="F54"/>
      <c r="G54"/>
      <c r="H54"/>
    </row>
    <row r="55" spans="1:8" ht="14.5" customHeight="1">
      <c r="A55"/>
      <c r="B55"/>
      <c r="C55"/>
      <c r="D55"/>
      <c r="E55"/>
      <c r="F55"/>
      <c r="G55"/>
      <c r="H55"/>
    </row>
    <row r="56" spans="1:8" ht="14.25" customHeight="1">
      <c r="A56"/>
      <c r="B56"/>
      <c r="C56"/>
      <c r="D56"/>
      <c r="E56"/>
      <c r="F56"/>
      <c r="G56"/>
      <c r="H56"/>
    </row>
    <row r="57" spans="1:8" ht="14.25" customHeight="1">
      <c r="A57" s="78"/>
      <c r="B57" s="78"/>
      <c r="C57" s="78"/>
      <c r="D57" s="78"/>
      <c r="E57" s="78"/>
      <c r="F57" s="78"/>
      <c r="G57" s="78"/>
      <c r="H57" s="79"/>
    </row>
    <row r="58" spans="1:8" ht="14.25" customHeight="1">
      <c r="A58" s="78"/>
      <c r="B58" s="78"/>
      <c r="C58" s="78"/>
      <c r="D58" s="78"/>
      <c r="E58" s="78"/>
      <c r="F58" s="78"/>
      <c r="G58" s="78"/>
      <c r="H58" s="79"/>
    </row>
    <row r="59" spans="1:8" ht="14.25" customHeight="1">
      <c r="A59" s="78"/>
      <c r="B59" s="78"/>
      <c r="C59" s="78"/>
      <c r="D59" s="78"/>
      <c r="E59" s="78"/>
      <c r="F59" s="78"/>
      <c r="G59" s="78"/>
      <c r="H59" s="79"/>
    </row>
    <row r="60" spans="1:8" ht="14.25" customHeight="1">
      <c r="A60" s="78"/>
      <c r="B60" s="78"/>
      <c r="C60" s="78"/>
      <c r="D60" s="78"/>
      <c r="E60" s="78"/>
      <c r="F60" s="78"/>
      <c r="G60" s="78"/>
      <c r="H60" s="79"/>
    </row>
    <row r="61" spans="1:8" ht="14.25" customHeight="1">
      <c r="A61" s="78"/>
      <c r="B61" s="78"/>
      <c r="C61" s="78"/>
      <c r="D61" s="78"/>
      <c r="E61" s="78"/>
      <c r="F61" s="78"/>
      <c r="G61" s="78"/>
      <c r="H61" s="79"/>
    </row>
    <row r="62" spans="1:8" ht="14.25" customHeight="1">
      <c r="A62" s="78"/>
      <c r="B62" s="78"/>
      <c r="C62" s="78"/>
      <c r="D62" s="78"/>
      <c r="E62" s="78"/>
      <c r="F62" s="78"/>
      <c r="G62" s="78"/>
      <c r="H62" s="79"/>
    </row>
    <row r="63" spans="1:8" ht="14.25" customHeight="1">
      <c r="A63" s="78"/>
      <c r="B63" s="78"/>
      <c r="C63" s="78"/>
      <c r="D63" s="78"/>
      <c r="E63" s="78"/>
      <c r="F63" s="78"/>
      <c r="G63" s="78"/>
      <c r="H63" s="79"/>
    </row>
    <row r="64" spans="1:8" ht="14.25" customHeight="1">
      <c r="A64" s="78"/>
      <c r="B64" s="78"/>
      <c r="C64" s="78"/>
      <c r="D64" s="78"/>
      <c r="E64" s="78"/>
      <c r="F64" s="78"/>
      <c r="G64" s="78"/>
      <c r="H64" s="79"/>
    </row>
    <row r="65" spans="1:8" ht="14.25" customHeight="1">
      <c r="A65" s="78"/>
      <c r="B65" s="78"/>
      <c r="C65" s="78"/>
      <c r="D65" s="78"/>
      <c r="E65" s="78"/>
      <c r="F65" s="78"/>
      <c r="G65" s="78"/>
      <c r="H65" s="79"/>
    </row>
    <row r="66" spans="1:8" ht="14.25" customHeight="1">
      <c r="A66" s="78"/>
      <c r="B66" s="78"/>
      <c r="C66" s="78"/>
      <c r="D66" s="78"/>
      <c r="E66" s="78"/>
      <c r="F66" s="78"/>
      <c r="G66" s="78"/>
      <c r="H66" s="79"/>
    </row>
    <row r="67" spans="1:8" ht="14.25" customHeight="1">
      <c r="A67" s="78"/>
      <c r="B67" s="78"/>
      <c r="C67" s="78"/>
      <c r="D67" s="78"/>
      <c r="E67" s="78"/>
      <c r="F67" s="78"/>
      <c r="G67" s="78"/>
      <c r="H67" s="79"/>
    </row>
    <row r="68" spans="1:8" ht="14.25" customHeight="1">
      <c r="A68" s="78"/>
      <c r="B68" s="78"/>
      <c r="C68" s="78"/>
      <c r="D68" s="78"/>
      <c r="E68" s="78"/>
      <c r="F68" s="78"/>
      <c r="G68" s="78"/>
      <c r="H68" s="79"/>
    </row>
    <row r="69" spans="1:8" ht="14.25" customHeight="1">
      <c r="A69" s="78"/>
      <c r="B69" s="78"/>
      <c r="C69" s="78"/>
      <c r="D69" s="78"/>
      <c r="E69" s="78"/>
      <c r="F69" s="78"/>
      <c r="G69" s="78"/>
      <c r="H69" s="79"/>
    </row>
    <row r="70" spans="1:8" ht="14.25" customHeight="1">
      <c r="A70" s="78"/>
      <c r="B70" s="78"/>
      <c r="C70" s="78"/>
      <c r="D70" s="78"/>
      <c r="E70" s="78"/>
      <c r="F70" s="78"/>
      <c r="G70" s="78"/>
      <c r="H70" s="79"/>
    </row>
    <row r="71" spans="1:8" ht="14.25" customHeight="1">
      <c r="A71" s="78"/>
      <c r="B71" s="78"/>
      <c r="C71" s="78"/>
      <c r="D71" s="78"/>
      <c r="E71" s="78"/>
      <c r="F71" s="78"/>
      <c r="G71" s="78"/>
      <c r="H71" s="79"/>
    </row>
    <row r="72" spans="1:8" ht="14.25" customHeight="1">
      <c r="A72" s="78"/>
      <c r="B72" s="78"/>
      <c r="C72" s="78"/>
      <c r="D72" s="78"/>
      <c r="E72" s="78"/>
      <c r="F72" s="78"/>
      <c r="G72" s="78"/>
      <c r="H72" s="79"/>
    </row>
    <row r="73" spans="1:8" ht="14.25" customHeight="1">
      <c r="A73" s="78"/>
      <c r="B73" s="78"/>
      <c r="C73" s="78"/>
      <c r="D73" s="78"/>
      <c r="E73" s="78"/>
      <c r="F73" s="78"/>
      <c r="G73" s="78"/>
      <c r="H73" s="79"/>
    </row>
    <row r="74" spans="1:8" ht="14.25" customHeight="1">
      <c r="A74" s="78"/>
      <c r="B74" s="78"/>
      <c r="C74" s="78"/>
      <c r="D74" s="78"/>
      <c r="E74" s="78"/>
      <c r="F74" s="78"/>
      <c r="G74" s="78"/>
      <c r="H74" s="79"/>
    </row>
    <row r="75" spans="1:8" ht="14.25" customHeight="1">
      <c r="A75" s="78"/>
      <c r="B75" s="78"/>
      <c r="C75" s="78"/>
      <c r="D75" s="78"/>
      <c r="E75" s="78"/>
      <c r="F75" s="78"/>
      <c r="G75" s="78"/>
      <c r="H75" s="79"/>
    </row>
    <row r="76" spans="1:8" ht="14.25" customHeight="1">
      <c r="A76" s="78"/>
      <c r="B76" s="78"/>
      <c r="C76" s="78"/>
      <c r="D76" s="78"/>
      <c r="E76" s="78"/>
      <c r="F76" s="78"/>
      <c r="G76" s="78"/>
      <c r="H76" s="79"/>
    </row>
    <row r="77" spans="1:8" ht="14.25" customHeight="1">
      <c r="A77" s="80"/>
      <c r="B77" s="80"/>
      <c r="C77" s="80"/>
      <c r="D77" s="80"/>
      <c r="E77" s="80"/>
      <c r="F77" s="80"/>
      <c r="G77" s="80"/>
      <c r="H77" s="81"/>
    </row>
  </sheetData>
  <sortState xmlns:xlrd2="http://schemas.microsoft.com/office/spreadsheetml/2017/richdata2" ref="A2:H54">
    <sortCondition ref="B2:B54"/>
    <sortCondition ref="C2:C54"/>
  </sortState>
  <phoneticPr fontId="0" type="noConversion"/>
  <conditionalFormatting sqref="A2:A51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zoomScale="130" zoomScaleNormal="130" workbookViewId="0"/>
  </sheetViews>
  <sheetFormatPr defaultRowHeight="14.25" customHeight="1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>
      <c r="H55" s="53"/>
    </row>
    <row r="56" spans="1:8" ht="14.25" customHeight="1">
      <c r="H56" s="53"/>
    </row>
    <row r="57" spans="1:8" ht="14.25" customHeight="1">
      <c r="H57" s="53"/>
    </row>
    <row r="58" spans="1:8" ht="14.25" customHeight="1">
      <c r="H58" s="53"/>
    </row>
    <row r="59" spans="1:8" ht="14.25" customHeight="1">
      <c r="H59" s="53"/>
    </row>
    <row r="60" spans="1:8" ht="14.25" customHeight="1">
      <c r="H60" s="53"/>
    </row>
    <row r="61" spans="1:8" ht="14.25" customHeight="1">
      <c r="H61" s="53"/>
    </row>
    <row r="62" spans="1:8" ht="14.25" customHeight="1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2"/>
  <sheetViews>
    <sheetView topLeftCell="A2" zoomScale="50" zoomScaleNormal="50" workbookViewId="0">
      <selection activeCell="C10" sqref="C10"/>
    </sheetView>
  </sheetViews>
  <sheetFormatPr defaultRowHeight="12.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AA0E-C9C8-4064-A802-F390FC84F079}">
  <dimension ref="B3:D25"/>
  <sheetViews>
    <sheetView topLeftCell="A25" zoomScale="80" zoomScaleNormal="80" workbookViewId="0">
      <selection activeCell="C22" sqref="C22"/>
    </sheetView>
  </sheetViews>
  <sheetFormatPr defaultRowHeight="12.5"/>
  <cols>
    <col min="2" max="2" width="14.08984375" bestFit="1" customWidth="1"/>
    <col min="3" max="3" width="24.7265625" bestFit="1" customWidth="1"/>
    <col min="4" max="4" width="17" bestFit="1" customWidth="1"/>
    <col min="5" max="5" width="4.08984375" bestFit="1" customWidth="1"/>
    <col min="6" max="6" width="11.08984375" bestFit="1" customWidth="1"/>
  </cols>
  <sheetData>
    <row r="3" spans="2:4">
      <c r="B3" s="89" t="s">
        <v>1437</v>
      </c>
      <c r="C3" t="s">
        <v>1441</v>
      </c>
      <c r="D3" t="s">
        <v>1440</v>
      </c>
    </row>
    <row r="4" spans="2:4">
      <c r="B4" s="90" t="s">
        <v>838</v>
      </c>
      <c r="C4">
        <v>1</v>
      </c>
      <c r="D4">
        <v>37.411250000000003</v>
      </c>
    </row>
    <row r="5" spans="2:4">
      <c r="B5" s="90" t="s">
        <v>894</v>
      </c>
      <c r="C5">
        <v>-1</v>
      </c>
      <c r="D5">
        <v>184.78749999999999</v>
      </c>
    </row>
    <row r="6" spans="2:4">
      <c r="B6" s="90" t="s">
        <v>1109</v>
      </c>
      <c r="C6">
        <v>0</v>
      </c>
      <c r="D6">
        <v>67.375789473684222</v>
      </c>
    </row>
    <row r="7" spans="2:4">
      <c r="B7" s="90" t="s">
        <v>861</v>
      </c>
      <c r="C7">
        <v>0</v>
      </c>
      <c r="D7">
        <v>58.235714285714288</v>
      </c>
    </row>
    <row r="8" spans="2:4">
      <c r="B8" s="90" t="s">
        <v>824</v>
      </c>
      <c r="C8">
        <v>0</v>
      </c>
      <c r="D8">
        <v>73.269666666666666</v>
      </c>
    </row>
    <row r="9" spans="2:4">
      <c r="B9" s="90" t="s">
        <v>1260</v>
      </c>
      <c r="C9">
        <v>0</v>
      </c>
      <c r="D9">
        <v>77.566111111111113</v>
      </c>
    </row>
    <row r="10" spans="2:4">
      <c r="B10" s="90" t="s">
        <v>1355</v>
      </c>
      <c r="C10">
        <v>0</v>
      </c>
      <c r="D10">
        <v>41.011739130434783</v>
      </c>
    </row>
    <row r="11" spans="2:4">
      <c r="B11" s="90" t="s">
        <v>800</v>
      </c>
      <c r="C11">
        <v>0</v>
      </c>
      <c r="D11">
        <v>55.335000000000001</v>
      </c>
    </row>
    <row r="12" spans="2:4">
      <c r="B12" s="90" t="s">
        <v>755</v>
      </c>
      <c r="C12">
        <v>-1</v>
      </c>
      <c r="D12">
        <v>93.471500000000006</v>
      </c>
    </row>
    <row r="13" spans="2:4">
      <c r="B13" s="90" t="s">
        <v>1014</v>
      </c>
      <c r="C13">
        <v>-1</v>
      </c>
      <c r="D13">
        <v>145.01263157894735</v>
      </c>
    </row>
    <row r="14" spans="2:4">
      <c r="B14" s="90" t="s">
        <v>938</v>
      </c>
      <c r="C14">
        <v>1</v>
      </c>
      <c r="D14">
        <v>30.872857142857146</v>
      </c>
    </row>
    <row r="15" spans="2:4">
      <c r="B15" s="90" t="s">
        <v>763</v>
      </c>
      <c r="C15">
        <v>0</v>
      </c>
      <c r="D15">
        <v>40.099285714285713</v>
      </c>
    </row>
    <row r="16" spans="2:4">
      <c r="B16" s="90" t="s">
        <v>1238</v>
      </c>
      <c r="C16">
        <v>0</v>
      </c>
      <c r="D16">
        <v>45.916666666666664</v>
      </c>
    </row>
    <row r="17" spans="2:4">
      <c r="B17" s="90" t="s">
        <v>1382</v>
      </c>
      <c r="C17">
        <v>1</v>
      </c>
      <c r="D17">
        <v>25.105714285714289</v>
      </c>
    </row>
    <row r="18" spans="2:4">
      <c r="B18" s="90" t="s">
        <v>946</v>
      </c>
      <c r="C18">
        <v>0</v>
      </c>
      <c r="D18">
        <v>49.218571428571423</v>
      </c>
    </row>
    <row r="19" spans="2:4">
      <c r="B19" s="90" t="s">
        <v>808</v>
      </c>
      <c r="C19">
        <v>1</v>
      </c>
      <c r="D19">
        <v>37.473478260869562</v>
      </c>
    </row>
    <row r="20" spans="2:4">
      <c r="B20" s="90" t="s">
        <v>785</v>
      </c>
      <c r="C20">
        <v>-1</v>
      </c>
      <c r="D20">
        <v>87.502702702702706</v>
      </c>
    </row>
    <row r="21" spans="2:4">
      <c r="B21" s="90" t="s">
        <v>852</v>
      </c>
      <c r="C21">
        <v>0</v>
      </c>
      <c r="D21">
        <v>76.029444444444437</v>
      </c>
    </row>
    <row r="22" spans="2:4">
      <c r="B22" s="90" t="s">
        <v>777</v>
      </c>
      <c r="C22">
        <v>0</v>
      </c>
      <c r="D22">
        <v>52.754821428571425</v>
      </c>
    </row>
    <row r="23" spans="2:4">
      <c r="B23" s="90" t="s">
        <v>975</v>
      </c>
      <c r="C23">
        <v>-1</v>
      </c>
      <c r="D23">
        <v>112.95778688524591</v>
      </c>
    </row>
    <row r="24" spans="2:4">
      <c r="B24" s="90" t="s">
        <v>984</v>
      </c>
      <c r="C24">
        <v>0</v>
      </c>
      <c r="D24">
        <v>59.460434782608694</v>
      </c>
    </row>
    <row r="25" spans="2:4">
      <c r="B25" s="90" t="s">
        <v>1431</v>
      </c>
      <c r="C25">
        <v>0</v>
      </c>
      <c r="D25">
        <v>78.244204819277115</v>
      </c>
    </row>
  </sheetData>
  <conditionalFormatting pivot="1" sqref="C4:C25">
    <cfRule type="iconSet" priority="1">
      <iconSet iconSet="3Symbols"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831"/>
  <sheetViews>
    <sheetView workbookViewId="0">
      <selection activeCell="B6" sqref="B6"/>
    </sheetView>
  </sheetViews>
  <sheetFormatPr defaultRowHeight="12.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20"/>
  <sheetViews>
    <sheetView zoomScale="70" zoomScaleNormal="70" workbookViewId="0">
      <selection activeCell="B16" sqref="B16"/>
    </sheetView>
  </sheetViews>
  <sheetFormatPr defaultRowHeight="12.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>
      <c r="A1" s="9" t="s">
        <v>8</v>
      </c>
    </row>
    <row r="3" spans="1:9" ht="16" thickBot="1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>
      <c r="A11" s="10">
        <v>25</v>
      </c>
      <c r="B11" s="11" t="s">
        <v>1436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>
      <c r="A20" s="10">
        <v>50</v>
      </c>
      <c r="B20" s="11" t="s">
        <v>24</v>
      </c>
      <c r="C20" s="11" t="s">
        <v>34</v>
      </c>
      <c r="D20" s="10">
        <v>4</v>
      </c>
      <c r="E20" s="10" t="s">
        <v>21</v>
      </c>
      <c r="F20" s="10" t="s">
        <v>20</v>
      </c>
      <c r="G20" s="10" t="s">
        <v>20</v>
      </c>
      <c r="H20" s="10" t="s">
        <v>21</v>
      </c>
      <c r="I20" s="88">
        <v>24.9</v>
      </c>
    </row>
  </sheetData>
  <phoneticPr fontId="0" type="noConversion"/>
  <dataValidations count="4">
    <dataValidation type="list" allowBlank="1" showInputMessage="1" showErrorMessage="1" sqref="B30" xr:uid="{00000000-0002-0000-0800-000000000000}">
      <formula1>"Ford, Shabi, Poinak, Oldsmobile, Dorge"</formula1>
    </dataValidation>
    <dataValidation type="list" allowBlank="1" showInputMessage="1" showErrorMessage="1" sqref="D4:D22" xr:uid="{00000000-0002-0000-0800-000001000000}">
      <formula1>"2,4,6"</formula1>
    </dataValidation>
    <dataValidation type="decimal" allowBlank="1" showInputMessage="1" showErrorMessage="1" sqref="I4:I29" xr:uid="{00000000-0002-0000-0800-000002000000}">
      <formula1>1495</formula1>
      <formula2>3995</formula2>
    </dataValidation>
    <dataValidation type="list" allowBlank="1" showInputMessage="1" showErrorMessage="1" errorTitle="Wrong Input" error="You must pick a car make from the dropdown" promptTitle="Car Make" prompt="Pick a car make from the drop down" sqref="B4:B29" xr:uid="{00000000-0002-0000-0800-000003000000}">
      <formula1>"Ford, Shabi, Poinak, Oldsmobile, Dorge"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48"/>
  <sheetViews>
    <sheetView topLeftCell="A37" workbookViewId="0">
      <selection activeCell="B9" sqref="B9"/>
    </sheetView>
  </sheetViews>
  <sheetFormatPr defaultColWidth="9.1796875" defaultRowHeight="12.5" outlineLevelRow="2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outlineLevel="2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outlineLevel="2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outlineLevel="2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outlineLevel="2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outlineLevel="2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outlineLevel="2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outlineLevel="2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>
      <c r="B9" s="76" t="s">
        <v>1427</v>
      </c>
      <c r="D9" s="16"/>
      <c r="E9" s="17">
        <f>SUBTOTAL(9,E2:E8)</f>
        <v>5773.4000000000005</v>
      </c>
      <c r="F9" s="18"/>
    </row>
    <row r="10" spans="1:6" outlineLevel="2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outlineLevel="2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outlineLevel="2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outlineLevel="2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outlineLevel="2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outlineLevel="2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outlineLevel="2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outlineLevel="2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outlineLevel="2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>
      <c r="B19" s="76" t="s">
        <v>1428</v>
      </c>
      <c r="D19" s="16"/>
      <c r="E19" s="17">
        <f>SUBTOTAL(9,E10:E18)</f>
        <v>7831.2</v>
      </c>
      <c r="F19" s="18"/>
    </row>
    <row r="20" spans="1:6" outlineLevel="2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outlineLevel="2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outlineLevel="2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outlineLevel="2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outlineLevel="2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outlineLevel="2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outlineLevel="2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outlineLevel="2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outlineLevel="2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outlineLevel="2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>
      <c r="B30" s="76" t="s">
        <v>1429</v>
      </c>
      <c r="D30" s="16"/>
      <c r="E30" s="17">
        <f>SUBTOTAL(9,E20:E29)</f>
        <v>8922.4500000000007</v>
      </c>
      <c r="F30" s="18"/>
    </row>
    <row r="31" spans="1:6" outlineLevel="2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outlineLevel="2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outlineLevel="2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outlineLevel="2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outlineLevel="2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outlineLevel="2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outlineLevel="2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outlineLevel="2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outlineLevel="2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outlineLevel="2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outlineLevel="2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outlineLevel="2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outlineLevel="2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outlineLevel="2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outlineLevel="2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outlineLevel="2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>
      <c r="B47" s="76" t="s">
        <v>1430</v>
      </c>
      <c r="D47" s="16"/>
      <c r="E47" s="17">
        <f>SUBTOTAL(9,E31:E46)</f>
        <v>13519.55</v>
      </c>
      <c r="F47" s="18"/>
    </row>
    <row r="48" spans="1:6" ht="1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3">
    <sortCondition ref="B10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/>
  <cols>
    <col min="1" max="1" width="14.453125" customWidth="1"/>
    <col min="2" max="5" width="10.26953125" customWidth="1"/>
  </cols>
  <sheetData>
    <row r="1" spans="1:6" ht="18" thickBot="1">
      <c r="A1" s="93" t="s">
        <v>51</v>
      </c>
      <c r="B1" s="94"/>
      <c r="C1" s="94"/>
      <c r="D1" s="94"/>
      <c r="E1" s="94"/>
      <c r="F1" s="94"/>
    </row>
    <row r="2" spans="1:6" ht="13" thickBot="1"/>
    <row r="3" spans="1:6" ht="14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41"/>
  <sheetViews>
    <sheetView zoomScale="90" zoomScaleNormal="90" workbookViewId="0">
      <selection activeCell="A10" sqref="A10"/>
    </sheetView>
  </sheetViews>
  <sheetFormatPr defaultRowHeight="12.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>
      <c r="A2" t="s">
        <v>88</v>
      </c>
      <c r="B2" s="33">
        <v>2015</v>
      </c>
      <c r="C2" s="34">
        <v>1050</v>
      </c>
      <c r="D2" s="33">
        <v>89</v>
      </c>
      <c r="E2" s="33" t="s">
        <v>80</v>
      </c>
      <c r="I2" s="21"/>
      <c r="J2" s="33"/>
      <c r="K2" s="33"/>
    </row>
    <row r="3" spans="1:11">
      <c r="A3" t="s">
        <v>88</v>
      </c>
      <c r="B3" s="33">
        <v>2015</v>
      </c>
      <c r="C3" s="34">
        <v>1105</v>
      </c>
      <c r="D3" s="33">
        <v>171</v>
      </c>
      <c r="E3" s="33" t="s">
        <v>79</v>
      </c>
      <c r="J3" s="33"/>
      <c r="K3" s="33"/>
    </row>
    <row r="4" spans="1:11">
      <c r="A4" t="s">
        <v>88</v>
      </c>
      <c r="B4" s="33">
        <v>2015</v>
      </c>
      <c r="C4" s="34">
        <v>1200</v>
      </c>
      <c r="D4" s="33">
        <v>146</v>
      </c>
      <c r="E4" s="33" t="s">
        <v>69</v>
      </c>
      <c r="J4" s="33"/>
      <c r="K4" s="33"/>
    </row>
    <row r="5" spans="1:11">
      <c r="A5" t="s">
        <v>88</v>
      </c>
      <c r="B5" s="33">
        <v>2015</v>
      </c>
      <c r="C5" s="34">
        <v>1690</v>
      </c>
      <c r="D5" s="33">
        <v>101</v>
      </c>
      <c r="E5" s="33" t="s">
        <v>81</v>
      </c>
      <c r="H5" s="33"/>
      <c r="J5" s="33"/>
      <c r="K5" s="33"/>
    </row>
    <row r="6" spans="1:11">
      <c r="A6" t="s">
        <v>78</v>
      </c>
      <c r="B6" s="33">
        <v>2015</v>
      </c>
      <c r="C6" s="34">
        <v>1200</v>
      </c>
      <c r="D6" s="33">
        <v>125</v>
      </c>
      <c r="E6" s="33" t="s">
        <v>69</v>
      </c>
      <c r="I6" s="21"/>
    </row>
    <row r="7" spans="1:11">
      <c r="A7" t="s">
        <v>78</v>
      </c>
      <c r="B7" s="33">
        <v>2015</v>
      </c>
      <c r="C7" s="34">
        <v>1350</v>
      </c>
      <c r="D7" s="33">
        <v>131</v>
      </c>
      <c r="E7" s="33" t="s">
        <v>79</v>
      </c>
      <c r="J7" s="35"/>
    </row>
    <row r="8" spans="1:11">
      <c r="A8" t="s">
        <v>78</v>
      </c>
      <c r="B8" s="33">
        <v>2015</v>
      </c>
      <c r="C8" s="34">
        <v>1435</v>
      </c>
      <c r="D8" s="33">
        <v>161</v>
      </c>
      <c r="E8" s="33" t="s">
        <v>80</v>
      </c>
    </row>
    <row r="9" spans="1:11">
      <c r="A9" t="s">
        <v>78</v>
      </c>
      <c r="B9" s="33">
        <v>2015</v>
      </c>
      <c r="C9" s="34">
        <v>1672</v>
      </c>
      <c r="D9" s="33">
        <v>70</v>
      </c>
      <c r="E9" s="33" t="s">
        <v>81</v>
      </c>
    </row>
    <row r="10" spans="1:11">
      <c r="A10" t="s">
        <v>82</v>
      </c>
      <c r="B10" s="33">
        <v>2015</v>
      </c>
      <c r="C10" s="34">
        <v>1050</v>
      </c>
      <c r="D10" s="33">
        <v>101</v>
      </c>
      <c r="E10" s="33" t="s">
        <v>80</v>
      </c>
    </row>
    <row r="11" spans="1:11">
      <c r="A11" t="s">
        <v>82</v>
      </c>
      <c r="B11" s="33">
        <v>2015</v>
      </c>
      <c r="C11" s="34">
        <v>1105</v>
      </c>
      <c r="D11" s="33">
        <v>111</v>
      </c>
      <c r="E11" s="33" t="s">
        <v>79</v>
      </c>
    </row>
    <row r="12" spans="1:11">
      <c r="A12" t="s">
        <v>82</v>
      </c>
      <c r="B12" s="33">
        <v>2015</v>
      </c>
      <c r="C12" s="34">
        <v>1200</v>
      </c>
      <c r="D12" s="33">
        <v>99</v>
      </c>
      <c r="E12" s="33" t="s">
        <v>69</v>
      </c>
    </row>
    <row r="13" spans="1:11">
      <c r="A13" t="s">
        <v>82</v>
      </c>
      <c r="B13" s="33">
        <v>2015</v>
      </c>
      <c r="C13" s="34">
        <v>1690</v>
      </c>
      <c r="D13" s="33">
        <v>146</v>
      </c>
      <c r="E13" s="33" t="s">
        <v>81</v>
      </c>
    </row>
    <row r="14" spans="1:11">
      <c r="A14" t="s">
        <v>83</v>
      </c>
      <c r="B14" s="33">
        <v>2015</v>
      </c>
      <c r="C14" s="34">
        <v>1200</v>
      </c>
      <c r="D14" s="33">
        <v>171</v>
      </c>
      <c r="E14" s="33" t="s">
        <v>69</v>
      </c>
    </row>
    <row r="15" spans="1:11">
      <c r="A15" t="s">
        <v>83</v>
      </c>
      <c r="B15" s="33">
        <v>2015</v>
      </c>
      <c r="C15" s="34">
        <v>1350</v>
      </c>
      <c r="D15" s="33">
        <v>89</v>
      </c>
      <c r="E15" s="33" t="s">
        <v>79</v>
      </c>
    </row>
    <row r="16" spans="1:11">
      <c r="A16" t="s">
        <v>83</v>
      </c>
      <c r="B16" s="33">
        <v>2015</v>
      </c>
      <c r="C16" s="34">
        <v>1435</v>
      </c>
      <c r="D16" s="33">
        <v>125</v>
      </c>
      <c r="E16" s="33" t="s">
        <v>80</v>
      </c>
    </row>
    <row r="17" spans="1:5">
      <c r="A17" t="s">
        <v>83</v>
      </c>
      <c r="B17" s="33">
        <v>2015</v>
      </c>
      <c r="C17" s="34">
        <v>1672</v>
      </c>
      <c r="D17" s="33">
        <v>131</v>
      </c>
      <c r="E17" s="33" t="s">
        <v>81</v>
      </c>
    </row>
    <row r="18" spans="1:5">
      <c r="A18" t="s">
        <v>84</v>
      </c>
      <c r="B18" s="33">
        <v>2015</v>
      </c>
      <c r="C18" s="34">
        <v>1050</v>
      </c>
      <c r="D18" s="33">
        <v>99</v>
      </c>
      <c r="E18" s="33" t="s">
        <v>80</v>
      </c>
    </row>
    <row r="19" spans="1:5">
      <c r="A19" t="s">
        <v>84</v>
      </c>
      <c r="B19" s="33">
        <v>2015</v>
      </c>
      <c r="C19" s="34">
        <v>1105</v>
      </c>
      <c r="D19" s="33">
        <v>70</v>
      </c>
      <c r="E19" s="33" t="s">
        <v>79</v>
      </c>
    </row>
    <row r="20" spans="1:5">
      <c r="A20" t="s">
        <v>84</v>
      </c>
      <c r="B20" s="33">
        <v>2015</v>
      </c>
      <c r="C20" s="34">
        <v>1200</v>
      </c>
      <c r="D20" s="33">
        <v>161</v>
      </c>
      <c r="E20" s="33" t="s">
        <v>69</v>
      </c>
    </row>
    <row r="21" spans="1:5">
      <c r="A21" t="s">
        <v>84</v>
      </c>
      <c r="B21" s="33">
        <v>2015</v>
      </c>
      <c r="C21" s="34">
        <v>1690</v>
      </c>
      <c r="D21" s="33">
        <v>111</v>
      </c>
      <c r="E21" s="33" t="s">
        <v>81</v>
      </c>
    </row>
    <row r="22" spans="1:5">
      <c r="A22" t="s">
        <v>85</v>
      </c>
      <c r="B22" s="33">
        <v>2015</v>
      </c>
      <c r="C22" s="34">
        <v>1200</v>
      </c>
      <c r="D22" s="33">
        <v>101</v>
      </c>
      <c r="E22" s="33" t="s">
        <v>69</v>
      </c>
    </row>
    <row r="23" spans="1:5">
      <c r="A23" t="s">
        <v>85</v>
      </c>
      <c r="B23" s="33">
        <v>2015</v>
      </c>
      <c r="C23" s="34">
        <v>1350</v>
      </c>
      <c r="D23" s="33">
        <v>146</v>
      </c>
      <c r="E23" s="33" t="s">
        <v>79</v>
      </c>
    </row>
    <row r="24" spans="1:5">
      <c r="A24" t="s">
        <v>85</v>
      </c>
      <c r="B24" s="33">
        <v>2015</v>
      </c>
      <c r="C24" s="34">
        <v>1435</v>
      </c>
      <c r="D24" s="33">
        <v>171</v>
      </c>
      <c r="E24" s="33" t="s">
        <v>80</v>
      </c>
    </row>
    <row r="25" spans="1:5">
      <c r="A25" t="s">
        <v>85</v>
      </c>
      <c r="B25" s="33">
        <v>2015</v>
      </c>
      <c r="C25" s="34">
        <v>1672</v>
      </c>
      <c r="D25" s="33">
        <v>89</v>
      </c>
      <c r="E25" s="33" t="s">
        <v>81</v>
      </c>
    </row>
    <row r="26" spans="1:5">
      <c r="A26" t="s">
        <v>86</v>
      </c>
      <c r="B26" s="33">
        <v>2015</v>
      </c>
      <c r="C26" s="34">
        <v>1050</v>
      </c>
      <c r="D26" s="33">
        <v>131</v>
      </c>
      <c r="E26" s="33" t="s">
        <v>80</v>
      </c>
    </row>
    <row r="27" spans="1:5">
      <c r="A27" t="s">
        <v>86</v>
      </c>
      <c r="B27" s="33">
        <v>2015</v>
      </c>
      <c r="C27" s="34">
        <v>1050</v>
      </c>
      <c r="D27" s="33">
        <v>131</v>
      </c>
      <c r="E27" s="33" t="s">
        <v>80</v>
      </c>
    </row>
    <row r="28" spans="1:5">
      <c r="A28" t="s">
        <v>86</v>
      </c>
      <c r="B28" s="33">
        <v>2015</v>
      </c>
      <c r="C28" s="34">
        <v>1105</v>
      </c>
      <c r="D28" s="33">
        <v>125</v>
      </c>
      <c r="E28" s="33" t="s">
        <v>79</v>
      </c>
    </row>
    <row r="29" spans="1:5">
      <c r="A29" t="s">
        <v>86</v>
      </c>
      <c r="B29" s="33">
        <v>2015</v>
      </c>
      <c r="C29" s="34">
        <v>1105</v>
      </c>
      <c r="D29" s="33">
        <v>125</v>
      </c>
      <c r="E29" s="33" t="s">
        <v>79</v>
      </c>
    </row>
    <row r="30" spans="1:5">
      <c r="A30" t="s">
        <v>86</v>
      </c>
      <c r="B30" s="33">
        <v>2015</v>
      </c>
      <c r="C30" s="34">
        <v>1200</v>
      </c>
      <c r="D30" s="33">
        <v>152</v>
      </c>
      <c r="E30" s="33" t="s">
        <v>69</v>
      </c>
    </row>
    <row r="31" spans="1:5">
      <c r="A31" t="s">
        <v>86</v>
      </c>
      <c r="B31" s="33">
        <v>2015</v>
      </c>
      <c r="C31" s="34">
        <v>1200</v>
      </c>
      <c r="D31" s="33">
        <v>113</v>
      </c>
      <c r="E31" s="33" t="s">
        <v>69</v>
      </c>
    </row>
    <row r="32" spans="1:5">
      <c r="A32" t="s">
        <v>86</v>
      </c>
      <c r="B32" s="33">
        <v>2015</v>
      </c>
      <c r="C32" s="34">
        <v>1690</v>
      </c>
      <c r="D32" s="33">
        <v>161</v>
      </c>
      <c r="E32" s="33" t="s">
        <v>81</v>
      </c>
    </row>
    <row r="33" spans="1:5">
      <c r="A33" t="s">
        <v>86</v>
      </c>
      <c r="B33" s="33">
        <v>2015</v>
      </c>
      <c r="C33" s="34">
        <v>1690</v>
      </c>
      <c r="D33" s="33">
        <v>161</v>
      </c>
      <c r="E33" s="33" t="s">
        <v>81</v>
      </c>
    </row>
    <row r="34" spans="1:5">
      <c r="A34" t="s">
        <v>87</v>
      </c>
      <c r="B34" s="33">
        <v>2015</v>
      </c>
      <c r="C34" s="34">
        <v>1200</v>
      </c>
      <c r="D34" s="33">
        <v>70</v>
      </c>
      <c r="E34" s="33" t="s">
        <v>69</v>
      </c>
    </row>
    <row r="35" spans="1:5">
      <c r="A35" t="s">
        <v>87</v>
      </c>
      <c r="B35" s="33">
        <v>2015</v>
      </c>
      <c r="C35" s="34">
        <v>1350</v>
      </c>
      <c r="D35" s="33">
        <v>99</v>
      </c>
      <c r="E35" s="33" t="s">
        <v>79</v>
      </c>
    </row>
    <row r="36" spans="1:5">
      <c r="A36" t="s">
        <v>87</v>
      </c>
      <c r="B36" s="33">
        <v>2015</v>
      </c>
      <c r="C36" s="34">
        <v>1435</v>
      </c>
      <c r="D36" s="33">
        <v>111</v>
      </c>
      <c r="E36" s="33" t="s">
        <v>80</v>
      </c>
    </row>
    <row r="37" spans="1:5">
      <c r="A37" t="s">
        <v>87</v>
      </c>
      <c r="B37" s="33">
        <v>2015</v>
      </c>
      <c r="C37" s="34">
        <v>1672</v>
      </c>
      <c r="D37" s="33">
        <v>101</v>
      </c>
      <c r="E37" s="33" t="s">
        <v>81</v>
      </c>
    </row>
    <row r="38" spans="1: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9-0000-0000-00000B000000}"/>
  <sortState xmlns:xlrd2="http://schemas.microsoft.com/office/spreadsheetml/2017/richdata2" ref="A2:E41">
    <sortCondition ref="A2:A41" customList="Jan,Feb,Mar,Apr,May,Jun,Jul,Aug,Sep,Oct,Nov,Dec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61"/>
  <sheetViews>
    <sheetView showGridLines="0" zoomScale="50" zoomScaleNormal="50" workbookViewId="0">
      <selection activeCell="C1" activeCellId="1" sqref="C1 C1:E1048576"/>
    </sheetView>
  </sheetViews>
  <sheetFormatPr defaultRowHeight="12.5" outlineLevelCol="2"/>
  <cols>
    <col min="1" max="1" width="9.453125" customWidth="1"/>
    <col min="2" max="2" width="18.7265625" style="33" customWidth="1"/>
    <col min="3" max="4" width="12.54296875" style="33" customWidth="1" outlineLevel="2"/>
    <col min="5" max="5" width="21" customWidth="1"/>
    <col min="6" max="6" width="16.7265625" customWidth="1"/>
    <col min="10" max="10" width="17.26953125" customWidth="1"/>
    <col min="11" max="11" width="11.6328125" bestFit="1" customWidth="1"/>
    <col min="24" max="24" width="8.7265625" customWidth="1"/>
  </cols>
  <sheetData>
    <row r="1" spans="1:14" ht="38.5" customHeight="1">
      <c r="E1" s="86">
        <f>SUM(F4:F61)</f>
        <v>1399843</v>
      </c>
      <c r="F1" s="87">
        <f>SUBTOTAL(9,F4:F61)</f>
        <v>1399843</v>
      </c>
    </row>
    <row r="2" spans="1:14" ht="31" customHeight="1">
      <c r="N2" s="82" t="s">
        <v>66</v>
      </c>
    </row>
    <row r="3" spans="1:14" ht="14.5" thickBot="1">
      <c r="A3" s="72" t="s">
        <v>119</v>
      </c>
      <c r="B3" s="72" t="s">
        <v>120</v>
      </c>
      <c r="C3" s="72" t="s">
        <v>1391</v>
      </c>
      <c r="D3" s="72" t="s">
        <v>1392</v>
      </c>
      <c r="E3" s="72" t="s">
        <v>1393</v>
      </c>
      <c r="F3" s="72" t="s">
        <v>1394</v>
      </c>
      <c r="N3" s="82" t="s">
        <v>122</v>
      </c>
    </row>
    <row r="4" spans="1:14" ht="13">
      <c r="A4" s="36" t="s">
        <v>116</v>
      </c>
      <c r="B4" s="37" t="s">
        <v>66</v>
      </c>
      <c r="C4" s="38">
        <v>800</v>
      </c>
      <c r="D4" s="38">
        <v>801</v>
      </c>
      <c r="E4" s="38">
        <v>700</v>
      </c>
      <c r="F4" s="39">
        <f t="shared" ref="F4:F35" si="0">SUM(C4:E4)</f>
        <v>2301</v>
      </c>
      <c r="H4" s="83" t="s">
        <v>119</v>
      </c>
      <c r="I4" s="83" t="s">
        <v>120</v>
      </c>
      <c r="J4" s="83" t="s">
        <v>1433</v>
      </c>
      <c r="K4" s="83" t="s">
        <v>1434</v>
      </c>
      <c r="N4" s="83" t="s">
        <v>123</v>
      </c>
    </row>
    <row r="5" spans="1:14" ht="18">
      <c r="A5" s="36" t="s">
        <v>116</v>
      </c>
      <c r="B5" s="37" t="s">
        <v>121</v>
      </c>
      <c r="C5" s="38">
        <v>900</v>
      </c>
      <c r="D5" s="38">
        <v>901</v>
      </c>
      <c r="E5" s="38">
        <v>850</v>
      </c>
      <c r="F5" s="39">
        <f t="shared" si="0"/>
        <v>2651</v>
      </c>
      <c r="H5" s="82" t="s">
        <v>115</v>
      </c>
      <c r="I5" s="84" t="s">
        <v>126</v>
      </c>
      <c r="J5" s="85">
        <f>DSUM(A3:F61,F3,H4:I6)</f>
        <v>7211</v>
      </c>
      <c r="K5" s="85">
        <f>DAVERAGE(A3:F61,F3,I4:I5)</f>
        <v>6451</v>
      </c>
      <c r="N5" s="82" t="s">
        <v>124</v>
      </c>
    </row>
    <row r="6" spans="1:14" ht="18">
      <c r="A6" s="36" t="s">
        <v>116</v>
      </c>
      <c r="B6" s="37" t="s">
        <v>122</v>
      </c>
      <c r="C6" s="38">
        <v>4850</v>
      </c>
      <c r="D6" s="38">
        <v>4851</v>
      </c>
      <c r="E6" s="38">
        <v>1155</v>
      </c>
      <c r="F6" s="39">
        <f t="shared" si="0"/>
        <v>10856</v>
      </c>
      <c r="H6" s="82" t="s">
        <v>115</v>
      </c>
      <c r="I6" s="84" t="s">
        <v>126</v>
      </c>
    </row>
    <row r="7" spans="1:14" ht="13">
      <c r="A7" s="36" t="s">
        <v>116</v>
      </c>
      <c r="B7" s="37" t="s">
        <v>123</v>
      </c>
      <c r="C7" s="38">
        <v>1250</v>
      </c>
      <c r="D7" s="38">
        <v>1251</v>
      </c>
      <c r="E7" s="38">
        <v>1250</v>
      </c>
      <c r="F7" s="39">
        <f t="shared" si="0"/>
        <v>3751</v>
      </c>
    </row>
    <row r="8" spans="1:14" ht="13">
      <c r="A8" s="36" t="s">
        <v>116</v>
      </c>
      <c r="B8" s="37" t="s">
        <v>124</v>
      </c>
      <c r="C8" s="38">
        <v>2025</v>
      </c>
      <c r="D8" s="38">
        <v>2026</v>
      </c>
      <c r="E8" s="38">
        <v>1650</v>
      </c>
      <c r="F8" s="39">
        <f t="shared" si="0"/>
        <v>5701</v>
      </c>
    </row>
    <row r="9" spans="1:14" ht="13">
      <c r="A9" s="36" t="s">
        <v>116</v>
      </c>
      <c r="B9" s="37" t="s">
        <v>125</v>
      </c>
      <c r="C9" s="38">
        <v>1350</v>
      </c>
      <c r="D9" s="38">
        <v>1351</v>
      </c>
      <c r="E9" s="38">
        <v>1700</v>
      </c>
      <c r="F9" s="39">
        <f t="shared" si="0"/>
        <v>4401</v>
      </c>
    </row>
    <row r="10" spans="1:14" ht="13">
      <c r="A10" s="36" t="s">
        <v>116</v>
      </c>
      <c r="B10" s="37" t="s">
        <v>126</v>
      </c>
      <c r="C10" s="38">
        <v>3300</v>
      </c>
      <c r="D10" s="38">
        <v>3301</v>
      </c>
      <c r="E10" s="38">
        <v>3700</v>
      </c>
      <c r="F10" s="39">
        <f t="shared" si="0"/>
        <v>10301</v>
      </c>
      <c r="H10" s="83" t="s">
        <v>119</v>
      </c>
      <c r="I10" s="83" t="s">
        <v>120</v>
      </c>
      <c r="J10" s="83" t="s">
        <v>1435</v>
      </c>
    </row>
    <row r="11" spans="1:14" ht="13">
      <c r="A11" s="36" t="s">
        <v>116</v>
      </c>
      <c r="B11" s="37" t="s">
        <v>127</v>
      </c>
      <c r="C11" s="38">
        <v>3825</v>
      </c>
      <c r="D11" s="38">
        <v>3826</v>
      </c>
      <c r="E11" s="38">
        <v>3750</v>
      </c>
      <c r="F11" s="39">
        <f t="shared" si="0"/>
        <v>11401</v>
      </c>
      <c r="I11" s="82" t="s">
        <v>126</v>
      </c>
      <c r="J11">
        <f>DCOUNT(A3:F61, F3, I10:I11)</f>
        <v>4</v>
      </c>
    </row>
    <row r="12" spans="1:14" ht="13">
      <c r="A12" s="36" t="s">
        <v>116</v>
      </c>
      <c r="B12" s="37" t="s">
        <v>128</v>
      </c>
      <c r="C12" s="38">
        <v>8900</v>
      </c>
      <c r="D12" s="38">
        <v>8901</v>
      </c>
      <c r="E12" s="38">
        <v>5250</v>
      </c>
      <c r="F12" s="39">
        <f t="shared" si="0"/>
        <v>23051</v>
      </c>
    </row>
    <row r="13" spans="1:14" ht="13">
      <c r="A13" s="36" t="s">
        <v>116</v>
      </c>
      <c r="B13" s="37" t="s">
        <v>129</v>
      </c>
      <c r="C13" s="38">
        <v>6250</v>
      </c>
      <c r="D13" s="38">
        <v>6251</v>
      </c>
      <c r="E13" s="38">
        <v>6500</v>
      </c>
      <c r="F13" s="39">
        <f t="shared" si="0"/>
        <v>19001</v>
      </c>
    </row>
    <row r="14" spans="1:14" ht="13">
      <c r="A14" s="36" t="s">
        <v>116</v>
      </c>
      <c r="B14" s="37" t="s">
        <v>130</v>
      </c>
      <c r="C14" s="38">
        <v>8000</v>
      </c>
      <c r="D14" s="38">
        <v>8001</v>
      </c>
      <c r="E14" s="38">
        <v>8000</v>
      </c>
      <c r="F14" s="39">
        <f t="shared" si="0"/>
        <v>24001</v>
      </c>
    </row>
    <row r="15" spans="1:14" ht="13">
      <c r="A15" s="36" t="s">
        <v>116</v>
      </c>
      <c r="B15" s="37" t="s">
        <v>131</v>
      </c>
      <c r="C15" s="38">
        <v>11500</v>
      </c>
      <c r="D15" s="38">
        <v>11501</v>
      </c>
      <c r="E15" s="38">
        <v>12500</v>
      </c>
      <c r="F15" s="39">
        <f t="shared" si="0"/>
        <v>35501</v>
      </c>
    </row>
    <row r="16" spans="1:14" ht="13">
      <c r="A16" s="36" t="s">
        <v>116</v>
      </c>
      <c r="B16" s="37" t="s">
        <v>132</v>
      </c>
      <c r="C16" s="38">
        <v>12250</v>
      </c>
      <c r="D16" s="38">
        <v>12251</v>
      </c>
      <c r="E16" s="38">
        <v>12750</v>
      </c>
      <c r="F16" s="39">
        <f t="shared" si="0"/>
        <v>37251</v>
      </c>
    </row>
    <row r="17" spans="1:6" ht="13">
      <c r="A17" s="36" t="s">
        <v>116</v>
      </c>
      <c r="B17" s="37" t="s">
        <v>133</v>
      </c>
      <c r="C17" s="38">
        <v>25000</v>
      </c>
      <c r="D17" s="38">
        <v>25001</v>
      </c>
      <c r="E17" s="38">
        <v>26390</v>
      </c>
      <c r="F17" s="39">
        <f t="shared" si="0"/>
        <v>76391</v>
      </c>
    </row>
    <row r="18" spans="1:6" ht="13">
      <c r="A18" s="40" t="s">
        <v>115</v>
      </c>
      <c r="B18" s="37" t="s">
        <v>66</v>
      </c>
      <c r="C18" s="38">
        <v>800</v>
      </c>
      <c r="D18" s="38">
        <v>801</v>
      </c>
      <c r="E18" s="38">
        <v>750</v>
      </c>
      <c r="F18" s="39">
        <f t="shared" si="0"/>
        <v>2351</v>
      </c>
    </row>
    <row r="19" spans="1:6" ht="13">
      <c r="A19" s="40" t="s">
        <v>115</v>
      </c>
      <c r="B19" s="37" t="s">
        <v>123</v>
      </c>
      <c r="C19" s="38">
        <v>850</v>
      </c>
      <c r="D19" s="38">
        <v>851</v>
      </c>
      <c r="E19" s="38">
        <v>800</v>
      </c>
      <c r="F19" s="39">
        <f t="shared" si="0"/>
        <v>2501</v>
      </c>
    </row>
    <row r="20" spans="1:6" ht="13">
      <c r="A20" s="40" t="s">
        <v>115</v>
      </c>
      <c r="B20" s="37" t="s">
        <v>125</v>
      </c>
      <c r="C20" s="38">
        <v>940</v>
      </c>
      <c r="D20" s="38">
        <v>941</v>
      </c>
      <c r="E20" s="38">
        <v>820</v>
      </c>
      <c r="F20" s="39">
        <f t="shared" si="0"/>
        <v>2701</v>
      </c>
    </row>
    <row r="21" spans="1:6" ht="13">
      <c r="A21" s="40" t="s">
        <v>115</v>
      </c>
      <c r="B21" s="37" t="s">
        <v>121</v>
      </c>
      <c r="C21" s="38">
        <v>980</v>
      </c>
      <c r="D21" s="38">
        <v>981</v>
      </c>
      <c r="E21" s="38">
        <v>950</v>
      </c>
      <c r="F21" s="39">
        <f t="shared" si="0"/>
        <v>2911</v>
      </c>
    </row>
    <row r="22" spans="1:6" ht="13">
      <c r="A22" s="40" t="s">
        <v>115</v>
      </c>
      <c r="B22" s="37" t="s">
        <v>128</v>
      </c>
      <c r="C22" s="38">
        <v>1250</v>
      </c>
      <c r="D22" s="38">
        <v>1251</v>
      </c>
      <c r="E22" s="38">
        <v>1250</v>
      </c>
      <c r="F22" s="39">
        <f t="shared" si="0"/>
        <v>3751</v>
      </c>
    </row>
    <row r="23" spans="1:6" ht="13">
      <c r="A23" s="40" t="s">
        <v>115</v>
      </c>
      <c r="B23" s="37" t="s">
        <v>124</v>
      </c>
      <c r="C23" s="38">
        <v>1150</v>
      </c>
      <c r="D23" s="38">
        <v>1151</v>
      </c>
      <c r="E23" s="38">
        <v>1400</v>
      </c>
      <c r="F23" s="39">
        <f t="shared" si="0"/>
        <v>3701</v>
      </c>
    </row>
    <row r="24" spans="1:6" ht="13">
      <c r="A24" s="40" t="s">
        <v>115</v>
      </c>
      <c r="B24" s="37" t="s">
        <v>126</v>
      </c>
      <c r="C24" s="38">
        <v>2410</v>
      </c>
      <c r="D24" s="38">
        <v>2411</v>
      </c>
      <c r="E24" s="38">
        <v>2390</v>
      </c>
      <c r="F24" s="39">
        <f t="shared" si="0"/>
        <v>7211</v>
      </c>
    </row>
    <row r="25" spans="1:6" ht="13">
      <c r="A25" s="40" t="s">
        <v>115</v>
      </c>
      <c r="B25" s="37" t="s">
        <v>127</v>
      </c>
      <c r="C25" s="38">
        <v>3200</v>
      </c>
      <c r="D25" s="38">
        <v>3201</v>
      </c>
      <c r="E25" s="38">
        <v>3750</v>
      </c>
      <c r="F25" s="39">
        <f t="shared" si="0"/>
        <v>10151</v>
      </c>
    </row>
    <row r="26" spans="1:6" ht="13">
      <c r="A26" s="40" t="s">
        <v>115</v>
      </c>
      <c r="B26" s="37" t="s">
        <v>122</v>
      </c>
      <c r="C26" s="38">
        <v>5000</v>
      </c>
      <c r="D26" s="38">
        <v>5001</v>
      </c>
      <c r="E26" s="38">
        <v>4500</v>
      </c>
      <c r="F26" s="39">
        <f t="shared" si="0"/>
        <v>14501</v>
      </c>
    </row>
    <row r="27" spans="1:6" ht="13">
      <c r="A27" s="40" t="s">
        <v>115</v>
      </c>
      <c r="B27" s="37" t="s">
        <v>129</v>
      </c>
      <c r="C27" s="38">
        <v>5250</v>
      </c>
      <c r="D27" s="38">
        <v>5251</v>
      </c>
      <c r="E27" s="38">
        <v>5515</v>
      </c>
      <c r="F27" s="39">
        <f t="shared" si="0"/>
        <v>16016</v>
      </c>
    </row>
    <row r="28" spans="1:6" ht="13">
      <c r="A28" s="40" t="s">
        <v>115</v>
      </c>
      <c r="B28" s="37" t="s">
        <v>130</v>
      </c>
      <c r="C28" s="38">
        <v>6020</v>
      </c>
      <c r="D28" s="38">
        <v>6021</v>
      </c>
      <c r="E28" s="38">
        <v>6020</v>
      </c>
      <c r="F28" s="39">
        <f t="shared" si="0"/>
        <v>18061</v>
      </c>
    </row>
    <row r="29" spans="1:6" ht="13">
      <c r="A29" s="40" t="s">
        <v>115</v>
      </c>
      <c r="B29" s="37" t="s">
        <v>131</v>
      </c>
      <c r="C29" s="38">
        <v>12940</v>
      </c>
      <c r="D29" s="38">
        <v>12941</v>
      </c>
      <c r="E29" s="38">
        <v>11500</v>
      </c>
      <c r="F29" s="39">
        <f t="shared" si="0"/>
        <v>37381</v>
      </c>
    </row>
    <row r="30" spans="1:6" ht="13">
      <c r="A30" s="40" t="s">
        <v>115</v>
      </c>
      <c r="B30" s="37" t="s">
        <v>132</v>
      </c>
      <c r="C30" s="38">
        <v>14250</v>
      </c>
      <c r="D30" s="38">
        <v>14251</v>
      </c>
      <c r="E30" s="38">
        <v>12050</v>
      </c>
      <c r="F30" s="39">
        <f t="shared" si="0"/>
        <v>40551</v>
      </c>
    </row>
    <row r="31" spans="1:6" ht="13">
      <c r="A31" s="40" t="s">
        <v>115</v>
      </c>
      <c r="B31" s="37" t="s">
        <v>133</v>
      </c>
      <c r="C31" s="38">
        <v>25700</v>
      </c>
      <c r="D31" s="38">
        <v>25701</v>
      </c>
      <c r="E31" s="38">
        <v>26930</v>
      </c>
      <c r="F31" s="39">
        <f t="shared" si="0"/>
        <v>78331</v>
      </c>
    </row>
    <row r="32" spans="1:6" ht="13">
      <c r="A32" s="40" t="s">
        <v>118</v>
      </c>
      <c r="B32" s="37" t="s">
        <v>123</v>
      </c>
      <c r="C32" s="38">
        <v>2140</v>
      </c>
      <c r="D32" s="38">
        <v>2141</v>
      </c>
      <c r="E32" s="38">
        <v>2000</v>
      </c>
      <c r="F32" s="39">
        <f t="shared" si="0"/>
        <v>6281</v>
      </c>
    </row>
    <row r="33" spans="1:6" ht="13">
      <c r="A33" s="40" t="s">
        <v>118</v>
      </c>
      <c r="B33" s="37" t="s">
        <v>66</v>
      </c>
      <c r="C33" s="38">
        <v>730</v>
      </c>
      <c r="D33" s="38">
        <v>731</v>
      </c>
      <c r="E33" s="38">
        <v>430</v>
      </c>
      <c r="F33" s="39">
        <f t="shared" si="0"/>
        <v>1891</v>
      </c>
    </row>
    <row r="34" spans="1:6" ht="13">
      <c r="A34" s="40" t="s">
        <v>118</v>
      </c>
      <c r="B34" s="37" t="s">
        <v>121</v>
      </c>
      <c r="C34" s="38">
        <v>700</v>
      </c>
      <c r="D34" s="38">
        <v>701</v>
      </c>
      <c r="E34" s="38">
        <v>750</v>
      </c>
      <c r="F34" s="39">
        <f t="shared" si="0"/>
        <v>2151</v>
      </c>
    </row>
    <row r="35" spans="1:6" ht="13">
      <c r="A35" s="40" t="s">
        <v>118</v>
      </c>
      <c r="B35" s="37" t="s">
        <v>125</v>
      </c>
      <c r="C35" s="38">
        <v>2000</v>
      </c>
      <c r="D35" s="38">
        <v>2001</v>
      </c>
      <c r="E35" s="38">
        <v>800</v>
      </c>
      <c r="F35" s="39">
        <f t="shared" si="0"/>
        <v>4801</v>
      </c>
    </row>
    <row r="36" spans="1:6" ht="13">
      <c r="A36" s="40" t="s">
        <v>118</v>
      </c>
      <c r="B36" s="37" t="s">
        <v>126</v>
      </c>
      <c r="C36" s="38">
        <v>745</v>
      </c>
      <c r="D36" s="38">
        <v>746</v>
      </c>
      <c r="E36" s="38">
        <v>900</v>
      </c>
      <c r="F36" s="39">
        <f t="shared" ref="F36:F61" si="1">SUM(C36:E36)</f>
        <v>2391</v>
      </c>
    </row>
    <row r="37" spans="1:6" ht="13">
      <c r="A37" s="40" t="s">
        <v>118</v>
      </c>
      <c r="B37" s="37" t="s">
        <v>124</v>
      </c>
      <c r="C37" s="38">
        <v>1150</v>
      </c>
      <c r="D37" s="38">
        <v>1151</v>
      </c>
      <c r="E37" s="38">
        <v>1400</v>
      </c>
      <c r="F37" s="39">
        <f t="shared" si="1"/>
        <v>3701</v>
      </c>
    </row>
    <row r="38" spans="1:6" ht="13">
      <c r="A38" s="40" t="s">
        <v>118</v>
      </c>
      <c r="B38" s="37" t="s">
        <v>122</v>
      </c>
      <c r="C38" s="38">
        <v>2780</v>
      </c>
      <c r="D38" s="38">
        <v>2781</v>
      </c>
      <c r="E38" s="38">
        <v>2300</v>
      </c>
      <c r="F38" s="39">
        <f t="shared" si="1"/>
        <v>7861</v>
      </c>
    </row>
    <row r="39" spans="1:6" ht="13">
      <c r="A39" s="40" t="s">
        <v>118</v>
      </c>
      <c r="B39" s="37" t="s">
        <v>128</v>
      </c>
      <c r="C39" s="38">
        <v>3490</v>
      </c>
      <c r="D39" s="38">
        <v>3491</v>
      </c>
      <c r="E39" s="38">
        <v>3070</v>
      </c>
      <c r="F39" s="39">
        <f t="shared" si="1"/>
        <v>10051</v>
      </c>
    </row>
    <row r="40" spans="1:6" ht="13">
      <c r="A40" s="40" t="s">
        <v>118</v>
      </c>
      <c r="B40" s="37" t="s">
        <v>130</v>
      </c>
      <c r="C40" s="38">
        <v>4700</v>
      </c>
      <c r="D40" s="38">
        <v>4701</v>
      </c>
      <c r="E40" s="38">
        <v>4700</v>
      </c>
      <c r="F40" s="39">
        <f t="shared" si="1"/>
        <v>14101</v>
      </c>
    </row>
    <row r="41" spans="1:6" ht="13">
      <c r="A41" s="40" t="s">
        <v>118</v>
      </c>
      <c r="B41" s="37" t="s">
        <v>129</v>
      </c>
      <c r="C41" s="38">
        <v>5250</v>
      </c>
      <c r="D41" s="38">
        <v>5251</v>
      </c>
      <c r="E41" s="38">
        <v>5500</v>
      </c>
      <c r="F41" s="39">
        <f t="shared" si="1"/>
        <v>16001</v>
      </c>
    </row>
    <row r="42" spans="1:6" ht="13">
      <c r="A42" s="40" t="s">
        <v>118</v>
      </c>
      <c r="B42" s="37" t="s">
        <v>127</v>
      </c>
      <c r="C42" s="38">
        <v>6980</v>
      </c>
      <c r="D42" s="38">
        <v>6981</v>
      </c>
      <c r="E42" s="38">
        <v>6375</v>
      </c>
      <c r="F42" s="39">
        <f t="shared" si="1"/>
        <v>20336</v>
      </c>
    </row>
    <row r="43" spans="1:6" ht="13">
      <c r="A43" s="40" t="s">
        <v>118</v>
      </c>
      <c r="B43" s="37" t="s">
        <v>132</v>
      </c>
      <c r="C43" s="38">
        <v>11250</v>
      </c>
      <c r="D43" s="38">
        <v>11251</v>
      </c>
      <c r="E43" s="38">
        <v>11750</v>
      </c>
      <c r="F43" s="39">
        <f t="shared" si="1"/>
        <v>34251</v>
      </c>
    </row>
    <row r="44" spans="1:6" ht="13">
      <c r="A44" s="40" t="s">
        <v>118</v>
      </c>
      <c r="B44" s="37" t="s">
        <v>131</v>
      </c>
      <c r="C44" s="38">
        <v>24500</v>
      </c>
      <c r="D44" s="38">
        <v>24501</v>
      </c>
      <c r="E44" s="38">
        <v>24500</v>
      </c>
      <c r="F44" s="39">
        <f t="shared" si="1"/>
        <v>73501</v>
      </c>
    </row>
    <row r="45" spans="1:6" ht="13">
      <c r="A45" s="40" t="s">
        <v>118</v>
      </c>
      <c r="B45" s="37" t="s">
        <v>134</v>
      </c>
      <c r="C45" s="38">
        <v>56900</v>
      </c>
      <c r="D45" s="38">
        <v>56901</v>
      </c>
      <c r="E45" s="38">
        <v>60870</v>
      </c>
      <c r="F45" s="39">
        <f t="shared" si="1"/>
        <v>174671</v>
      </c>
    </row>
    <row r="46" spans="1:6" ht="13">
      <c r="A46" s="40" t="s">
        <v>118</v>
      </c>
      <c r="B46" s="37" t="s">
        <v>133</v>
      </c>
      <c r="C46" s="38">
        <v>24290</v>
      </c>
      <c r="D46" s="38">
        <v>24291</v>
      </c>
      <c r="E46" s="38">
        <v>26600</v>
      </c>
      <c r="F46" s="39">
        <f t="shared" si="1"/>
        <v>75181</v>
      </c>
    </row>
    <row r="47" spans="1:6" ht="13">
      <c r="A47" s="40" t="s">
        <v>117</v>
      </c>
      <c r="B47" s="37" t="s">
        <v>123</v>
      </c>
      <c r="C47" s="38">
        <v>775</v>
      </c>
      <c r="D47" s="38">
        <v>776</v>
      </c>
      <c r="E47" s="38">
        <v>700</v>
      </c>
      <c r="F47" s="39">
        <f t="shared" si="1"/>
        <v>2251</v>
      </c>
    </row>
    <row r="48" spans="1:6" ht="13">
      <c r="A48" s="40" t="s">
        <v>117</v>
      </c>
      <c r="B48" s="37" t="s">
        <v>121</v>
      </c>
      <c r="C48" s="38">
        <v>700</v>
      </c>
      <c r="D48" s="38">
        <v>701</v>
      </c>
      <c r="E48" s="38">
        <v>750</v>
      </c>
      <c r="F48" s="39">
        <f t="shared" si="1"/>
        <v>2151</v>
      </c>
    </row>
    <row r="49" spans="1:6" ht="13">
      <c r="A49" s="40" t="s">
        <v>117</v>
      </c>
      <c r="B49" s="37" t="s">
        <v>66</v>
      </c>
      <c r="C49" s="38">
        <v>300</v>
      </c>
      <c r="D49" s="38">
        <v>301</v>
      </c>
      <c r="E49" s="38">
        <v>150</v>
      </c>
      <c r="F49" s="39">
        <f t="shared" si="1"/>
        <v>751</v>
      </c>
    </row>
    <row r="50" spans="1:6" ht="13">
      <c r="A50" s="40" t="s">
        <v>117</v>
      </c>
      <c r="B50" s="37" t="s">
        <v>126</v>
      </c>
      <c r="C50" s="38">
        <v>2000</v>
      </c>
      <c r="D50" s="38">
        <v>2001</v>
      </c>
      <c r="E50" s="38">
        <v>1900</v>
      </c>
      <c r="F50" s="39">
        <f t="shared" si="1"/>
        <v>5901</v>
      </c>
    </row>
    <row r="51" spans="1:6" ht="13">
      <c r="A51" s="40" t="s">
        <v>117</v>
      </c>
      <c r="B51" s="37" t="s">
        <v>125</v>
      </c>
      <c r="C51" s="38">
        <v>2000</v>
      </c>
      <c r="D51" s="38">
        <v>2001</v>
      </c>
      <c r="E51" s="38">
        <v>800</v>
      </c>
      <c r="F51" s="39">
        <f t="shared" si="1"/>
        <v>4801</v>
      </c>
    </row>
    <row r="52" spans="1:6" ht="13">
      <c r="A52" s="40" t="s">
        <v>117</v>
      </c>
      <c r="B52" s="37" t="s">
        <v>128</v>
      </c>
      <c r="C52" s="38">
        <v>1250</v>
      </c>
      <c r="D52" s="38">
        <v>1251</v>
      </c>
      <c r="E52" s="38">
        <v>1250</v>
      </c>
      <c r="F52" s="39">
        <f t="shared" si="1"/>
        <v>3751</v>
      </c>
    </row>
    <row r="53" spans="1:6" ht="13">
      <c r="A53" s="40" t="s">
        <v>117</v>
      </c>
      <c r="B53" s="37" t="s">
        <v>124</v>
      </c>
      <c r="C53" s="38">
        <v>1150</v>
      </c>
      <c r="D53" s="38">
        <v>1151</v>
      </c>
      <c r="E53" s="38">
        <v>1435</v>
      </c>
      <c r="F53" s="39">
        <f t="shared" si="1"/>
        <v>3736</v>
      </c>
    </row>
    <row r="54" spans="1:6" ht="13">
      <c r="A54" s="40" t="s">
        <v>117</v>
      </c>
      <c r="B54" s="37" t="s">
        <v>127</v>
      </c>
      <c r="C54" s="38">
        <v>3800</v>
      </c>
      <c r="D54" s="38">
        <v>3801</v>
      </c>
      <c r="E54" s="38">
        <v>3750</v>
      </c>
      <c r="F54" s="39">
        <f t="shared" si="1"/>
        <v>11351</v>
      </c>
    </row>
    <row r="55" spans="1:6" ht="13">
      <c r="A55" s="40" t="s">
        <v>117</v>
      </c>
      <c r="B55" s="37" t="s">
        <v>122</v>
      </c>
      <c r="C55" s="38">
        <v>5000</v>
      </c>
      <c r="D55" s="38">
        <v>5001</v>
      </c>
      <c r="E55" s="38">
        <v>4545</v>
      </c>
      <c r="F55" s="39">
        <f t="shared" si="1"/>
        <v>14546</v>
      </c>
    </row>
    <row r="56" spans="1:6" ht="13">
      <c r="A56" s="40" t="s">
        <v>117</v>
      </c>
      <c r="B56" s="37" t="s">
        <v>130</v>
      </c>
      <c r="C56" s="38">
        <v>5000</v>
      </c>
      <c r="D56" s="38">
        <v>5001</v>
      </c>
      <c r="E56" s="38">
        <v>5000</v>
      </c>
      <c r="F56" s="39">
        <f t="shared" si="1"/>
        <v>15001</v>
      </c>
    </row>
    <row r="57" spans="1:6" ht="13">
      <c r="A57" s="40" t="s">
        <v>117</v>
      </c>
      <c r="B57" s="37" t="s">
        <v>129</v>
      </c>
      <c r="C57" s="38">
        <v>5250</v>
      </c>
      <c r="D57" s="38">
        <v>5251</v>
      </c>
      <c r="E57" s="38">
        <v>5500</v>
      </c>
      <c r="F57" s="39">
        <f t="shared" si="1"/>
        <v>16001</v>
      </c>
    </row>
    <row r="58" spans="1:6" ht="13">
      <c r="A58" s="40" t="s">
        <v>117</v>
      </c>
      <c r="B58" s="37" t="s">
        <v>132</v>
      </c>
      <c r="C58" s="38">
        <v>10250</v>
      </c>
      <c r="D58" s="38">
        <v>10251</v>
      </c>
      <c r="E58" s="38">
        <v>10750</v>
      </c>
      <c r="F58" s="39">
        <f t="shared" si="1"/>
        <v>31251</v>
      </c>
    </row>
    <row r="59" spans="1:6" ht="13">
      <c r="A59" s="40" t="s">
        <v>117</v>
      </c>
      <c r="B59" s="37" t="s">
        <v>131</v>
      </c>
      <c r="C59" s="38">
        <v>14500</v>
      </c>
      <c r="D59" s="38">
        <v>14501</v>
      </c>
      <c r="E59" s="38">
        <v>15500</v>
      </c>
      <c r="F59" s="39">
        <f t="shared" si="1"/>
        <v>44501</v>
      </c>
    </row>
    <row r="60" spans="1:6" ht="13">
      <c r="A60" s="40" t="s">
        <v>117</v>
      </c>
      <c r="B60" s="37" t="s">
        <v>134</v>
      </c>
      <c r="C60" s="38">
        <v>72000</v>
      </c>
      <c r="D60" s="38">
        <v>72001</v>
      </c>
      <c r="E60" s="38">
        <v>70000</v>
      </c>
      <c r="F60" s="39">
        <f t="shared" si="1"/>
        <v>214001</v>
      </c>
    </row>
    <row r="61" spans="1:6" ht="13.5" thickBot="1">
      <c r="A61" s="41" t="s">
        <v>117</v>
      </c>
      <c r="B61" s="42" t="s">
        <v>133</v>
      </c>
      <c r="C61" s="43">
        <v>25000</v>
      </c>
      <c r="D61" s="43">
        <v>25001</v>
      </c>
      <c r="E61" s="43">
        <v>26000</v>
      </c>
      <c r="F61" s="44">
        <f t="shared" si="1"/>
        <v>76001</v>
      </c>
    </row>
  </sheetData>
  <phoneticPr fontId="0" type="noConversion"/>
  <dataValidations count="2">
    <dataValidation type="list" allowBlank="1" showInputMessage="1" showErrorMessage="1" sqref="I6" xr:uid="{00000000-0002-0000-0D00-000000000000}">
      <formula1>$N$2:$N$5</formula1>
    </dataValidation>
    <dataValidation type="list" allowBlank="1" showInputMessage="1" showErrorMessage="1" sqref="I5" xr:uid="{00000000-0002-0000-0D00-000001000000}">
      <formula1>$B$4:$B$17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11"/>
  <sheetViews>
    <sheetView zoomScale="60" zoomScaleNormal="60" workbookViewId="0">
      <selection activeCell="D27" sqref="D27"/>
    </sheetView>
  </sheetViews>
  <sheetFormatPr defaultRowHeight="12.5"/>
  <cols>
    <col min="1" max="1" width="14.54296875" customWidth="1"/>
    <col min="2" max="2" width="12.81640625" customWidth="1"/>
    <col min="3" max="3" width="19.453125" customWidth="1"/>
    <col min="4" max="4" width="9.7265625" customWidth="1"/>
    <col min="5" max="5" width="11.81640625" bestFit="1" customWidth="1"/>
    <col min="6" max="6" width="11.36328125" customWidth="1"/>
  </cols>
  <sheetData>
    <row r="3" spans="1:3">
      <c r="A3" s="89" t="s">
        <v>1437</v>
      </c>
      <c r="B3" t="s">
        <v>1438</v>
      </c>
      <c r="C3" t="s">
        <v>1439</v>
      </c>
    </row>
    <row r="4" spans="1:3">
      <c r="A4" s="90" t="s">
        <v>84</v>
      </c>
      <c r="B4" s="91">
        <v>513336</v>
      </c>
      <c r="C4" s="92"/>
    </row>
    <row r="5" spans="1:3">
      <c r="A5" s="90" t="s">
        <v>83</v>
      </c>
      <c r="B5" s="91">
        <v>521344.75</v>
      </c>
      <c r="C5" s="92">
        <v>1.5601379992831206E-2</v>
      </c>
    </row>
    <row r="6" spans="1:3">
      <c r="A6" s="90" t="s">
        <v>87</v>
      </c>
      <c r="B6" s="91">
        <v>423204.69999999995</v>
      </c>
      <c r="C6" s="92">
        <v>-0.18824405539712455</v>
      </c>
    </row>
    <row r="7" spans="1:3">
      <c r="A7" s="90" t="s">
        <v>78</v>
      </c>
      <c r="B7" s="91">
        <v>640494.40000000014</v>
      </c>
      <c r="C7" s="92">
        <v>0.51343876852029335</v>
      </c>
    </row>
    <row r="8" spans="1:3">
      <c r="A8" s="90" t="s">
        <v>88</v>
      </c>
      <c r="B8" s="91">
        <v>428512.39999999991</v>
      </c>
      <c r="C8" s="92">
        <v>-0.33096620360771334</v>
      </c>
    </row>
    <row r="9" spans="1:3">
      <c r="A9" s="90" t="s">
        <v>89</v>
      </c>
      <c r="B9" s="91">
        <v>383151.70000000019</v>
      </c>
      <c r="C9" s="92">
        <v>-0.10585621326243938</v>
      </c>
    </row>
    <row r="10" spans="1:3">
      <c r="A10" s="90" t="s">
        <v>143</v>
      </c>
      <c r="B10" s="91">
        <v>344532.99999999994</v>
      </c>
      <c r="C10" s="92">
        <v>-0.10079219275289716</v>
      </c>
    </row>
    <row r="11" spans="1:3">
      <c r="A11" s="90" t="s">
        <v>1431</v>
      </c>
      <c r="B11" s="91">
        <v>3254576.95</v>
      </c>
      <c r="C11" s="92"/>
    </row>
  </sheetData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H448"/>
  <sheetViews>
    <sheetView view="pageBreakPreview" topLeftCell="A37" zoomScaleNormal="40" zoomScaleSheetLayoutView="100" workbookViewId="0">
      <selection activeCell="C3" sqref="C1:C1048576"/>
    </sheetView>
  </sheetViews>
  <sheetFormatPr defaultColWidth="9.1796875" defaultRowHeight="12.5"/>
  <cols>
    <col min="1" max="1" width="9.1796875" style="15"/>
    <col min="2" max="2" width="12.1796875" style="15" customWidth="1"/>
    <col min="3" max="3" width="12.81640625" style="15" customWidth="1"/>
    <col min="4" max="4" width="17.26953125" style="15" customWidth="1"/>
    <col min="5" max="5" width="10.90625" style="15" customWidth="1"/>
    <col min="6" max="6" width="12.453125" style="15" customWidth="1"/>
    <col min="7" max="7" width="11.1796875" style="15" customWidth="1"/>
    <col min="8" max="8" width="11.6328125" style="15" customWidth="1"/>
    <col min="9" max="16384" width="9.1796875" style="15"/>
  </cols>
  <sheetData>
    <row r="1" spans="1:8" ht="17.5">
      <c r="A1" s="95" t="s">
        <v>294</v>
      </c>
      <c r="B1" s="95"/>
      <c r="C1" s="95"/>
      <c r="D1" s="95"/>
      <c r="E1" s="95"/>
      <c r="F1" s="95"/>
      <c r="G1" s="95"/>
      <c r="H1" s="95"/>
    </row>
    <row r="2" spans="1:8" ht="17.5">
      <c r="A2" s="96" t="s">
        <v>743</v>
      </c>
      <c r="B2" s="96"/>
      <c r="C2" s="96"/>
      <c r="D2" s="96"/>
      <c r="E2" s="96"/>
      <c r="F2" s="96"/>
      <c r="G2" s="96"/>
      <c r="H2" s="96"/>
    </row>
    <row r="3" spans="1:8" ht="8.25" customHeight="1">
      <c r="B3" s="45"/>
      <c r="C3" s="46"/>
      <c r="D3" s="45"/>
      <c r="E3" s="46"/>
      <c r="F3" s="46"/>
      <c r="G3" s="46"/>
    </row>
    <row r="4" spans="1:8" s="47" customFormat="1" ht="16" thickBot="1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pageOrder="overThenDown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F247F9A0-651F-4D66-9E85-F660F71E606B}">
  <ds:schemaRefs/>
</ds:datastoreItem>
</file>

<file path=customXml/itemProps3.xml><?xml version="1.0" encoding="utf-8"?>
<ds:datastoreItem xmlns:ds="http://schemas.openxmlformats.org/officeDocument/2006/customXml" ds:itemID="{24809651-E6F9-4F75-B02A-E849B842B3AA}">
  <ds:schemaRefs/>
</ds:datastoreItem>
</file>

<file path=customXml/itemProps4.xml><?xml version="1.0" encoding="utf-8"?>
<ds:datastoreItem xmlns:ds="http://schemas.openxmlformats.org/officeDocument/2006/customXml" ds:itemID="{9A1FBD5C-C1A1-4D98-A83F-E194DEADA37F}">
  <ds:schemaRefs/>
</ds:datastoreItem>
</file>

<file path=customXml/itemProps5.xml><?xml version="1.0" encoding="utf-8"?>
<ds:datastoreItem xmlns:ds="http://schemas.openxmlformats.org/officeDocument/2006/customXml" ds:itemID="{346142F9-0293-43B2-A818-8F54F2471237}">
  <ds:schemaRefs/>
</ds:datastoreItem>
</file>

<file path=customXml/itemProps6.xml><?xml version="1.0" encoding="utf-8"?>
<ds:datastoreItem xmlns:ds="http://schemas.openxmlformats.org/officeDocument/2006/customXml" ds:itemID="{249F98B8-0F61-4C4C-9E57-0335A642F730}">
  <ds:schemaRefs/>
</ds:datastoreItem>
</file>

<file path=customXml/itemProps7.xml><?xml version="1.0" encoding="utf-8"?>
<ds:datastoreItem xmlns:ds="http://schemas.openxmlformats.org/officeDocument/2006/customXml" ds:itemID="{6E83DC55-D47D-48D8-9694-A4165B26BF57}">
  <ds:schemaRefs/>
</ds:datastoreItem>
</file>

<file path=customXml/itemProps8.xml><?xml version="1.0" encoding="utf-8"?>
<ds:datastoreItem xmlns:ds="http://schemas.openxmlformats.org/officeDocument/2006/customXml" ds:itemID="{2F8BDBA0-FA20-486D-A802-2C030A1E0E07}">
  <ds:schemaRefs/>
</ds:datastoreItem>
</file>

<file path=customXml/itemProps9.xml><?xml version="1.0" encoding="utf-8"?>
<ds:datastoreItem xmlns:ds="http://schemas.openxmlformats.org/officeDocument/2006/customXml" ds:itemID="{57CFA00E-5238-4B29-8FA7-0A54AB50B0E1}">
  <ds:schemaRefs/>
</ds:datastoreItem>
</file>

<file path=customXml/itemProps10.xml><?xml version="1.0" encoding="utf-8"?>
<ds:datastoreItem xmlns:ds="http://schemas.openxmlformats.org/officeDocument/2006/customXml" ds:itemID="{BA364237-6C40-4634-9436-AA1962647ACA}">
  <ds:schemaRefs/>
</ds:datastoreItem>
</file>

<file path=customXml/itemProps11.xml><?xml version="1.0" encoding="utf-8"?>
<ds:datastoreItem xmlns:ds="http://schemas.openxmlformats.org/officeDocument/2006/customXml" ds:itemID="{751904CF-B4EC-4F8B-ADA5-A0630FC7E5BC}">
  <ds:schemaRefs/>
</ds:datastoreItem>
</file>

<file path=customXml/itemProps12.xml><?xml version="1.0" encoding="utf-8"?>
<ds:datastoreItem xmlns:ds="http://schemas.openxmlformats.org/officeDocument/2006/customXml" ds:itemID="{F78ED872-EEE1-4A00-B527-5C4354A2DD32}">
  <ds:schemaRefs/>
</ds:datastoreItem>
</file>

<file path=customXml/itemProps13.xml><?xml version="1.0" encoding="utf-8"?>
<ds:datastoreItem xmlns:ds="http://schemas.openxmlformats.org/officeDocument/2006/customXml" ds:itemID="{9E3A161D-AD76-4820-B648-5F35B0C3E839}">
  <ds:schemaRefs/>
</ds:datastoreItem>
</file>

<file path=customXml/itemProps14.xml><?xml version="1.0" encoding="utf-8"?>
<ds:datastoreItem xmlns:ds="http://schemas.openxmlformats.org/officeDocument/2006/customXml" ds:itemID="{CA960AA2-B930-472F-BC1A-C0B3735BA250}">
  <ds:schemaRefs/>
</ds:datastoreItem>
</file>

<file path=customXml/itemProps15.xml><?xml version="1.0" encoding="utf-8"?>
<ds:datastoreItem xmlns:ds="http://schemas.openxmlformats.org/officeDocument/2006/customXml" ds:itemID="{29B56432-A360-42E1-B1CD-95C3C66FF5A4}">
  <ds:schemaRefs/>
</ds:datastoreItem>
</file>

<file path=customXml/itemProps16.xml><?xml version="1.0" encoding="utf-8"?>
<ds:datastoreItem xmlns:ds="http://schemas.openxmlformats.org/officeDocument/2006/customXml" ds:itemID="{AAFE01C7-E1D6-4A26-9634-999DC015AD53}">
  <ds:schemaRefs/>
</ds:datastoreItem>
</file>

<file path=customXml/itemProps17.xml><?xml version="1.0" encoding="utf-8"?>
<ds:datastoreItem xmlns:ds="http://schemas.openxmlformats.org/officeDocument/2006/customXml" ds:itemID="{41F42D5F-5FAA-488C-A8B9-D5D545142EEA}">
  <ds:schemaRefs/>
</ds:datastoreItem>
</file>

<file path=customXml/itemProps18.xml><?xml version="1.0" encoding="utf-8"?>
<ds:datastoreItem xmlns:ds="http://schemas.openxmlformats.org/officeDocument/2006/customXml" ds:itemID="{7D1ACD65-A12E-4FFE-805B-756871424A71}">
  <ds:schemaRefs/>
</ds:datastoreItem>
</file>

<file path=customXml/itemProps19.xml><?xml version="1.0" encoding="utf-8"?>
<ds:datastoreItem xmlns:ds="http://schemas.openxmlformats.org/officeDocument/2006/customXml" ds:itemID="{A9B007FB-D280-426A-B23A-7367D396F2B9}">
  <ds:schemaRefs/>
</ds:datastoreItem>
</file>

<file path=customXml/itemProps20.xml><?xml version="1.0" encoding="utf-8"?>
<ds:datastoreItem xmlns:ds="http://schemas.openxmlformats.org/officeDocument/2006/customXml" ds:itemID="{90D67966-62F3-46EB-B98C-0343EEB1A9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Sheet2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PivotTAble</vt:lpstr>
      <vt:lpstr>Sales Data</vt:lpstr>
      <vt:lpstr>'Sales Data'!Print_Titles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DANIEL A1 DIV</cp:lastModifiedBy>
  <cp:lastPrinted>2023-06-27T07:19:18Z</cp:lastPrinted>
  <dcterms:created xsi:type="dcterms:W3CDTF">1998-08-21T01:22:16Z</dcterms:created>
  <dcterms:modified xsi:type="dcterms:W3CDTF">2023-06-27T08:04:42Z</dcterms:modified>
</cp:coreProperties>
</file>