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\Desktop\Circuitos Magnéticos 2019\LTspice\"/>
    </mc:Choice>
  </mc:AlternateContent>
  <bookViews>
    <workbookView xWindow="0" yWindow="0" windowWidth="15345" windowHeight="73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F35" i="1" s="1"/>
  <c r="E35" i="1"/>
  <c r="D30" i="1"/>
  <c r="F30" i="1" s="1"/>
  <c r="E30" i="1"/>
  <c r="D31" i="1"/>
  <c r="F31" i="1" s="1"/>
  <c r="E31" i="1"/>
  <c r="D32" i="1"/>
  <c r="F32" i="1" s="1"/>
  <c r="E32" i="1"/>
  <c r="D33" i="1"/>
  <c r="F33" i="1" s="1"/>
  <c r="E33" i="1"/>
  <c r="D34" i="1"/>
  <c r="F34" i="1" s="1"/>
  <c r="E34" i="1"/>
  <c r="D25" i="1"/>
  <c r="F25" i="1" s="1"/>
  <c r="E25" i="1"/>
  <c r="D26" i="1"/>
  <c r="F26" i="1" s="1"/>
  <c r="E26" i="1"/>
  <c r="D27" i="1"/>
  <c r="F27" i="1" s="1"/>
  <c r="E27" i="1"/>
  <c r="D28" i="1"/>
  <c r="F28" i="1" s="1"/>
  <c r="E28" i="1"/>
  <c r="D29" i="1"/>
  <c r="F29" i="1" s="1"/>
  <c r="E29" i="1"/>
  <c r="D23" i="1"/>
  <c r="F23" i="1" s="1"/>
  <c r="E23" i="1"/>
  <c r="D24" i="1"/>
  <c r="F24" i="1" s="1"/>
  <c r="E24" i="1"/>
  <c r="D20" i="1"/>
  <c r="F20" i="1" s="1"/>
  <c r="E20" i="1"/>
  <c r="D21" i="1"/>
  <c r="F21" i="1" s="1"/>
  <c r="E21" i="1"/>
  <c r="D22" i="1"/>
  <c r="F22" i="1" s="1"/>
  <c r="E22" i="1"/>
  <c r="N16" i="1"/>
  <c r="G35" i="1" l="1"/>
  <c r="G26" i="1"/>
  <c r="G31" i="1"/>
  <c r="G34" i="1"/>
  <c r="G30" i="1"/>
  <c r="G33" i="1"/>
  <c r="G32" i="1"/>
  <c r="G28" i="1"/>
  <c r="G29" i="1"/>
  <c r="G27" i="1"/>
  <c r="G25" i="1"/>
  <c r="G24" i="1"/>
  <c r="G23" i="1"/>
  <c r="G21" i="1"/>
  <c r="G22" i="1"/>
  <c r="G20" i="1"/>
</calcChain>
</file>

<file path=xl/sharedStrings.xml><?xml version="1.0" encoding="utf-8"?>
<sst xmlns="http://schemas.openxmlformats.org/spreadsheetml/2006/main" count="29" uniqueCount="27">
  <si>
    <t>Datos Ingresados en unidades del SI</t>
  </si>
  <si>
    <t>m</t>
  </si>
  <si>
    <t>m2</t>
  </si>
  <si>
    <t>H/m</t>
  </si>
  <si>
    <t>Problema 12.11 de Edminister</t>
  </si>
  <si>
    <t>corresponde a un circuito serie</t>
  </si>
  <si>
    <t xml:space="preserve">La curva del flujo en función de fmm se obtiene sumando a flujo constante como </t>
  </si>
  <si>
    <t>Fmm</t>
  </si>
  <si>
    <t>Bm</t>
  </si>
  <si>
    <t>le</t>
  </si>
  <si>
    <t>Lm</t>
  </si>
  <si>
    <t>Am</t>
  </si>
  <si>
    <t>Ae</t>
  </si>
  <si>
    <t>Hm*Lm</t>
  </si>
  <si>
    <t>He *Le</t>
  </si>
  <si>
    <t xml:space="preserve">El flujo que se obtiene ingresando en el gráfico </t>
  </si>
  <si>
    <t>El campo magnético B en el material es Bm=flujo/Am</t>
  </si>
  <si>
    <t>T</t>
  </si>
  <si>
    <t>Bm =</t>
  </si>
  <si>
    <r>
      <rPr>
        <b/>
        <sz val="16"/>
        <color theme="1"/>
        <rFont val="Symbol"/>
        <family val="1"/>
        <charset val="2"/>
      </rPr>
      <t>m</t>
    </r>
    <r>
      <rPr>
        <b/>
        <sz val="16"/>
        <color theme="1"/>
        <rFont val="Calibri"/>
        <family val="2"/>
        <scheme val="minor"/>
      </rPr>
      <t>0</t>
    </r>
  </si>
  <si>
    <t>Resolución de un circuito magnético alineal mediante Excel, Ltspice y Matlab</t>
  </si>
  <si>
    <t>con Fmm=1000 Av es 161 uWb</t>
  </si>
  <si>
    <t>Hm</t>
  </si>
  <si>
    <t>Valores de la curva B-H</t>
  </si>
  <si>
    <t xml:space="preserve">  </t>
  </si>
  <si>
    <t>He=Bm*Am/(Ae*u0)</t>
  </si>
  <si>
    <t>Flujo=Bm*Am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</si>
</sst>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E+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Symbol"/>
      <family val="1"/>
      <charset val="2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3" fillId="0" borderId="0" xfId="0" applyFont="1"/>
    <xf numFmtId="0" fontId="1" fillId="3" borderId="0" xfId="0" applyFont="1" applyFill="1" applyAlignment="1">
      <alignment horizontal="center"/>
    </xf>
    <xf numFmtId="11" fontId="5" fillId="4" borderId="0" xfId="0" applyNumberFormat="1" applyFont="1" applyFill="1"/>
    <xf numFmtId="0" fontId="5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66" fontId="2" fillId="4" borderId="5" xfId="0" applyNumberFormat="1" applyFont="1" applyFill="1" applyBorder="1" applyAlignment="1">
      <alignment horizontal="center"/>
    </xf>
    <xf numFmtId="166" fontId="2" fillId="4" borderId="8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166" fontId="2" fillId="0" borderId="1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5" borderId="0" xfId="0" applyFill="1"/>
    <xf numFmtId="0" fontId="5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Flujo en función de Fmm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Hoja1!$G$19</c:f>
              <c:strCache>
                <c:ptCount val="1"/>
                <c:pt idx="0">
                  <c:v>Fmm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Hoja1!$G$20:$G$43</c:f>
              <c:numCache>
                <c:formatCode>0.00</c:formatCode>
                <c:ptCount val="24"/>
                <c:pt idx="0">
                  <c:v>938.95997163072354</c:v>
                </c:pt>
                <c:pt idx="1">
                  <c:v>947.26948202694484</c:v>
                </c:pt>
                <c:pt idx="2">
                  <c:v>955.53953950754146</c:v>
                </c:pt>
                <c:pt idx="3">
                  <c:v>963.7701440725134</c:v>
                </c:pt>
                <c:pt idx="4">
                  <c:v>971.96129572186067</c:v>
                </c:pt>
                <c:pt idx="5">
                  <c:v>980.11167935839569</c:v>
                </c:pt>
                <c:pt idx="6">
                  <c:v>988.22261007930592</c:v>
                </c:pt>
                <c:pt idx="7">
                  <c:v>996.29277278740415</c:v>
                </c:pt>
                <c:pt idx="8">
                  <c:v>1004.32216748269</c:v>
                </c:pt>
                <c:pt idx="9">
                  <c:v>1012.3107941651638</c:v>
                </c:pt>
                <c:pt idx="10">
                  <c:v>1020.2533924460754</c:v>
                </c:pt>
                <c:pt idx="11">
                  <c:v>1028.1657434916744</c:v>
                </c:pt>
                <c:pt idx="12">
                  <c:v>1036.0307510385242</c:v>
                </c:pt>
                <c:pt idx="13">
                  <c:v>1043.856305669749</c:v>
                </c:pt>
                <c:pt idx="14">
                  <c:v>1051.6397771909742</c:v>
                </c:pt>
                <c:pt idx="15">
                  <c:v>1059.3837957965745</c:v>
                </c:pt>
              </c:numCache>
            </c:numRef>
          </c:xVal>
          <c:yVal>
            <c:numRef>
              <c:f>Hoja1!$D$20:$D$43</c:f>
              <c:numCache>
                <c:formatCode>0.000000E+00</c:formatCode>
                <c:ptCount val="24"/>
                <c:pt idx="0">
                  <c:v>1.5237200000000001E-4</c:v>
                </c:pt>
                <c:pt idx="1">
                  <c:v>1.535672E-4</c:v>
                </c:pt>
                <c:pt idx="2">
                  <c:v>1.5475039999999999E-4</c:v>
                </c:pt>
                <c:pt idx="3">
                  <c:v>1.5592159999999999E-4</c:v>
                </c:pt>
                <c:pt idx="4">
                  <c:v>1.5708080000000001E-4</c:v>
                </c:pt>
                <c:pt idx="5">
                  <c:v>1.582276E-4</c:v>
                </c:pt>
                <c:pt idx="6">
                  <c:v>1.593624E-4</c:v>
                </c:pt>
                <c:pt idx="7">
                  <c:v>1.6048480000000002E-4</c:v>
                </c:pt>
                <c:pt idx="8">
                  <c:v>1.6159480000000001E-4</c:v>
                </c:pt>
                <c:pt idx="9">
                  <c:v>1.6269240000000001E-4</c:v>
                </c:pt>
                <c:pt idx="10">
                  <c:v>1.6377600000000003E-4</c:v>
                </c:pt>
                <c:pt idx="11">
                  <c:v>1.648504E-4</c:v>
                </c:pt>
                <c:pt idx="12">
                  <c:v>1.6591039999999999E-4</c:v>
                </c:pt>
                <c:pt idx="13">
                  <c:v>1.6695840000000001E-4</c:v>
                </c:pt>
                <c:pt idx="14">
                  <c:v>1.6799360000000003E-4</c:v>
                </c:pt>
                <c:pt idx="15">
                  <c:v>1.690168E-4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2-4D52-AEAA-4A98B06D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17999"/>
        <c:axId val="1800720911"/>
      </c:scatterChart>
      <c:valAx>
        <c:axId val="1800717999"/>
        <c:scaling>
          <c:orientation val="minMax"/>
          <c:min val="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Fmm</a:t>
                </a:r>
                <a:r>
                  <a:rPr lang="es-AR" sz="1400" b="1" baseline="0"/>
                  <a:t> </a:t>
                </a:r>
                <a:r>
                  <a:rPr lang="es-AR" sz="1400" b="1"/>
                  <a:t>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0720911"/>
        <c:crosses val="autoZero"/>
        <c:crossBetween val="midCat"/>
      </c:valAx>
      <c:valAx>
        <c:axId val="18007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 b="1"/>
                  <a:t>Flujo [Wb]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0717999"/>
        <c:crosses val="autoZero"/>
        <c:crossBetween val="midCat"/>
      </c:valAx>
      <c:spPr>
        <a:solidFill>
          <a:srgbClr val="F5F9FD"/>
        </a:solidFill>
        <a:ln>
          <a:solidFill>
            <a:schemeClr val="accent1">
              <a:lumMod val="20000"/>
              <a:lumOff val="8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17</xdr:row>
      <xdr:rowOff>4762</xdr:rowOff>
    </xdr:from>
    <xdr:to>
      <xdr:col>17</xdr:col>
      <xdr:colOff>495299</xdr:colOff>
      <xdr:row>35</xdr:row>
      <xdr:rowOff>53975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34230</xdr:colOff>
      <xdr:row>3</xdr:row>
      <xdr:rowOff>76200</xdr:rowOff>
    </xdr:from>
    <xdr:to>
      <xdr:col>11</xdr:col>
      <xdr:colOff>475959</xdr:colOff>
      <xdr:row>10</xdr:row>
      <xdr:rowOff>66675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3755" y="895350"/>
          <a:ext cx="2794404" cy="17907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133350</xdr:rowOff>
    </xdr:from>
    <xdr:to>
      <xdr:col>7</xdr:col>
      <xdr:colOff>564828</xdr:colOff>
      <xdr:row>7</xdr:row>
      <xdr:rowOff>57150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50" y="1247775"/>
          <a:ext cx="6660828" cy="70485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</xdr:colOff>
      <xdr:row>0</xdr:row>
      <xdr:rowOff>92075</xdr:rowOff>
    </xdr:from>
    <xdr:to>
      <xdr:col>3</xdr:col>
      <xdr:colOff>583904</xdr:colOff>
      <xdr:row>2</xdr:row>
      <xdr:rowOff>301551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175" y="92075"/>
          <a:ext cx="2371429" cy="590476"/>
        </a:xfrm>
        <a:prstGeom prst="rect">
          <a:avLst/>
        </a:prstGeom>
      </xdr:spPr>
    </xdr:pic>
    <xdr:clientData/>
  </xdr:twoCellAnchor>
  <xdr:twoCellAnchor>
    <xdr:from>
      <xdr:col>5</xdr:col>
      <xdr:colOff>57152</xdr:colOff>
      <xdr:row>16</xdr:row>
      <xdr:rowOff>123825</xdr:rowOff>
    </xdr:from>
    <xdr:to>
      <xdr:col>6</xdr:col>
      <xdr:colOff>0</xdr:colOff>
      <xdr:row>17</xdr:row>
      <xdr:rowOff>95253</xdr:rowOff>
    </xdr:to>
    <xdr:sp macro="" textlink="">
      <xdr:nvSpPr>
        <xdr:cNvPr id="10" name="Abrir llave 9"/>
        <xdr:cNvSpPr/>
      </xdr:nvSpPr>
      <xdr:spPr>
        <a:xfrm rot="5400000">
          <a:off x="5548312" y="3757615"/>
          <a:ext cx="238128" cy="838198"/>
        </a:xfrm>
        <a:prstGeom prst="leftBrace">
          <a:avLst>
            <a:gd name="adj1" fmla="val 38521"/>
            <a:gd name="adj2" fmla="val 54953"/>
          </a:avLst>
        </a:prstGeom>
        <a:ln w="2222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1</xdr:col>
      <xdr:colOff>85725</xdr:colOff>
      <xdr:row>39</xdr:row>
      <xdr:rowOff>209550</xdr:rowOff>
    </xdr:from>
    <xdr:to>
      <xdr:col>12</xdr:col>
      <xdr:colOff>636858</xdr:colOff>
      <xdr:row>72</xdr:row>
      <xdr:rowOff>94426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7725" y="10791825"/>
          <a:ext cx="10533333" cy="65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38</xdr:row>
      <xdr:rowOff>209550</xdr:rowOff>
    </xdr:from>
    <xdr:to>
      <xdr:col>29</xdr:col>
      <xdr:colOff>34925</xdr:colOff>
      <xdr:row>69</xdr:row>
      <xdr:rowOff>152400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0496550"/>
          <a:ext cx="12296775" cy="637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12</xdr:col>
      <xdr:colOff>551133</xdr:colOff>
      <xdr:row>109</xdr:row>
      <xdr:rowOff>113476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17859375"/>
          <a:ext cx="10533333" cy="6590476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16</xdr:row>
      <xdr:rowOff>180975</xdr:rowOff>
    </xdr:from>
    <xdr:to>
      <xdr:col>3</xdr:col>
      <xdr:colOff>57149</xdr:colOff>
      <xdr:row>17</xdr:row>
      <xdr:rowOff>166687</xdr:rowOff>
    </xdr:to>
    <xdr:sp macro="" textlink="">
      <xdr:nvSpPr>
        <xdr:cNvPr id="15" name="Abrir llave 14"/>
        <xdr:cNvSpPr/>
      </xdr:nvSpPr>
      <xdr:spPr>
        <a:xfrm rot="5400000">
          <a:off x="1564481" y="3321843"/>
          <a:ext cx="252412" cy="1838325"/>
        </a:xfrm>
        <a:prstGeom prst="leftBrace">
          <a:avLst>
            <a:gd name="adj1" fmla="val 38521"/>
            <a:gd name="adj2" fmla="val 54953"/>
          </a:avLst>
        </a:prstGeom>
        <a:ln w="2222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3"/>
  <sheetViews>
    <sheetView tabSelected="1" zoomScaleNormal="100" workbookViewId="0">
      <selection activeCell="A10" sqref="A10"/>
    </sheetView>
  </sheetViews>
  <sheetFormatPr baseColWidth="10" defaultRowHeight="15" x14ac:dyDescent="0.25"/>
  <cols>
    <col min="3" max="3" width="15.42578125" bestFit="1" customWidth="1"/>
    <col min="4" max="4" width="20.42578125" bestFit="1" customWidth="1"/>
    <col min="5" max="5" width="19.140625" customWidth="1"/>
    <col min="6" max="6" width="13.42578125" bestFit="1" customWidth="1"/>
    <col min="7" max="7" width="12.42578125" bestFit="1" customWidth="1"/>
    <col min="8" max="8" width="10.7109375" bestFit="1" customWidth="1"/>
    <col min="9" max="9" width="12.42578125" bestFit="1" customWidth="1"/>
    <col min="14" max="14" width="12.140625" bestFit="1" customWidth="1"/>
    <col min="16" max="16" width="12.7109375" bestFit="1" customWidth="1"/>
    <col min="20" max="20" width="12.140625" bestFit="1" customWidth="1"/>
  </cols>
  <sheetData>
    <row r="3" spans="2:18" ht="26.25" x14ac:dyDescent="0.4">
      <c r="C3" s="5"/>
      <c r="D3" s="6"/>
      <c r="F3" s="14" t="s">
        <v>20</v>
      </c>
    </row>
    <row r="4" spans="2:18" ht="23.25" x14ac:dyDescent="0.35">
      <c r="B4" s="5" t="s">
        <v>4</v>
      </c>
      <c r="C4" s="5"/>
      <c r="D4" s="6"/>
    </row>
    <row r="5" spans="2:18" ht="23.25" x14ac:dyDescent="0.35">
      <c r="B5" s="5"/>
      <c r="C5" s="5"/>
      <c r="D5" s="6"/>
    </row>
    <row r="6" spans="2:18" ht="23.25" x14ac:dyDescent="0.35">
      <c r="B6" s="5"/>
      <c r="C6" s="5"/>
      <c r="D6" s="6"/>
    </row>
    <row r="9" spans="2:18" ht="21" x14ac:dyDescent="0.35">
      <c r="B9" s="2" t="s">
        <v>0</v>
      </c>
      <c r="C9" s="2"/>
    </row>
    <row r="10" spans="2:18" ht="21" x14ac:dyDescent="0.35">
      <c r="B10" s="13" t="s">
        <v>9</v>
      </c>
      <c r="C10" s="11">
        <v>2E-3</v>
      </c>
      <c r="D10" s="8" t="s">
        <v>1</v>
      </c>
      <c r="R10" t="s">
        <v>24</v>
      </c>
    </row>
    <row r="11" spans="2:18" ht="21" x14ac:dyDescent="0.35">
      <c r="B11" s="13" t="s">
        <v>10</v>
      </c>
      <c r="C11" s="11">
        <v>0.438</v>
      </c>
      <c r="D11" s="8" t="s">
        <v>1</v>
      </c>
      <c r="M11" s="1" t="s">
        <v>15</v>
      </c>
      <c r="P11" s="1"/>
      <c r="Q11" s="1"/>
      <c r="R11" s="1"/>
    </row>
    <row r="12" spans="2:18" ht="21" x14ac:dyDescent="0.35">
      <c r="B12" s="13" t="s">
        <v>11</v>
      </c>
      <c r="C12" s="12">
        <v>4.0000000000000002E-4</v>
      </c>
      <c r="D12" s="8" t="s">
        <v>2</v>
      </c>
      <c r="M12" s="1" t="s">
        <v>21</v>
      </c>
    </row>
    <row r="13" spans="2:18" ht="21" x14ac:dyDescent="0.35">
      <c r="B13" s="13" t="s">
        <v>12</v>
      </c>
      <c r="C13" s="12">
        <v>4.841E-4</v>
      </c>
      <c r="D13" s="8" t="s">
        <v>2</v>
      </c>
    </row>
    <row r="14" spans="2:18" ht="21.75" x14ac:dyDescent="0.35">
      <c r="B14" s="13" t="s">
        <v>19</v>
      </c>
      <c r="C14" s="12">
        <v>1.2566E-6</v>
      </c>
      <c r="D14" s="8" t="s">
        <v>3</v>
      </c>
      <c r="M14" s="1" t="s">
        <v>16</v>
      </c>
    </row>
    <row r="16" spans="2:18" ht="21" x14ac:dyDescent="0.35">
      <c r="B16" s="36" t="s">
        <v>23</v>
      </c>
      <c r="F16" s="2" t="s">
        <v>25</v>
      </c>
      <c r="M16" s="10" t="s">
        <v>18</v>
      </c>
      <c r="N16" s="9">
        <f>0.000161/$C$12</f>
        <v>0.40250000000000002</v>
      </c>
      <c r="O16" s="10" t="s">
        <v>17</v>
      </c>
    </row>
    <row r="17" spans="2:7" x14ac:dyDescent="0.25">
      <c r="C17" s="35"/>
    </row>
    <row r="18" spans="2:7" ht="15.75" thickBot="1" x14ac:dyDescent="0.3"/>
    <row r="19" spans="2:7" ht="24" thickTop="1" x14ac:dyDescent="0.35">
      <c r="B19" s="15" t="s">
        <v>22</v>
      </c>
      <c r="C19" s="16" t="s">
        <v>8</v>
      </c>
      <c r="D19" s="17" t="s">
        <v>26</v>
      </c>
      <c r="E19" s="16" t="s">
        <v>13</v>
      </c>
      <c r="F19" s="16" t="s">
        <v>14</v>
      </c>
      <c r="G19" s="18" t="s">
        <v>7</v>
      </c>
    </row>
    <row r="20" spans="2:7" ht="23.25" x14ac:dyDescent="0.35">
      <c r="B20" s="19">
        <v>1000</v>
      </c>
      <c r="C20" s="20">
        <v>0.38092999999999999</v>
      </c>
      <c r="D20" s="27">
        <f>C20*$C$12</f>
        <v>1.5237200000000001E-4</v>
      </c>
      <c r="E20" s="20">
        <f>B20*$C$11</f>
        <v>438</v>
      </c>
      <c r="F20" s="21">
        <f>(D20*$C$10)/($C$13*$C$14)</f>
        <v>500.95997163072354</v>
      </c>
      <c r="G20" s="22">
        <f>E20+F20</f>
        <v>938.95997163072354</v>
      </c>
    </row>
    <row r="21" spans="2:7" ht="23.25" x14ac:dyDescent="0.35">
      <c r="B21" s="19">
        <v>1010</v>
      </c>
      <c r="C21" s="20">
        <v>0.38391799999999998</v>
      </c>
      <c r="D21" s="27">
        <f>C21*$C$12</f>
        <v>1.535672E-4</v>
      </c>
      <c r="E21" s="20">
        <f>B21*$C$11</f>
        <v>442.38</v>
      </c>
      <c r="F21" s="21">
        <f>(D21*$C$10)/($C$13*$C$14)</f>
        <v>504.88948202694485</v>
      </c>
      <c r="G21" s="22">
        <f>E21+F21</f>
        <v>947.26948202694484</v>
      </c>
    </row>
    <row r="22" spans="2:7" ht="23.25" x14ac:dyDescent="0.35">
      <c r="B22" s="19">
        <v>1020</v>
      </c>
      <c r="C22" s="20">
        <v>0.386876</v>
      </c>
      <c r="D22" s="27">
        <f>C22*$C$12</f>
        <v>1.5475039999999999E-4</v>
      </c>
      <c r="E22" s="20">
        <f>B22*$C$11</f>
        <v>446.76</v>
      </c>
      <c r="F22" s="21">
        <f>(D22*$C$10)/($C$13*$C$14)</f>
        <v>508.77953950754147</v>
      </c>
      <c r="G22" s="22">
        <f>E22+F22</f>
        <v>955.53953950754146</v>
      </c>
    </row>
    <row r="23" spans="2:7" ht="23.25" x14ac:dyDescent="0.35">
      <c r="B23" s="19">
        <v>1030</v>
      </c>
      <c r="C23" s="20">
        <v>0.38980399999999998</v>
      </c>
      <c r="D23" s="27">
        <f>C23*$C$12</f>
        <v>1.5592159999999999E-4</v>
      </c>
      <c r="E23" s="20">
        <f t="shared" ref="E23:E25" si="0">B23*$C$11</f>
        <v>451.14</v>
      </c>
      <c r="F23" s="21">
        <f t="shared" ref="F23:F25" si="1">(D23*$C$10)/($C$13*$C$14)</f>
        <v>512.63014407251342</v>
      </c>
      <c r="G23" s="22">
        <f t="shared" ref="G23:G25" si="2">E23+F23</f>
        <v>963.7701440725134</v>
      </c>
    </row>
    <row r="24" spans="2:7" ht="23.25" x14ac:dyDescent="0.35">
      <c r="B24" s="19">
        <v>1040</v>
      </c>
      <c r="C24" s="20">
        <v>0.392702</v>
      </c>
      <c r="D24" s="27">
        <f>C24*$C$12</f>
        <v>1.5708080000000001E-4</v>
      </c>
      <c r="E24" s="20">
        <f t="shared" si="0"/>
        <v>455.52</v>
      </c>
      <c r="F24" s="21">
        <f t="shared" si="1"/>
        <v>516.44129572186068</v>
      </c>
      <c r="G24" s="22">
        <f t="shared" si="2"/>
        <v>971.96129572186067</v>
      </c>
    </row>
    <row r="25" spans="2:7" ht="23.25" x14ac:dyDescent="0.35">
      <c r="B25" s="19">
        <v>1050</v>
      </c>
      <c r="C25" s="20">
        <v>0.395569</v>
      </c>
      <c r="D25" s="27">
        <f>C25*$C$12</f>
        <v>1.582276E-4</v>
      </c>
      <c r="E25" s="20">
        <f t="shared" si="0"/>
        <v>459.9</v>
      </c>
      <c r="F25" s="21">
        <f t="shared" si="1"/>
        <v>520.21167935839571</v>
      </c>
      <c r="G25" s="22">
        <f t="shared" si="2"/>
        <v>980.11167935839569</v>
      </c>
    </row>
    <row r="26" spans="2:7" ht="23.25" x14ac:dyDescent="0.35">
      <c r="B26" s="19">
        <v>1060</v>
      </c>
      <c r="C26" s="20">
        <v>0.39840599999999998</v>
      </c>
      <c r="D26" s="27">
        <f>C26*$C$12</f>
        <v>1.593624E-4</v>
      </c>
      <c r="E26" s="20">
        <f t="shared" ref="E26:E29" si="3">B26*$C$11</f>
        <v>464.28</v>
      </c>
      <c r="F26" s="21">
        <f t="shared" ref="F26:F29" si="4">(D26*$C$10)/($C$13*$C$14)</f>
        <v>523.94261007930595</v>
      </c>
      <c r="G26" s="22">
        <f t="shared" ref="G26:G29" si="5">E26+F26</f>
        <v>988.22261007930592</v>
      </c>
    </row>
    <row r="27" spans="2:7" ht="23.25" x14ac:dyDescent="0.35">
      <c r="B27" s="19">
        <v>1070</v>
      </c>
      <c r="C27" s="20">
        <v>0.40121200000000001</v>
      </c>
      <c r="D27" s="27">
        <f>C27*$C$12</f>
        <v>1.6048480000000002E-4</v>
      </c>
      <c r="E27" s="20">
        <f t="shared" si="3"/>
        <v>468.66</v>
      </c>
      <c r="F27" s="21">
        <f t="shared" si="4"/>
        <v>527.63277278740406</v>
      </c>
      <c r="G27" s="22">
        <f t="shared" si="5"/>
        <v>996.29277278740415</v>
      </c>
    </row>
    <row r="28" spans="2:7" ht="23.25" x14ac:dyDescent="0.35">
      <c r="B28" s="19">
        <v>1080</v>
      </c>
      <c r="C28" s="20">
        <v>0.40398699999999999</v>
      </c>
      <c r="D28" s="27">
        <f>C28*$C$12</f>
        <v>1.6159480000000001E-4</v>
      </c>
      <c r="E28" s="20">
        <f t="shared" si="3"/>
        <v>473.04</v>
      </c>
      <c r="F28" s="21">
        <f t="shared" si="4"/>
        <v>531.28216748269006</v>
      </c>
      <c r="G28" s="22">
        <f t="shared" si="5"/>
        <v>1004.32216748269</v>
      </c>
    </row>
    <row r="29" spans="2:7" ht="23.25" x14ac:dyDescent="0.35">
      <c r="B29" s="19">
        <v>1090</v>
      </c>
      <c r="C29" s="20">
        <v>0.40673100000000001</v>
      </c>
      <c r="D29" s="27">
        <f>C29*$C$12</f>
        <v>1.6269240000000001E-4</v>
      </c>
      <c r="E29" s="20">
        <f t="shared" si="3"/>
        <v>477.42</v>
      </c>
      <c r="F29" s="21">
        <f t="shared" si="4"/>
        <v>534.8907941651637</v>
      </c>
      <c r="G29" s="22">
        <f t="shared" si="5"/>
        <v>1012.3107941651638</v>
      </c>
    </row>
    <row r="30" spans="2:7" ht="23.25" x14ac:dyDescent="0.35">
      <c r="B30" s="19">
        <v>1100</v>
      </c>
      <c r="C30" s="20">
        <v>0.40944000000000003</v>
      </c>
      <c r="D30" s="27">
        <f>C30*$C$12</f>
        <v>1.6377600000000003E-4</v>
      </c>
      <c r="E30" s="20">
        <f t="shared" ref="E30:E34" si="6">B30*$C$11</f>
        <v>481.8</v>
      </c>
      <c r="F30" s="21">
        <f t="shared" ref="F30:F34" si="7">(D30*$C$10)/($C$13*$C$14)</f>
        <v>538.45339244607533</v>
      </c>
      <c r="G30" s="22">
        <f t="shared" ref="G30:G34" si="8">E30+F30</f>
        <v>1020.2533924460754</v>
      </c>
    </row>
    <row r="31" spans="2:7" ht="23.25" x14ac:dyDescent="0.35">
      <c r="B31" s="19">
        <v>1110</v>
      </c>
      <c r="C31" s="20">
        <v>0.41212599999999999</v>
      </c>
      <c r="D31" s="27">
        <f>C31*$C$12</f>
        <v>1.648504E-4</v>
      </c>
      <c r="E31" s="20">
        <f t="shared" si="6"/>
        <v>486.18</v>
      </c>
      <c r="F31" s="21">
        <f t="shared" si="7"/>
        <v>541.98574349167438</v>
      </c>
      <c r="G31" s="22">
        <f t="shared" si="8"/>
        <v>1028.1657434916744</v>
      </c>
    </row>
    <row r="32" spans="2:7" ht="23.25" x14ac:dyDescent="0.35">
      <c r="B32" s="19">
        <v>1120</v>
      </c>
      <c r="C32" s="20">
        <v>0.41477599999999998</v>
      </c>
      <c r="D32" s="27">
        <f>C32*$C$12</f>
        <v>1.6591039999999999E-4</v>
      </c>
      <c r="E32" s="20">
        <f t="shared" si="6"/>
        <v>490.56</v>
      </c>
      <c r="F32" s="21">
        <f t="shared" si="7"/>
        <v>545.4707510385241</v>
      </c>
      <c r="G32" s="22">
        <f t="shared" si="8"/>
        <v>1036.0307510385242</v>
      </c>
    </row>
    <row r="33" spans="2:7" ht="23.25" x14ac:dyDescent="0.35">
      <c r="B33" s="19">
        <v>1130</v>
      </c>
      <c r="C33" s="20">
        <v>0.41739599999999999</v>
      </c>
      <c r="D33" s="27">
        <f>C33*$C$12</f>
        <v>1.6695840000000001E-4</v>
      </c>
      <c r="E33" s="20">
        <f t="shared" si="6"/>
        <v>494.94</v>
      </c>
      <c r="F33" s="21">
        <f t="shared" si="7"/>
        <v>548.91630566974902</v>
      </c>
      <c r="G33" s="22">
        <f t="shared" si="8"/>
        <v>1043.856305669749</v>
      </c>
    </row>
    <row r="34" spans="2:7" ht="23.25" x14ac:dyDescent="0.35">
      <c r="B34" s="19">
        <v>1140</v>
      </c>
      <c r="C34" s="20">
        <v>0.41998400000000002</v>
      </c>
      <c r="D34" s="27">
        <f>C34*$C$12</f>
        <v>1.6799360000000003E-4</v>
      </c>
      <c r="E34" s="20">
        <f t="shared" si="6"/>
        <v>499.32</v>
      </c>
      <c r="F34" s="21">
        <f t="shared" si="7"/>
        <v>552.31977719097426</v>
      </c>
      <c r="G34" s="22">
        <f t="shared" si="8"/>
        <v>1051.6397771909742</v>
      </c>
    </row>
    <row r="35" spans="2:7" ht="24" thickBot="1" x14ac:dyDescent="0.4">
      <c r="B35" s="26">
        <v>1150</v>
      </c>
      <c r="C35" s="23">
        <v>0.42254199999999997</v>
      </c>
      <c r="D35" s="28">
        <f>C35*$C$12</f>
        <v>1.690168E-4</v>
      </c>
      <c r="E35" s="23">
        <f t="shared" ref="E35" si="9">B35*$C$11</f>
        <v>503.7</v>
      </c>
      <c r="F35" s="24">
        <f t="shared" ref="F35" si="10">(D35*$C$10)/($C$13*$C$14)</f>
        <v>555.6837957965746</v>
      </c>
      <c r="G35" s="25">
        <f t="shared" ref="G35" si="11">E35+F35</f>
        <v>1059.3837957965745</v>
      </c>
    </row>
    <row r="36" spans="2:7" ht="24" thickTop="1" x14ac:dyDescent="0.35">
      <c r="B36" s="29"/>
      <c r="C36" s="29"/>
      <c r="D36" s="31"/>
      <c r="E36" s="29"/>
      <c r="F36" s="30"/>
      <c r="G36" s="33"/>
    </row>
    <row r="37" spans="2:7" ht="23.25" x14ac:dyDescent="0.35">
      <c r="C37" s="3"/>
      <c r="D37" s="32"/>
      <c r="E37" s="3"/>
      <c r="F37" s="4"/>
      <c r="G37" s="34"/>
    </row>
    <row r="38" spans="2:7" ht="23.25" x14ac:dyDescent="0.35">
      <c r="B38" s="7" t="s">
        <v>6</v>
      </c>
      <c r="C38" s="3"/>
      <c r="D38" s="32"/>
      <c r="E38" s="3"/>
      <c r="F38" s="4"/>
      <c r="G38" s="34"/>
    </row>
    <row r="39" spans="2:7" ht="23.25" x14ac:dyDescent="0.35">
      <c r="B39" s="7" t="s">
        <v>5</v>
      </c>
      <c r="C39" s="3"/>
      <c r="D39" s="32"/>
      <c r="E39" s="3"/>
      <c r="F39" s="4"/>
      <c r="G39" s="34"/>
    </row>
    <row r="40" spans="2:7" ht="23.25" x14ac:dyDescent="0.35">
      <c r="C40" s="3"/>
      <c r="D40" s="32"/>
      <c r="E40" s="3"/>
      <c r="F40" s="4"/>
      <c r="G40" s="34"/>
    </row>
    <row r="41" spans="2:7" ht="23.25" x14ac:dyDescent="0.35">
      <c r="C41" s="3"/>
      <c r="D41" s="32"/>
      <c r="E41" s="3"/>
      <c r="F41" s="4"/>
      <c r="G41" s="34"/>
    </row>
    <row r="42" spans="2:7" ht="23.25" x14ac:dyDescent="0.35">
      <c r="C42" s="3"/>
      <c r="D42" s="32"/>
      <c r="E42" s="3"/>
      <c r="F42" s="4"/>
      <c r="G42" s="34"/>
    </row>
    <row r="43" spans="2:7" ht="23.25" x14ac:dyDescent="0.35">
      <c r="C43" s="3"/>
      <c r="D43" s="32"/>
      <c r="E43" s="3"/>
      <c r="F43" s="4"/>
      <c r="G43" s="3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2019-03-04T22:46:25Z</dcterms:created>
  <dcterms:modified xsi:type="dcterms:W3CDTF">2019-03-05T20:29:07Z</dcterms:modified>
</cp:coreProperties>
</file>