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1532"/>
  </bookViews>
  <sheets>
    <sheet name="INIT" sheetId="1" r:id="rId1"/>
    <sheet name="Sheet3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 iterateDelta="1E-4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5" i="1"/>
  <c r="E2" i="1"/>
  <c r="F18" i="1" l="1"/>
  <c r="F17" i="1"/>
  <c r="F16" i="1"/>
  <c r="F15" i="1"/>
  <c r="F14" i="1"/>
  <c r="F13" i="1"/>
  <c r="F12" i="1"/>
  <c r="C40" i="1" l="1"/>
  <c r="B34" i="1"/>
  <c r="C36" i="1"/>
  <c r="B38" i="1"/>
  <c r="F10" i="1"/>
  <c r="F2" i="1"/>
  <c r="D40" i="1"/>
  <c r="D39" i="1"/>
  <c r="D38" i="1"/>
  <c r="D37" i="1"/>
  <c r="D36" i="1"/>
  <c r="D35" i="1"/>
  <c r="D34" i="1"/>
  <c r="D33" i="1"/>
  <c r="D32" i="1"/>
  <c r="C32" i="1"/>
  <c r="B32" i="1"/>
  <c r="D24" i="1"/>
  <c r="C24" i="1"/>
  <c r="B24" i="1"/>
  <c r="C10" i="1"/>
  <c r="B10" i="1"/>
  <c r="C2" i="1"/>
  <c r="B2" i="1"/>
  <c r="B40" i="1"/>
  <c r="B18" i="1"/>
  <c r="C39" i="1"/>
  <c r="B39" i="1"/>
  <c r="C17" i="1"/>
  <c r="B17" i="1"/>
  <c r="C38" i="1"/>
  <c r="C16" i="1"/>
  <c r="B16" i="1"/>
  <c r="C37" i="1"/>
  <c r="B37" i="1"/>
  <c r="C15" i="1"/>
  <c r="B15" i="1"/>
  <c r="B36" i="1"/>
  <c r="C14" i="1"/>
  <c r="B14" i="1"/>
  <c r="C35" i="1"/>
  <c r="B35" i="1"/>
  <c r="C13" i="1"/>
  <c r="B13" i="1"/>
  <c r="C34" i="1"/>
  <c r="C12" i="1"/>
  <c r="B12" i="1"/>
  <c r="F11" i="1"/>
  <c r="C33" i="1"/>
  <c r="B33" i="1"/>
  <c r="C11" i="1"/>
  <c r="B11" i="1"/>
  <c r="F9" i="1"/>
  <c r="D31" i="1"/>
  <c r="C31" i="1"/>
  <c r="B31" i="1"/>
  <c r="C9" i="1"/>
  <c r="B9" i="1"/>
  <c r="F8" i="1"/>
  <c r="D30" i="1"/>
  <c r="C30" i="1"/>
  <c r="B30" i="1"/>
  <c r="C8" i="1"/>
  <c r="B8" i="1"/>
  <c r="F7" i="1"/>
  <c r="F6" i="1"/>
  <c r="D29" i="1"/>
  <c r="C29" i="1"/>
  <c r="B29" i="1"/>
  <c r="D28" i="1"/>
  <c r="C28" i="1"/>
  <c r="B28" i="1"/>
  <c r="C7" i="1"/>
  <c r="B7" i="1"/>
  <c r="C6" i="1"/>
  <c r="B6" i="1"/>
  <c r="F5" i="1"/>
  <c r="D27" i="1"/>
  <c r="C27" i="1"/>
  <c r="B27" i="1"/>
  <c r="C5" i="1"/>
  <c r="B5" i="1"/>
  <c r="F4" i="1"/>
  <c r="D26" i="1"/>
  <c r="C26" i="1"/>
  <c r="B26" i="1"/>
  <c r="C4" i="1"/>
  <c r="B4" i="1"/>
  <c r="F3" i="1"/>
  <c r="D25" i="1"/>
  <c r="C25" i="1"/>
  <c r="B25" i="1"/>
  <c r="C3" i="1"/>
  <c r="B3" i="1"/>
  <c r="C18" i="1" l="1"/>
  <c r="D11" i="1"/>
  <c r="D12" i="1"/>
  <c r="D9" i="1"/>
  <c r="D14" i="1"/>
  <c r="D15" i="1"/>
  <c r="D16" i="1"/>
  <c r="D17" i="1"/>
  <c r="D18" i="1"/>
  <c r="D8" i="1"/>
  <c r="D2" i="1"/>
  <c r="D10" i="1" l="1"/>
  <c r="D13" i="1"/>
  <c r="D7" i="1"/>
  <c r="D5" i="1"/>
  <c r="D3" i="1"/>
  <c r="D4" i="1"/>
  <c r="D6" i="1"/>
</calcChain>
</file>

<file path=xl/sharedStrings.xml><?xml version="1.0" encoding="utf-8"?>
<sst xmlns="http://schemas.openxmlformats.org/spreadsheetml/2006/main" count="45" uniqueCount="25">
  <si>
    <t>accordion</t>
  </si>
  <si>
    <t>autocomplete</t>
  </si>
  <si>
    <t>button</t>
  </si>
  <si>
    <t>checkbox</t>
  </si>
  <si>
    <t>collapsible</t>
  </si>
  <si>
    <t>controlgroupbuttons</t>
  </si>
  <si>
    <t>controlgroupcheckboxes</t>
  </si>
  <si>
    <t>controlgroupselect</t>
  </si>
  <si>
    <t>flipswitch</t>
  </si>
  <si>
    <t>widget</t>
  </si>
  <si>
    <t>diff</t>
  </si>
  <si>
    <t>SIGNIFICANT?</t>
  </si>
  <si>
    <t>JQM 1.3.1 (old)</t>
  </si>
  <si>
    <t>JQM 1.4 (new)</t>
  </si>
  <si>
    <t>Confidence interval</t>
  </si>
  <si>
    <t>crit value</t>
  </si>
  <si>
    <t>listview</t>
  </si>
  <si>
    <t>radiobuttons</t>
  </si>
  <si>
    <t>select</t>
  </si>
  <si>
    <t>slider</t>
  </si>
  <si>
    <t>textinput</t>
  </si>
  <si>
    <t>listPage</t>
  </si>
  <si>
    <t>formPage</t>
  </si>
  <si>
    <t>miscPage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</si>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</sst>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7" borderId="0" xfId="0" applyFill="1"/>
    <xf numFmtId="2" fontId="0" fillId="6" borderId="0" xfId="0" applyNumberFormat="1" applyFill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20704962692671544"/>
          <c:y val="5.6258998667295196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0.11846366440042824"/>
          <c:w val="0.73500898594572228"/>
          <c:h val="0.62295021920088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29.095238095238095</c:v>
                </c:pt>
                <c:pt idx="1">
                  <c:v>22.280898876404493</c:v>
                </c:pt>
                <c:pt idx="2">
                  <c:v>21.787234042553191</c:v>
                </c:pt>
                <c:pt idx="3">
                  <c:v>22.011235955056179</c:v>
                </c:pt>
                <c:pt idx="4">
                  <c:v>22.579545454545453</c:v>
                </c:pt>
                <c:pt idx="5">
                  <c:v>22.579545454545453</c:v>
                </c:pt>
                <c:pt idx="6">
                  <c:v>23.636363636363637</c:v>
                </c:pt>
                <c:pt idx="7">
                  <c:v>27.928571428571427</c:v>
                </c:pt>
                <c:pt idx="8">
                  <c:v>29.095238095238095</c:v>
                </c:pt>
                <c:pt idx="9">
                  <c:v>29.802325581395348</c:v>
                </c:pt>
                <c:pt idx="10">
                  <c:v>29.59550561797753</c:v>
                </c:pt>
                <c:pt idx="11">
                  <c:v>21.64835164835165</c:v>
                </c:pt>
                <c:pt idx="12">
                  <c:v>27.71590909090909</c:v>
                </c:pt>
                <c:pt idx="13">
                  <c:v>21.776470588235295</c:v>
                </c:pt>
                <c:pt idx="14">
                  <c:v>21.586956521739129</c:v>
                </c:pt>
                <c:pt idx="15">
                  <c:v>21.106382978723403</c:v>
                </c:pt>
                <c:pt idx="16">
                  <c:v>23.413793103448278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28.191011235955056</c:v>
                </c:pt>
                <c:pt idx="1">
                  <c:v>20.858695652173914</c:v>
                </c:pt>
                <c:pt idx="2">
                  <c:v>20.936842105263157</c:v>
                </c:pt>
                <c:pt idx="3">
                  <c:v>21.144444444444446</c:v>
                </c:pt>
                <c:pt idx="4">
                  <c:v>20.866666666666667</c:v>
                </c:pt>
                <c:pt idx="5">
                  <c:v>20.866666666666667</c:v>
                </c:pt>
                <c:pt idx="6">
                  <c:v>21.539325842696631</c:v>
                </c:pt>
                <c:pt idx="7">
                  <c:v>27.633333333333333</c:v>
                </c:pt>
                <c:pt idx="8">
                  <c:v>28.191011235955056</c:v>
                </c:pt>
                <c:pt idx="9">
                  <c:v>28.221052631578946</c:v>
                </c:pt>
                <c:pt idx="10">
                  <c:v>28.276595744680851</c:v>
                </c:pt>
                <c:pt idx="11">
                  <c:v>20.885416666666668</c:v>
                </c:pt>
                <c:pt idx="12">
                  <c:v>27.379310344827587</c:v>
                </c:pt>
                <c:pt idx="13">
                  <c:v>21.172413793103448</c:v>
                </c:pt>
                <c:pt idx="14">
                  <c:v>21.191489361702128</c:v>
                </c:pt>
                <c:pt idx="15">
                  <c:v>21.11340206185567</c:v>
                </c:pt>
                <c:pt idx="16">
                  <c:v>21.695652173913043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88192"/>
        <c:axId val="130489728"/>
      </c:barChart>
      <c:catAx>
        <c:axId val="1304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89728"/>
        <c:crosses val="autoZero"/>
        <c:auto val="1"/>
        <c:lblAlgn val="ctr"/>
        <c:lblOffset val="100"/>
        <c:noMultiLvlLbl val="0"/>
      </c:catAx>
      <c:valAx>
        <c:axId val="130489728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2784784015819161E-2"/>
              <c:y val="0.250980556477003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3048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710625230623"/>
          <c:y val="4.4033464364595515E-2"/>
          <c:w val="0.1396517254247111"/>
          <c:h val="0.12391073687481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 </a:t>
            </a:r>
          </a:p>
          <a:p>
            <a:pPr algn="ctr">
              <a:defRPr/>
            </a:pPr>
            <a:r>
              <a:rPr lang="nl-NL" sz="1700" baseline="0">
                <a:latin typeface="+mj-lt"/>
              </a:rPr>
              <a:t>(focussed on error bars)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46196800713160663"/>
          <c:y val="1.517930165597752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8.0276461367823779E-2"/>
          <c:w val="0.75398882257819611"/>
          <c:h val="0.64769691914238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INIT!$B$24:$B$40</c:f>
                <c:numCache>
                  <c:formatCode>General</c:formatCode>
                  <c:ptCount val="17"/>
                  <c:pt idx="0">
                    <c:v>0.99050203322241759</c:v>
                  </c:pt>
                  <c:pt idx="1">
                    <c:v>1.9292320003300674</c:v>
                  </c:pt>
                  <c:pt idx="2">
                    <c:v>1.5430351012021584</c:v>
                  </c:pt>
                  <c:pt idx="3">
                    <c:v>1.5849665732643066</c:v>
                  </c:pt>
                  <c:pt idx="4">
                    <c:v>1.7843913446805979</c:v>
                  </c:pt>
                  <c:pt idx="5">
                    <c:v>1.7843913446805979</c:v>
                  </c:pt>
                  <c:pt idx="6">
                    <c:v>1.7197477223697846</c:v>
                  </c:pt>
                  <c:pt idx="7">
                    <c:v>0.9595097030797386</c:v>
                  </c:pt>
                  <c:pt idx="8">
                    <c:v>0.99050203322241759</c:v>
                  </c:pt>
                  <c:pt idx="9">
                    <c:v>2.0272534984567048</c:v>
                  </c:pt>
                  <c:pt idx="10">
                    <c:v>1.3458768573225308</c:v>
                  </c:pt>
                  <c:pt idx="11">
                    <c:v>0.7189090235526705</c:v>
                  </c:pt>
                  <c:pt idx="12">
                    <c:v>0.73696568423044961</c:v>
                  </c:pt>
                  <c:pt idx="13">
                    <c:v>0.67558972467079148</c:v>
                  </c:pt>
                  <c:pt idx="14">
                    <c:v>0.77729018809654726</c:v>
                  </c:pt>
                  <c:pt idx="15">
                    <c:v>0.45898562331444798</c:v>
                  </c:pt>
                  <c:pt idx="16">
                    <c:v>1.1169747229951583</c:v>
                  </c:pt>
                </c:numCache>
              </c:numRef>
            </c:plus>
            <c:minus>
              <c:numRef>
                <c:f>INIT!$B$24:$B$40</c:f>
                <c:numCache>
                  <c:formatCode>General</c:formatCode>
                  <c:ptCount val="17"/>
                  <c:pt idx="0">
                    <c:v>0.99050203322241759</c:v>
                  </c:pt>
                  <c:pt idx="1">
                    <c:v>1.9292320003300674</c:v>
                  </c:pt>
                  <c:pt idx="2">
                    <c:v>1.5430351012021584</c:v>
                  </c:pt>
                  <c:pt idx="3">
                    <c:v>1.5849665732643066</c:v>
                  </c:pt>
                  <c:pt idx="4">
                    <c:v>1.7843913446805979</c:v>
                  </c:pt>
                  <c:pt idx="5">
                    <c:v>1.7843913446805979</c:v>
                  </c:pt>
                  <c:pt idx="6">
                    <c:v>1.7197477223697846</c:v>
                  </c:pt>
                  <c:pt idx="7">
                    <c:v>0.9595097030797386</c:v>
                  </c:pt>
                  <c:pt idx="8">
                    <c:v>0.99050203322241759</c:v>
                  </c:pt>
                  <c:pt idx="9">
                    <c:v>2.0272534984567048</c:v>
                  </c:pt>
                  <c:pt idx="10">
                    <c:v>1.3458768573225308</c:v>
                  </c:pt>
                  <c:pt idx="11">
                    <c:v>0.7189090235526705</c:v>
                  </c:pt>
                  <c:pt idx="12">
                    <c:v>0.73696568423044961</c:v>
                  </c:pt>
                  <c:pt idx="13">
                    <c:v>0.67558972467079148</c:v>
                  </c:pt>
                  <c:pt idx="14">
                    <c:v>0.77729018809654726</c:v>
                  </c:pt>
                  <c:pt idx="15">
                    <c:v>0.45898562331444798</c:v>
                  </c:pt>
                  <c:pt idx="16">
                    <c:v>1.1169747229951583</c:v>
                  </c:pt>
                </c:numCache>
              </c:numRef>
            </c:minus>
            <c:spPr>
              <a:ln cap="rnd" cmpd="sng">
                <a:prstDash val="solid"/>
                <a:round/>
              </a:ln>
            </c:spPr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29.095238095238095</c:v>
                </c:pt>
                <c:pt idx="1">
                  <c:v>22.280898876404493</c:v>
                </c:pt>
                <c:pt idx="2">
                  <c:v>21.787234042553191</c:v>
                </c:pt>
                <c:pt idx="3">
                  <c:v>22.011235955056179</c:v>
                </c:pt>
                <c:pt idx="4">
                  <c:v>22.579545454545453</c:v>
                </c:pt>
                <c:pt idx="5">
                  <c:v>22.579545454545453</c:v>
                </c:pt>
                <c:pt idx="6">
                  <c:v>23.636363636363637</c:v>
                </c:pt>
                <c:pt idx="7">
                  <c:v>27.928571428571427</c:v>
                </c:pt>
                <c:pt idx="8">
                  <c:v>29.095238095238095</c:v>
                </c:pt>
                <c:pt idx="9">
                  <c:v>29.802325581395348</c:v>
                </c:pt>
                <c:pt idx="10">
                  <c:v>29.59550561797753</c:v>
                </c:pt>
                <c:pt idx="11">
                  <c:v>21.64835164835165</c:v>
                </c:pt>
                <c:pt idx="12">
                  <c:v>27.71590909090909</c:v>
                </c:pt>
                <c:pt idx="13">
                  <c:v>21.776470588235295</c:v>
                </c:pt>
                <c:pt idx="14">
                  <c:v>21.586956521739129</c:v>
                </c:pt>
                <c:pt idx="15">
                  <c:v>21.106382978723403</c:v>
                </c:pt>
                <c:pt idx="16">
                  <c:v>23.413793103448278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INIT!$C$24:$C$40</c:f>
                <c:numCache>
                  <c:formatCode>General</c:formatCode>
                  <c:ptCount val="17"/>
                  <c:pt idx="0">
                    <c:v>0.39903906019749308</c:v>
                  </c:pt>
                  <c:pt idx="1">
                    <c:v>0.24319631985208759</c:v>
                  </c:pt>
                  <c:pt idx="2">
                    <c:v>0.27965181483619556</c:v>
                  </c:pt>
                  <c:pt idx="3">
                    <c:v>0.2350731852054537</c:v>
                  </c:pt>
                  <c:pt idx="4">
                    <c:v>0.26762725935055831</c:v>
                  </c:pt>
                  <c:pt idx="5">
                    <c:v>0.26762725935055831</c:v>
                  </c:pt>
                  <c:pt idx="6">
                    <c:v>0.36447833419342429</c:v>
                  </c:pt>
                  <c:pt idx="7">
                    <c:v>0.30679460780023071</c:v>
                  </c:pt>
                  <c:pt idx="8">
                    <c:v>0.39903906019749308</c:v>
                  </c:pt>
                  <c:pt idx="9">
                    <c:v>0.52305482739360276</c:v>
                  </c:pt>
                  <c:pt idx="10">
                    <c:v>0.36605615875118841</c:v>
                  </c:pt>
                  <c:pt idx="11">
                    <c:v>0.24055917884958275</c:v>
                  </c:pt>
                  <c:pt idx="12">
                    <c:v>0.31060323301529297</c:v>
                  </c:pt>
                  <c:pt idx="13">
                    <c:v>0.20463132986010821</c:v>
                  </c:pt>
                  <c:pt idx="14">
                    <c:v>0.2339192254400905</c:v>
                  </c:pt>
                  <c:pt idx="15">
                    <c:v>0.18734924862493113</c:v>
                  </c:pt>
                  <c:pt idx="16">
                    <c:v>0.30647708451064887</c:v>
                  </c:pt>
                </c:numCache>
              </c:numRef>
            </c:plus>
            <c:minus>
              <c:numRef>
                <c:f>INIT!$C$24:$C$40</c:f>
                <c:numCache>
                  <c:formatCode>General</c:formatCode>
                  <c:ptCount val="17"/>
                  <c:pt idx="0">
                    <c:v>0.39903906019749308</c:v>
                  </c:pt>
                  <c:pt idx="1">
                    <c:v>0.24319631985208759</c:v>
                  </c:pt>
                  <c:pt idx="2">
                    <c:v>0.27965181483619556</c:v>
                  </c:pt>
                  <c:pt idx="3">
                    <c:v>0.2350731852054537</c:v>
                  </c:pt>
                  <c:pt idx="4">
                    <c:v>0.26762725935055831</c:v>
                  </c:pt>
                  <c:pt idx="5">
                    <c:v>0.26762725935055831</c:v>
                  </c:pt>
                  <c:pt idx="6">
                    <c:v>0.36447833419342429</c:v>
                  </c:pt>
                  <c:pt idx="7">
                    <c:v>0.30679460780023071</c:v>
                  </c:pt>
                  <c:pt idx="8">
                    <c:v>0.39903906019749308</c:v>
                  </c:pt>
                  <c:pt idx="9">
                    <c:v>0.52305482739360276</c:v>
                  </c:pt>
                  <c:pt idx="10">
                    <c:v>0.36605615875118841</c:v>
                  </c:pt>
                  <c:pt idx="11">
                    <c:v>0.24055917884958275</c:v>
                  </c:pt>
                  <c:pt idx="12">
                    <c:v>0.31060323301529297</c:v>
                  </c:pt>
                  <c:pt idx="13">
                    <c:v>0.20463132986010821</c:v>
                  </c:pt>
                  <c:pt idx="14">
                    <c:v>0.2339192254400905</c:v>
                  </c:pt>
                  <c:pt idx="15">
                    <c:v>0.18734924862493113</c:v>
                  </c:pt>
                  <c:pt idx="16">
                    <c:v>0.30647708451064887</c:v>
                  </c:pt>
                </c:numCache>
              </c:numRef>
            </c:minus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28.191011235955056</c:v>
                </c:pt>
                <c:pt idx="1">
                  <c:v>20.858695652173914</c:v>
                </c:pt>
                <c:pt idx="2">
                  <c:v>20.936842105263157</c:v>
                </c:pt>
                <c:pt idx="3">
                  <c:v>21.144444444444446</c:v>
                </c:pt>
                <c:pt idx="4">
                  <c:v>20.866666666666667</c:v>
                </c:pt>
                <c:pt idx="5">
                  <c:v>20.866666666666667</c:v>
                </c:pt>
                <c:pt idx="6">
                  <c:v>21.539325842696631</c:v>
                </c:pt>
                <c:pt idx="7">
                  <c:v>27.633333333333333</c:v>
                </c:pt>
                <c:pt idx="8">
                  <c:v>28.191011235955056</c:v>
                </c:pt>
                <c:pt idx="9">
                  <c:v>28.221052631578946</c:v>
                </c:pt>
                <c:pt idx="10">
                  <c:v>28.276595744680851</c:v>
                </c:pt>
                <c:pt idx="11">
                  <c:v>20.885416666666668</c:v>
                </c:pt>
                <c:pt idx="12">
                  <c:v>27.379310344827587</c:v>
                </c:pt>
                <c:pt idx="13">
                  <c:v>21.172413793103448</c:v>
                </c:pt>
                <c:pt idx="14">
                  <c:v>21.191489361702128</c:v>
                </c:pt>
                <c:pt idx="15">
                  <c:v>21.11340206185567</c:v>
                </c:pt>
                <c:pt idx="16">
                  <c:v>21.695652173913043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57824"/>
        <c:axId val="130559360"/>
      </c:barChart>
      <c:catAx>
        <c:axId val="1305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59360"/>
        <c:crosses val="autoZero"/>
        <c:auto val="1"/>
        <c:lblAlgn val="ctr"/>
        <c:lblOffset val="100"/>
        <c:noMultiLvlLbl val="0"/>
      </c:catAx>
      <c:valAx>
        <c:axId val="130559360"/>
        <c:scaling>
          <c:orientation val="minMax"/>
          <c:max val="33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0978099282305158E-2"/>
              <c:y val="0.3153878111604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3055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13184530795435"/>
          <c:y val="0.21839479562261421"/>
          <c:w val="0.17293913464069022"/>
          <c:h val="0.135643044619422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318135</xdr:colOff>
      <xdr:row>0</xdr:row>
      <xdr:rowOff>121920</xdr:rowOff>
    </xdr:from>
    <xdr:to>
      <xdr:col>17</xdr:col>
      <xdr:colOff>175260</xdr:colOff>
      <xdr:row>20</xdr:row>
      <xdr:rowOff>171069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192405</xdr:colOff>
      <xdr:row>21</xdr:row>
      <xdr:rowOff>148590</xdr:rowOff>
    </xdr:from>
    <xdr:to>
      <xdr:col>17</xdr:col>
      <xdr:colOff>0</xdr:colOff>
      <xdr:row>48</xdr:row>
      <xdr:rowOff>120015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flipswitch_chrome_deskto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listview_chrome_deskto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miscPage_chrome_deskto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radiobuttons_chrome_deskto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select_chrome_desktop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slider_chrome_deskto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textinput_chrome_deskt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accordion_chrome_deskt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button_chrome_deskt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checkbox_chrome_deskto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collapsible_chrome_deskto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controlgroupcheckboxes_chrome_deskto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controlgroupselect_chrome_deskt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formPage_chrome_deskto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e%20Desktop/test_listPage_chrome_desk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0.99050203322241759</v>
          </cell>
          <cell r="N25">
            <v>0.39903906019749308</v>
          </cell>
        </row>
        <row r="103">
          <cell r="F103">
            <v>29.095238095238095</v>
          </cell>
          <cell r="H103">
            <v>28.191011235955056</v>
          </cell>
        </row>
      </sheetData>
      <sheetData sheetId="1">
        <row r="4">
          <cell r="B4">
            <v>5.2932229467599887E-2</v>
          </cell>
        </row>
        <row r="6">
          <cell r="B6" t="b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0.7189090235526705</v>
          </cell>
          <cell r="N25">
            <v>0.24055917884958275</v>
          </cell>
        </row>
        <row r="103">
          <cell r="F103">
            <v>21.64835164835165</v>
          </cell>
          <cell r="H103">
            <v>20.885416666666668</v>
          </cell>
        </row>
      </sheetData>
      <sheetData sheetId="1">
        <row r="4">
          <cell r="B4">
            <v>2.7441671361695005E-2</v>
          </cell>
        </row>
        <row r="6">
          <cell r="B6" t="b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0.73696568423044961</v>
          </cell>
          <cell r="N25">
            <v>0.31060323301529297</v>
          </cell>
        </row>
        <row r="103">
          <cell r="F103">
            <v>27.71590909090909</v>
          </cell>
          <cell r="H103">
            <v>27.379310344827587</v>
          </cell>
        </row>
      </sheetData>
      <sheetData sheetId="1">
        <row r="4">
          <cell r="B4">
            <v>0.20951407347293038</v>
          </cell>
        </row>
        <row r="6">
          <cell r="B6" t="b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0.67558972467079148</v>
          </cell>
          <cell r="N25">
            <v>0.20463132986010821</v>
          </cell>
        </row>
        <row r="103">
          <cell r="F103">
            <v>21.776470588235295</v>
          </cell>
          <cell r="H103">
            <v>21.172413793103448</v>
          </cell>
        </row>
      </sheetData>
      <sheetData sheetId="1">
        <row r="4">
          <cell r="B4">
            <v>5.1260499233222429E-2</v>
          </cell>
        </row>
        <row r="6">
          <cell r="B6" t="b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0.77729018809654726</v>
          </cell>
          <cell r="N25">
            <v>0.2339192254400905</v>
          </cell>
        </row>
        <row r="103">
          <cell r="F103">
            <v>21.586956521739129</v>
          </cell>
          <cell r="H103">
            <v>21.191489361702128</v>
          </cell>
        </row>
      </sheetData>
      <sheetData sheetId="1">
        <row r="4">
          <cell r="B4">
            <v>0.17479339349067063</v>
          </cell>
        </row>
        <row r="6">
          <cell r="B6" t="b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0.45898562331444798</v>
          </cell>
          <cell r="N25">
            <v>0.18734924862493113</v>
          </cell>
        </row>
        <row r="103">
          <cell r="F103">
            <v>21.106382978723403</v>
          </cell>
          <cell r="H103">
            <v>21.11340206185567</v>
          </cell>
        </row>
      </sheetData>
      <sheetData sheetId="1">
        <row r="4">
          <cell r="B4">
            <v>0.48912690785495638</v>
          </cell>
        </row>
        <row r="6">
          <cell r="B6" t="b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1.1169747229951583</v>
          </cell>
          <cell r="N25">
            <v>0.30647708451064887</v>
          </cell>
        </row>
        <row r="103">
          <cell r="F103">
            <v>23.413793103448278</v>
          </cell>
          <cell r="H103">
            <v>21.695652173913043</v>
          </cell>
        </row>
      </sheetData>
      <sheetData sheetId="1">
        <row r="4">
          <cell r="B4">
            <v>2.5996625150982327E-3</v>
          </cell>
        </row>
        <row r="6">
          <cell r="B6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  <sheetName val="Sheet2"/>
    </sheetNames>
    <sheetDataSet>
      <sheetData sheetId="0">
        <row r="25">
          <cell r="K25">
            <v>0.05</v>
          </cell>
          <cell r="M25">
            <v>1.9292320003300674</v>
          </cell>
          <cell r="N25">
            <v>0.24319631985208759</v>
          </cell>
        </row>
        <row r="103">
          <cell r="F103">
            <v>22.280898876404493</v>
          </cell>
          <cell r="H103">
            <v>20.858695652173914</v>
          </cell>
        </row>
      </sheetData>
      <sheetData sheetId="1">
        <row r="4">
          <cell r="B4">
            <v>8.1035363901982682E-2</v>
          </cell>
        </row>
        <row r="6">
          <cell r="B6" t="b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1.5430351012021584</v>
          </cell>
          <cell r="N25">
            <v>0.27965181483619556</v>
          </cell>
        </row>
        <row r="103">
          <cell r="F103">
            <v>21.787234042553191</v>
          </cell>
          <cell r="H103">
            <v>20.936842105263157</v>
          </cell>
        </row>
      </sheetData>
      <sheetData sheetId="1">
        <row r="4">
          <cell r="B4">
            <v>0.14903840352248826</v>
          </cell>
        </row>
        <row r="6">
          <cell r="B6" t="b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1.5849665732643066</v>
          </cell>
          <cell r="N25">
            <v>0.2350731852054537</v>
          </cell>
        </row>
        <row r="103">
          <cell r="F103">
            <v>22.011235955056179</v>
          </cell>
          <cell r="H103">
            <v>21.144444444444446</v>
          </cell>
        </row>
      </sheetData>
      <sheetData sheetId="1">
        <row r="4">
          <cell r="B4">
            <v>0.1499371416368146</v>
          </cell>
        </row>
        <row r="6">
          <cell r="B6" t="b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1.7843913446805979</v>
          </cell>
          <cell r="N25">
            <v>0.26762725935055831</v>
          </cell>
        </row>
        <row r="103">
          <cell r="F103">
            <v>22.579545454545453</v>
          </cell>
          <cell r="H103">
            <v>20.866666666666667</v>
          </cell>
        </row>
      </sheetData>
      <sheetData sheetId="1">
        <row r="4">
          <cell r="B4">
            <v>3.5321619406739148E-2</v>
          </cell>
        </row>
        <row r="6">
          <cell r="B6" t="b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1.7197477223697846</v>
          </cell>
          <cell r="N25">
            <v>0.36447833419342429</v>
          </cell>
        </row>
        <row r="103">
          <cell r="F103">
            <v>23.636363636363637</v>
          </cell>
          <cell r="H103">
            <v>21.539325842696631</v>
          </cell>
        </row>
      </sheetData>
      <sheetData sheetId="1">
        <row r="4">
          <cell r="B4">
            <v>1.186234961838172E-2</v>
          </cell>
        </row>
        <row r="6">
          <cell r="B6" t="b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0.9595097030797386</v>
          </cell>
          <cell r="N25">
            <v>0.30679460780023071</v>
          </cell>
        </row>
        <row r="103">
          <cell r="F103">
            <v>27.928571428571427</v>
          </cell>
          <cell r="H103">
            <v>27.633333333333333</v>
          </cell>
        </row>
      </sheetData>
      <sheetData sheetId="1">
        <row r="4">
          <cell r="B4">
            <v>0.28689393973986516</v>
          </cell>
        </row>
        <row r="6">
          <cell r="B6" t="b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2.0272534984567048</v>
          </cell>
          <cell r="N25">
            <v>0.52305482739360276</v>
          </cell>
        </row>
        <row r="103">
          <cell r="F103">
            <v>29.802325581395348</v>
          </cell>
          <cell r="H103">
            <v>28.221052631578946</v>
          </cell>
        </row>
      </sheetData>
      <sheetData sheetId="1">
        <row r="4">
          <cell r="B4">
            <v>7.4473522796865976E-2</v>
          </cell>
        </row>
        <row r="6">
          <cell r="B6" t="b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M25">
            <v>1.3458768573225308</v>
          </cell>
          <cell r="N25">
            <v>0.36605615875118841</v>
          </cell>
        </row>
        <row r="103">
          <cell r="F103">
            <v>29.59550561797753</v>
          </cell>
          <cell r="H103">
            <v>28.276595744680851</v>
          </cell>
        </row>
      </sheetData>
      <sheetData sheetId="1">
        <row r="4">
          <cell r="B4">
            <v>3.5665188290721662E-2</v>
          </cell>
        </row>
        <row r="6">
          <cell r="B6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19" sqref="E19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12.33203125" customWidth="1"/>
    <col min="4" max="4" width="6.6640625" customWidth="1"/>
    <col min="5" max="5" width="13.6640625" customWidth="1"/>
    <col min="6" max="6" width="14.33203125" bestFit="1" customWidth="1"/>
    <col min="7" max="7" width="13.6640625" bestFit="1" customWidth="1"/>
    <col min="10" max="10" width="13.33203125" customWidth="1"/>
  </cols>
  <sheetData>
    <row r="1" spans="1:6" x14ac:dyDescent="0.3">
      <c r="A1" t="s">
        <v>9</v>
      </c>
      <c r="B1" s="6" t="s">
        <v>12</v>
      </c>
      <c r="C1" s="6" t="s">
        <v>13</v>
      </c>
      <c r="D1" s="5" t="s">
        <v>10</v>
      </c>
      <c r="E1" s="16" t="s">
        <v>24</v>
      </c>
      <c r="F1" t="s">
        <v>11</v>
      </c>
    </row>
    <row r="2" spans="1:6" x14ac:dyDescent="0.3">
      <c r="A2" s="1" t="s">
        <v>0</v>
      </c>
      <c r="B2" s="3">
        <f>[1]init!$F$103</f>
        <v>29.095238095238095</v>
      </c>
      <c r="C2" s="4">
        <f>[1]init!$H$103</f>
        <v>28.191011235955056</v>
      </c>
      <c r="D2" s="2">
        <f>B2-C2</f>
        <v>0.90422685928303892</v>
      </c>
      <c r="E2" s="10">
        <f>'[1]t-test'!$B$4</f>
        <v>5.2932229467599887E-2</v>
      </c>
      <c r="F2" s="15" t="b">
        <f>'[1]t-test'!$B$6</f>
        <v>0</v>
      </c>
    </row>
    <row r="3" spans="1:6" x14ac:dyDescent="0.3">
      <c r="A3" s="1" t="s">
        <v>1</v>
      </c>
      <c r="B3" s="3">
        <f>[2]init!$F$103</f>
        <v>22.280898876404493</v>
      </c>
      <c r="C3" s="4">
        <f>[2]init!$H$103</f>
        <v>20.858695652173914</v>
      </c>
      <c r="D3" s="2">
        <f t="shared" ref="D3:D9" si="0">B3-C3</f>
        <v>1.4222032242305787</v>
      </c>
      <c r="E3" s="10">
        <f>'[2]t-test'!$B$4</f>
        <v>8.1035363901982682E-2</v>
      </c>
      <c r="F3" s="15" t="b">
        <f>'[2]t-test'!$B$6</f>
        <v>0</v>
      </c>
    </row>
    <row r="4" spans="1:6" x14ac:dyDescent="0.3">
      <c r="A4" s="1" t="s">
        <v>2</v>
      </c>
      <c r="B4" s="3">
        <f>[3]init!$F$103</f>
        <v>21.787234042553191</v>
      </c>
      <c r="C4" s="4">
        <f>[3]init!$H$103</f>
        <v>20.936842105263157</v>
      </c>
      <c r="D4" s="2">
        <f t="shared" si="0"/>
        <v>0.85039193729003415</v>
      </c>
      <c r="E4" s="10">
        <f>'[3]t-test'!$B$4</f>
        <v>0.14903840352248826</v>
      </c>
      <c r="F4" s="15" t="b">
        <f>'[3]t-test'!$B$6</f>
        <v>0</v>
      </c>
    </row>
    <row r="5" spans="1:6" x14ac:dyDescent="0.3">
      <c r="A5" s="1" t="s">
        <v>3</v>
      </c>
      <c r="B5" s="3">
        <f>[4]init!$F$103</f>
        <v>22.011235955056179</v>
      </c>
      <c r="C5" s="4">
        <f>[4]init!$H$103</f>
        <v>21.144444444444446</v>
      </c>
      <c r="D5" s="2">
        <f t="shared" si="0"/>
        <v>0.86679151061173343</v>
      </c>
      <c r="E5" s="10">
        <f>'[4]t-test'!$B$4</f>
        <v>0.1499371416368146</v>
      </c>
      <c r="F5" s="15" t="b">
        <f>'[4]t-test'!$B$6</f>
        <v>0</v>
      </c>
    </row>
    <row r="6" spans="1:6" x14ac:dyDescent="0.3">
      <c r="A6" s="1" t="s">
        <v>4</v>
      </c>
      <c r="B6" s="3">
        <f>[5]init!$F$103</f>
        <v>22.579545454545453</v>
      </c>
      <c r="C6" s="4">
        <f>[5]init!$H$103</f>
        <v>20.866666666666667</v>
      </c>
      <c r="D6" s="2">
        <f t="shared" si="0"/>
        <v>1.7128787878787861</v>
      </c>
      <c r="E6" s="10">
        <f>'[5]t-test'!$B$4</f>
        <v>3.5321619406739148E-2</v>
      </c>
      <c r="F6" s="9" t="b">
        <f>'[5]t-test'!$B$6</f>
        <v>1</v>
      </c>
    </row>
    <row r="7" spans="1:6" x14ac:dyDescent="0.3">
      <c r="A7" s="1" t="s">
        <v>5</v>
      </c>
      <c r="B7" s="3">
        <f>[5]init!$F$103</f>
        <v>22.579545454545453</v>
      </c>
      <c r="C7" s="4">
        <f>[5]init!$H$103</f>
        <v>20.866666666666667</v>
      </c>
      <c r="D7" s="2">
        <f t="shared" si="0"/>
        <v>1.7128787878787861</v>
      </c>
      <c r="E7" s="10">
        <f>'[5]t-test'!$B$4</f>
        <v>3.5321619406739148E-2</v>
      </c>
      <c r="F7" s="9" t="b">
        <f>'[5]t-test'!$B$6</f>
        <v>1</v>
      </c>
    </row>
    <row r="8" spans="1:6" x14ac:dyDescent="0.3">
      <c r="A8" s="1" t="s">
        <v>6</v>
      </c>
      <c r="B8" s="3">
        <f>[6]init!$F$103</f>
        <v>23.636363636363637</v>
      </c>
      <c r="C8" s="4">
        <f>[6]init!$H$103</f>
        <v>21.539325842696631</v>
      </c>
      <c r="D8" s="2">
        <f t="shared" si="0"/>
        <v>2.0970377936670062</v>
      </c>
      <c r="E8" s="10">
        <f>'[6]t-test'!$B$4</f>
        <v>1.186234961838172E-2</v>
      </c>
      <c r="F8" s="9" t="b">
        <f>'[6]t-test'!$B$6</f>
        <v>1</v>
      </c>
    </row>
    <row r="9" spans="1:6" x14ac:dyDescent="0.3">
      <c r="A9" s="1" t="s">
        <v>7</v>
      </c>
      <c r="B9" s="3">
        <f>[7]init!$F$103</f>
        <v>27.928571428571427</v>
      </c>
      <c r="C9" s="4">
        <f>[7]init!$H$103</f>
        <v>27.633333333333333</v>
      </c>
      <c r="D9" s="2">
        <f t="shared" si="0"/>
        <v>0.29523809523809419</v>
      </c>
      <c r="E9" s="10">
        <f>'[7]t-test'!$B$4</f>
        <v>0.28689393973986516</v>
      </c>
      <c r="F9" s="15" t="b">
        <f>'[7]t-test'!$B$6</f>
        <v>0</v>
      </c>
    </row>
    <row r="10" spans="1:6" x14ac:dyDescent="0.3">
      <c r="A10" s="1" t="s">
        <v>8</v>
      </c>
      <c r="B10" s="3">
        <f>[1]init!$F$103</f>
        <v>29.095238095238095</v>
      </c>
      <c r="C10" s="4">
        <f>[1]init!$H$103</f>
        <v>28.191011235955056</v>
      </c>
      <c r="D10" s="2">
        <f>B10-C10</f>
        <v>0.90422685928303892</v>
      </c>
      <c r="E10" s="10">
        <f>'[1]t-test'!$B$4</f>
        <v>5.2932229467599887E-2</v>
      </c>
      <c r="F10" s="15" t="b">
        <f>'[1]t-test'!$B$6</f>
        <v>0</v>
      </c>
    </row>
    <row r="11" spans="1:6" x14ac:dyDescent="0.3">
      <c r="A11" s="1" t="s">
        <v>22</v>
      </c>
      <c r="B11" s="3">
        <f>[8]init!$F$103</f>
        <v>29.802325581395348</v>
      </c>
      <c r="C11" s="4">
        <f>[8]init!$H$103</f>
        <v>28.221052631578946</v>
      </c>
      <c r="D11" s="2">
        <f t="shared" ref="D11:D12" si="1">B11-C11</f>
        <v>1.5812729498164018</v>
      </c>
      <c r="E11" s="10">
        <f>'[8]t-test'!$B$4</f>
        <v>7.4473522796865976E-2</v>
      </c>
      <c r="F11" s="15" t="b">
        <f>'[8]t-test'!$B$6</f>
        <v>0</v>
      </c>
    </row>
    <row r="12" spans="1:6" x14ac:dyDescent="0.3">
      <c r="A12" s="1" t="s">
        <v>21</v>
      </c>
      <c r="B12" s="3">
        <f>[9]init!$F$103</f>
        <v>29.59550561797753</v>
      </c>
      <c r="C12" s="4">
        <f>[9]init!$H$103</f>
        <v>28.276595744680851</v>
      </c>
      <c r="D12" s="10">
        <f t="shared" si="1"/>
        <v>1.3189098732966791</v>
      </c>
      <c r="E12" s="10">
        <f>'[9]t-test'!$B$4</f>
        <v>3.5665188290721662E-2</v>
      </c>
      <c r="F12" s="4" t="b">
        <f>'[9]t-test'!$B$6</f>
        <v>1</v>
      </c>
    </row>
    <row r="13" spans="1:6" x14ac:dyDescent="0.3">
      <c r="A13" s="8" t="s">
        <v>16</v>
      </c>
      <c r="B13" s="3">
        <f>[10]init!$F$103</f>
        <v>21.64835164835165</v>
      </c>
      <c r="C13" s="4">
        <f>[10]init!$H$103</f>
        <v>20.885416666666668</v>
      </c>
      <c r="D13" s="10">
        <f t="shared" ref="D13:D18" si="2">B13-C13</f>
        <v>0.76293498168498175</v>
      </c>
      <c r="E13" s="10">
        <f>'[10]t-test'!$B$4</f>
        <v>2.7441671361695005E-2</v>
      </c>
      <c r="F13" s="9" t="b">
        <f>'[10]t-test'!$B$6</f>
        <v>1</v>
      </c>
    </row>
    <row r="14" spans="1:6" x14ac:dyDescent="0.3">
      <c r="A14" s="8" t="s">
        <v>23</v>
      </c>
      <c r="B14" s="3">
        <f>[11]init!$F$103</f>
        <v>27.71590909090909</v>
      </c>
      <c r="C14" s="4">
        <f>[11]init!$H$103</f>
        <v>27.379310344827587</v>
      </c>
      <c r="D14" s="10">
        <f t="shared" si="2"/>
        <v>0.33659874608150275</v>
      </c>
      <c r="E14" s="10">
        <f>'[11]t-test'!$B$4</f>
        <v>0.20951407347293038</v>
      </c>
      <c r="F14" s="15" t="b">
        <f>'[11]t-test'!$B$6</f>
        <v>0</v>
      </c>
    </row>
    <row r="15" spans="1:6" x14ac:dyDescent="0.3">
      <c r="A15" s="8" t="s">
        <v>17</v>
      </c>
      <c r="B15" s="3">
        <f>[12]init!$F$103</f>
        <v>21.776470588235295</v>
      </c>
      <c r="C15" s="9">
        <f>[12]init!$H$103</f>
        <v>21.172413793103448</v>
      </c>
      <c r="D15" s="10">
        <f t="shared" si="2"/>
        <v>0.60405679513184651</v>
      </c>
      <c r="E15" s="10">
        <f>'[12]t-test'!$B$4</f>
        <v>5.1260499233222429E-2</v>
      </c>
      <c r="F15" s="15" t="b">
        <f>'[12]t-test'!$B$6</f>
        <v>0</v>
      </c>
    </row>
    <row r="16" spans="1:6" x14ac:dyDescent="0.3">
      <c r="A16" s="8" t="s">
        <v>18</v>
      </c>
      <c r="B16" s="3">
        <f>[13]init!$F$103</f>
        <v>21.586956521739129</v>
      </c>
      <c r="C16" s="9">
        <f>[13]init!$H$103</f>
        <v>21.191489361702128</v>
      </c>
      <c r="D16" s="10">
        <f t="shared" si="2"/>
        <v>0.39546716003700055</v>
      </c>
      <c r="E16" s="10">
        <f>'[13]t-test'!$B$4</f>
        <v>0.17479339349067063</v>
      </c>
      <c r="F16" s="15" t="b">
        <f>'[13]t-test'!$B$6</f>
        <v>0</v>
      </c>
    </row>
    <row r="17" spans="1:6" x14ac:dyDescent="0.3">
      <c r="A17" s="8" t="s">
        <v>19</v>
      </c>
      <c r="B17" s="3">
        <f>[14]init!$F$103</f>
        <v>21.106382978723403</v>
      </c>
      <c r="C17" s="9">
        <f>[14]init!$H$103</f>
        <v>21.11340206185567</v>
      </c>
      <c r="D17" s="10">
        <f t="shared" si="2"/>
        <v>-7.0190831322669567E-3</v>
      </c>
      <c r="E17" s="10">
        <f>'[14]t-test'!$B$4</f>
        <v>0.48912690785495638</v>
      </c>
      <c r="F17" s="15" t="b">
        <f>'[14]t-test'!$B$6</f>
        <v>0</v>
      </c>
    </row>
    <row r="18" spans="1:6" x14ac:dyDescent="0.3">
      <c r="A18" s="8" t="s">
        <v>20</v>
      </c>
      <c r="B18" s="3">
        <f>[15]init!$F$103</f>
        <v>23.413793103448278</v>
      </c>
      <c r="C18" s="9">
        <f>[15]init!$H$103</f>
        <v>21.695652173913043</v>
      </c>
      <c r="D18" s="10">
        <f t="shared" si="2"/>
        <v>1.7181409295352346</v>
      </c>
      <c r="E18" s="10">
        <f>'[15]t-test'!$B$4</f>
        <v>2.5996625150982327E-3</v>
      </c>
      <c r="F18" s="9" t="b">
        <f>'[15]t-test'!$B$6</f>
        <v>1</v>
      </c>
    </row>
    <row r="19" spans="1:6" x14ac:dyDescent="0.3">
      <c r="A19" s="12"/>
      <c r="B19" s="11"/>
      <c r="C19" s="10"/>
      <c r="D19" s="11"/>
      <c r="F19" s="14"/>
    </row>
    <row r="20" spans="1:6" x14ac:dyDescent="0.3">
      <c r="A20" s="13"/>
      <c r="B20" s="11"/>
      <c r="C20" s="11"/>
    </row>
    <row r="21" spans="1:6" x14ac:dyDescent="0.3">
      <c r="A21" s="13"/>
      <c r="B21" s="11"/>
      <c r="C21" s="11"/>
    </row>
    <row r="22" spans="1:6" x14ac:dyDescent="0.3">
      <c r="A22" s="1" t="s">
        <v>14</v>
      </c>
      <c r="D22" t="s">
        <v>15</v>
      </c>
    </row>
    <row r="23" spans="1:6" x14ac:dyDescent="0.3">
      <c r="A23" t="s">
        <v>9</v>
      </c>
      <c r="B23" s="6" t="s">
        <v>12</v>
      </c>
      <c r="C23" s="6" t="s">
        <v>13</v>
      </c>
    </row>
    <row r="24" spans="1:6" x14ac:dyDescent="0.3">
      <c r="A24" s="1" t="s">
        <v>0</v>
      </c>
      <c r="B24" s="3">
        <f>[1]init!$M$25</f>
        <v>0.99050203322241759</v>
      </c>
      <c r="C24" s="4">
        <f>[1]init!$N$25</f>
        <v>0.39903906019749308</v>
      </c>
      <c r="D24" s="7">
        <f>[1]init!$K$25</f>
        <v>0.05</v>
      </c>
    </row>
    <row r="25" spans="1:6" x14ac:dyDescent="0.3">
      <c r="A25" s="1" t="s">
        <v>1</v>
      </c>
      <c r="B25" s="3">
        <f>[2]init!$M$25</f>
        <v>1.9292320003300674</v>
      </c>
      <c r="C25" s="4">
        <f>[2]init!$N$25</f>
        <v>0.24319631985208759</v>
      </c>
      <c r="D25" s="7">
        <f>[2]init!$K$25</f>
        <v>0.05</v>
      </c>
    </row>
    <row r="26" spans="1:6" x14ac:dyDescent="0.3">
      <c r="A26" s="1" t="s">
        <v>2</v>
      </c>
      <c r="B26" s="3">
        <f>[3]init!$M$25</f>
        <v>1.5430351012021584</v>
      </c>
      <c r="C26" s="4">
        <f>[3]init!$N$25</f>
        <v>0.27965181483619556</v>
      </c>
      <c r="D26" s="7">
        <f>[3]init!$K$25</f>
        <v>0.05</v>
      </c>
    </row>
    <row r="27" spans="1:6" x14ac:dyDescent="0.3">
      <c r="A27" s="1" t="s">
        <v>3</v>
      </c>
      <c r="B27" s="3">
        <f>[4]init!$M$25</f>
        <v>1.5849665732643066</v>
      </c>
      <c r="C27" s="4">
        <f>[4]init!$N$25</f>
        <v>0.2350731852054537</v>
      </c>
      <c r="D27" s="7">
        <f>[4]init!$K$25</f>
        <v>0.05</v>
      </c>
    </row>
    <row r="28" spans="1:6" x14ac:dyDescent="0.3">
      <c r="A28" s="1" t="s">
        <v>4</v>
      </c>
      <c r="B28" s="3">
        <f>[5]init!$M$25</f>
        <v>1.7843913446805979</v>
      </c>
      <c r="C28" s="4">
        <f>[5]init!$N$25</f>
        <v>0.26762725935055831</v>
      </c>
      <c r="D28" s="7">
        <f>[5]init!$K$25</f>
        <v>0.05</v>
      </c>
    </row>
    <row r="29" spans="1:6" x14ac:dyDescent="0.3">
      <c r="A29" s="1" t="s">
        <v>5</v>
      </c>
      <c r="B29" s="3">
        <f>[5]init!$M$25</f>
        <v>1.7843913446805979</v>
      </c>
      <c r="C29" s="4">
        <f>[5]init!$N$25</f>
        <v>0.26762725935055831</v>
      </c>
      <c r="D29" s="7">
        <f>[5]init!$K$25</f>
        <v>0.05</v>
      </c>
    </row>
    <row r="30" spans="1:6" x14ac:dyDescent="0.3">
      <c r="A30" s="1" t="s">
        <v>6</v>
      </c>
      <c r="B30" s="3">
        <f>[6]init!$M$25</f>
        <v>1.7197477223697846</v>
      </c>
      <c r="C30" s="4">
        <f>[6]init!$N$25</f>
        <v>0.36447833419342429</v>
      </c>
      <c r="D30" s="7">
        <f>[6]init!$K$25</f>
        <v>0.05</v>
      </c>
    </row>
    <row r="31" spans="1:6" x14ac:dyDescent="0.3">
      <c r="A31" s="1" t="s">
        <v>7</v>
      </c>
      <c r="B31" s="3">
        <f>[7]init!$M$25</f>
        <v>0.9595097030797386</v>
      </c>
      <c r="C31" s="4">
        <f>[7]init!$N$25</f>
        <v>0.30679460780023071</v>
      </c>
      <c r="D31" s="7">
        <f>[7]init!$K$25</f>
        <v>0.05</v>
      </c>
      <c r="F31" s="11"/>
    </row>
    <row r="32" spans="1:6" x14ac:dyDescent="0.3">
      <c r="A32" s="1" t="s">
        <v>8</v>
      </c>
      <c r="B32" s="3">
        <f>[1]init!$M$25</f>
        <v>0.99050203322241759</v>
      </c>
      <c r="C32" s="4">
        <f>[1]init!$N$25</f>
        <v>0.39903906019749308</v>
      </c>
      <c r="D32" s="7">
        <f>[1]init!$K$25</f>
        <v>0.05</v>
      </c>
      <c r="F32" s="11"/>
    </row>
    <row r="33" spans="1:6" x14ac:dyDescent="0.3">
      <c r="A33" s="1" t="s">
        <v>22</v>
      </c>
      <c r="B33" s="3">
        <f>[8]init!$M$25</f>
        <v>2.0272534984567048</v>
      </c>
      <c r="C33" s="4">
        <f>[8]init!$N$25</f>
        <v>0.52305482739360276</v>
      </c>
      <c r="D33" s="7">
        <f>[1]init!$K$25</f>
        <v>0.05</v>
      </c>
      <c r="F33" s="11"/>
    </row>
    <row r="34" spans="1:6" x14ac:dyDescent="0.3">
      <c r="A34" s="1" t="s">
        <v>21</v>
      </c>
      <c r="B34" s="3">
        <f>[9]init!$M$25</f>
        <v>1.3458768573225308</v>
      </c>
      <c r="C34" s="4">
        <f>[9]init!$N$25</f>
        <v>0.36605615875118841</v>
      </c>
      <c r="D34" s="7">
        <f>[1]init!$K$25</f>
        <v>0.05</v>
      </c>
      <c r="F34" s="11"/>
    </row>
    <row r="35" spans="1:6" x14ac:dyDescent="0.3">
      <c r="A35" s="8" t="s">
        <v>16</v>
      </c>
      <c r="B35" s="3">
        <f>[10]init!$M$25</f>
        <v>0.7189090235526705</v>
      </c>
      <c r="C35" s="4">
        <f>[10]init!$N$25</f>
        <v>0.24055917884958275</v>
      </c>
      <c r="D35" s="7">
        <f>[1]init!$K$25</f>
        <v>0.05</v>
      </c>
      <c r="F35" s="11"/>
    </row>
    <row r="36" spans="1:6" x14ac:dyDescent="0.3">
      <c r="A36" s="8" t="s">
        <v>23</v>
      </c>
      <c r="B36" s="3">
        <f>[11]init!$M$25</f>
        <v>0.73696568423044961</v>
      </c>
      <c r="C36" s="4">
        <f>[11]init!$N$25</f>
        <v>0.31060323301529297</v>
      </c>
      <c r="D36" s="7">
        <f>[1]init!$K$25</f>
        <v>0.05</v>
      </c>
      <c r="F36" s="11"/>
    </row>
    <row r="37" spans="1:6" x14ac:dyDescent="0.3">
      <c r="A37" s="8" t="s">
        <v>17</v>
      </c>
      <c r="B37" s="3">
        <f>[12]init!$M$25</f>
        <v>0.67558972467079148</v>
      </c>
      <c r="C37" s="9">
        <f>[12]init!$N$25</f>
        <v>0.20463132986010821</v>
      </c>
      <c r="D37" s="7">
        <f>[1]init!$K$25</f>
        <v>0.05</v>
      </c>
      <c r="F37" s="11"/>
    </row>
    <row r="38" spans="1:6" x14ac:dyDescent="0.3">
      <c r="A38" s="8" t="s">
        <v>18</v>
      </c>
      <c r="B38" s="3">
        <f>[13]init!$M$25</f>
        <v>0.77729018809654726</v>
      </c>
      <c r="C38" s="9">
        <f>[13]init!$N$25</f>
        <v>0.2339192254400905</v>
      </c>
      <c r="D38" s="7">
        <f>[1]init!$K$25</f>
        <v>0.05</v>
      </c>
      <c r="F38" s="11"/>
    </row>
    <row r="39" spans="1:6" x14ac:dyDescent="0.3">
      <c r="A39" s="8" t="s">
        <v>19</v>
      </c>
      <c r="B39" s="3">
        <f>[14]init!$M$25</f>
        <v>0.45898562331444798</v>
      </c>
      <c r="C39" s="9">
        <f>[14]init!$N$25</f>
        <v>0.18734924862493113</v>
      </c>
      <c r="D39" s="7">
        <f>[1]init!$K$25</f>
        <v>0.05</v>
      </c>
      <c r="F39" s="11"/>
    </row>
    <row r="40" spans="1:6" x14ac:dyDescent="0.3">
      <c r="A40" s="8" t="s">
        <v>20</v>
      </c>
      <c r="B40" s="3">
        <f>[15]init!$M$25</f>
        <v>1.1169747229951583</v>
      </c>
      <c r="C40" s="9">
        <f>[15]init!$N$25</f>
        <v>0.30647708451064887</v>
      </c>
      <c r="D40" s="7">
        <f>[1]init!$K$25</f>
        <v>0.05</v>
      </c>
      <c r="F40" s="11"/>
    </row>
    <row r="41" spans="1:6" x14ac:dyDescent="0.3">
      <c r="F41" s="11"/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Nathan</cp:lastModifiedBy>
  <dcterms:created xsi:type="dcterms:W3CDTF">2013-06-12T12:30:24Z</dcterms:created>
  <dcterms:modified xsi:type="dcterms:W3CDTF">2013-09-19T19:36:58Z</dcterms:modified>
</cp:coreProperties>
</file>