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1532"/>
  </bookViews>
  <sheets>
    <sheet name="INIT" sheetId="1" r:id="rId1"/>
    <sheet name="Sheet3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45621" iterateDelta="1E-4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4" i="1" l="1"/>
  <c r="D33" i="1"/>
  <c r="C36" i="1"/>
  <c r="C34" i="1"/>
  <c r="C33" i="1"/>
  <c r="B36" i="1"/>
  <c r="B34" i="1"/>
  <c r="B33" i="1"/>
  <c r="C14" i="1"/>
  <c r="C12" i="1"/>
  <c r="C11" i="1"/>
  <c r="C10" i="1"/>
  <c r="B14" i="1"/>
  <c r="B12" i="1"/>
  <c r="B11" i="1"/>
  <c r="C40" i="1"/>
  <c r="B40" i="1"/>
  <c r="C18" i="1"/>
  <c r="B18" i="1"/>
  <c r="D24" i="1"/>
  <c r="C24" i="1"/>
  <c r="B24" i="1"/>
  <c r="C2" i="1"/>
  <c r="B2" i="1"/>
  <c r="C39" i="1"/>
  <c r="B39" i="1"/>
  <c r="C17" i="1"/>
  <c r="B17" i="1"/>
  <c r="C38" i="1"/>
  <c r="B38" i="1"/>
  <c r="C16" i="1"/>
  <c r="B16" i="1"/>
  <c r="C37" i="1"/>
  <c r="B37" i="1"/>
  <c r="C15" i="1"/>
  <c r="B15" i="1"/>
  <c r="C35" i="1"/>
  <c r="B35" i="1"/>
  <c r="C13" i="1"/>
  <c r="B13" i="1"/>
  <c r="D40" i="1"/>
  <c r="D39" i="1"/>
  <c r="D38" i="1"/>
  <c r="D37" i="1"/>
  <c r="D36" i="1"/>
  <c r="D35" i="1"/>
  <c r="D32" i="1"/>
  <c r="C32" i="1"/>
  <c r="B32" i="1"/>
  <c r="B10" i="1"/>
  <c r="D31" i="1"/>
  <c r="C31" i="1"/>
  <c r="B31" i="1"/>
  <c r="C9" i="1"/>
  <c r="B9" i="1"/>
  <c r="D30" i="1"/>
  <c r="C30" i="1"/>
  <c r="B30" i="1"/>
  <c r="C8" i="1"/>
  <c r="B8" i="1"/>
  <c r="D29" i="1"/>
  <c r="C29" i="1"/>
  <c r="B29" i="1"/>
  <c r="C7" i="1"/>
  <c r="B7" i="1"/>
  <c r="D28" i="1"/>
  <c r="C28" i="1"/>
  <c r="B28" i="1"/>
  <c r="C6" i="1"/>
  <c r="B6" i="1"/>
  <c r="D27" i="1"/>
  <c r="C27" i="1"/>
  <c r="B27" i="1"/>
  <c r="C5" i="1"/>
  <c r="B5" i="1"/>
  <c r="D26" i="1"/>
  <c r="C26" i="1"/>
  <c r="B26" i="1"/>
  <c r="C4" i="1"/>
  <c r="B4" i="1"/>
  <c r="D25" i="1"/>
  <c r="C25" i="1"/>
  <c r="B25" i="1"/>
  <c r="C3" i="1"/>
  <c r="B3" i="1"/>
  <c r="D11" i="1" l="1"/>
  <c r="D12" i="1"/>
  <c r="D9" i="1"/>
  <c r="D14" i="1"/>
  <c r="D15" i="1"/>
  <c r="D16" i="1"/>
  <c r="D17" i="1"/>
  <c r="D18" i="1"/>
  <c r="D8" i="1"/>
  <c r="D2" i="1"/>
  <c r="D10" i="1" l="1"/>
  <c r="D13" i="1"/>
  <c r="D7" i="1"/>
  <c r="D5" i="1"/>
  <c r="D3" i="1"/>
  <c r="D4" i="1"/>
  <c r="D6" i="1"/>
</calcChain>
</file>

<file path=xl/sharedStrings.xml><?xml version="1.0" encoding="utf-8"?>
<sst xmlns="http://schemas.openxmlformats.org/spreadsheetml/2006/main" count="46" uniqueCount="25">
  <si>
    <t>accordion</t>
  </si>
  <si>
    <t>autocomplete</t>
  </si>
  <si>
    <t>button</t>
  </si>
  <si>
    <t>checkbox</t>
  </si>
  <si>
    <t>collapsible</t>
  </si>
  <si>
    <t>controlgroupbuttons</t>
  </si>
  <si>
    <t>controlgroupcheckboxes</t>
  </si>
  <si>
    <t>controlgroupselect</t>
  </si>
  <si>
    <t>flipswitch</t>
  </si>
  <si>
    <t>widget</t>
  </si>
  <si>
    <t>diff</t>
  </si>
  <si>
    <t>SIGNIFICANT?</t>
  </si>
  <si>
    <t>JQM 1.3.1 (old)</t>
  </si>
  <si>
    <t>JQM 1.4 (new)</t>
  </si>
  <si>
    <t>Confidence interval</t>
  </si>
  <si>
    <t>crit value</t>
  </si>
  <si>
    <t>listview</t>
  </si>
  <si>
    <t>radiobuttons</t>
  </si>
  <si>
    <t>select</t>
  </si>
  <si>
    <t>slider</t>
  </si>
  <si>
    <t>textinput</t>
  </si>
  <si>
    <t>listPage</t>
  </si>
  <si>
    <t>formPage</t>
  </si>
  <si>
    <t>miscPage</t>
  </si>
  <si>
    <t>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</si>
</sst>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4" borderId="0" xfId="0" applyFill="1"/>
    <xf numFmtId="2" fontId="0" fillId="4" borderId="0" xfId="0" applyNumberFormat="1" applyFill="1"/>
    <xf numFmtId="0" fontId="2" fillId="0" borderId="0" xfId="0" applyFont="1"/>
    <xf numFmtId="2" fontId="0" fillId="6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20704962692671544"/>
          <c:y val="5.6258998667295196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0.11846366440042824"/>
          <c:w val="0.73500898594572228"/>
          <c:h val="0.62295021920088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565.03076923076924</c:v>
                </c:pt>
                <c:pt idx="1">
                  <c:v>342.03409090909093</c:v>
                </c:pt>
                <c:pt idx="2">
                  <c:v>337.38461538461536</c:v>
                </c:pt>
                <c:pt idx="3">
                  <c:v>336.48051948051949</c:v>
                </c:pt>
                <c:pt idx="4">
                  <c:v>334.1829268292683</c:v>
                </c:pt>
                <c:pt idx="5">
                  <c:v>322.72500000000002</c:v>
                </c:pt>
                <c:pt idx="6">
                  <c:v>335.36170212765956</c:v>
                </c:pt>
                <c:pt idx="7">
                  <c:v>322.67073170731709</c:v>
                </c:pt>
                <c:pt idx="8">
                  <c:v>565.03076923076924</c:v>
                </c:pt>
                <c:pt idx="9">
                  <c:v>321.39024390243901</c:v>
                </c:pt>
                <c:pt idx="10">
                  <c:v>326.35106382978722</c:v>
                </c:pt>
                <c:pt idx="11">
                  <c:v>339.4831460674157</c:v>
                </c:pt>
                <c:pt idx="12">
                  <c:v>490.42424242424244</c:v>
                </c:pt>
                <c:pt idx="13">
                  <c:v>364.39393939393938</c:v>
                </c:pt>
                <c:pt idx="14">
                  <c:v>352.09195402298849</c:v>
                </c:pt>
                <c:pt idx="15">
                  <c:v>334.77499999999998</c:v>
                </c:pt>
                <c:pt idx="16">
                  <c:v>510.3780487804878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564.875</c:v>
                </c:pt>
                <c:pt idx="1">
                  <c:v>340.86734693877548</c:v>
                </c:pt>
                <c:pt idx="2">
                  <c:v>311.40740740740739</c:v>
                </c:pt>
                <c:pt idx="3">
                  <c:v>307.05</c:v>
                </c:pt>
                <c:pt idx="4">
                  <c:v>310.26829268292681</c:v>
                </c:pt>
                <c:pt idx="5">
                  <c:v>308.78048780487802</c:v>
                </c:pt>
                <c:pt idx="6">
                  <c:v>332.65625</c:v>
                </c:pt>
                <c:pt idx="7">
                  <c:v>305.83749999999998</c:v>
                </c:pt>
                <c:pt idx="8">
                  <c:v>564.875</c:v>
                </c:pt>
                <c:pt idx="9">
                  <c:v>295.20481927710841</c:v>
                </c:pt>
                <c:pt idx="10">
                  <c:v>322.85263157894735</c:v>
                </c:pt>
                <c:pt idx="11">
                  <c:v>337.92631578947368</c:v>
                </c:pt>
                <c:pt idx="12">
                  <c:v>498.03</c:v>
                </c:pt>
                <c:pt idx="13">
                  <c:v>361.93</c:v>
                </c:pt>
                <c:pt idx="14">
                  <c:v>340.4021739130435</c:v>
                </c:pt>
                <c:pt idx="15">
                  <c:v>316.60240963855421</c:v>
                </c:pt>
                <c:pt idx="16">
                  <c:v>520.42307692307691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17184"/>
        <c:axId val="84373504"/>
      </c:barChart>
      <c:catAx>
        <c:axId val="615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73504"/>
        <c:crosses val="autoZero"/>
        <c:auto val="1"/>
        <c:lblAlgn val="ctr"/>
        <c:lblOffset val="100"/>
        <c:noMultiLvlLbl val="0"/>
      </c:catAx>
      <c:valAx>
        <c:axId val="84373504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2784784015819161E-2"/>
              <c:y val="0.250980556477003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6151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710625230623"/>
          <c:y val="4.4033464364595515E-2"/>
          <c:w val="0.1396517254247111"/>
          <c:h val="0.1239107368748194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nl-NL" sz="1700">
                <a:latin typeface="+mj-lt"/>
              </a:rPr>
              <a:t>Comparison</a:t>
            </a:r>
            <a:r>
              <a:rPr lang="nl-NL" sz="1700" baseline="0">
                <a:latin typeface="+mj-lt"/>
              </a:rPr>
              <a:t> on initial execution time </a:t>
            </a:r>
          </a:p>
          <a:p>
            <a:pPr algn="ctr">
              <a:defRPr/>
            </a:pPr>
            <a:r>
              <a:rPr lang="nl-NL" sz="1700" baseline="0">
                <a:latin typeface="+mj-lt"/>
              </a:rPr>
              <a:t>(focussed on error bars)</a:t>
            </a:r>
            <a:endParaRPr lang="nl-NL" sz="1700">
              <a:latin typeface="+mj-lt"/>
            </a:endParaRPr>
          </a:p>
        </c:rich>
      </c:tx>
      <c:layout>
        <c:manualLayout>
          <c:xMode val="edge"/>
          <c:yMode val="edge"/>
          <c:x val="0.46196800713160663"/>
          <c:y val="1.517930165597752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57606176420925E-2"/>
          <c:y val="8.0276461367823779E-2"/>
          <c:w val="0.75398882257819611"/>
          <c:h val="0.64769691914238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INIT!$B$1</c:f>
              <c:strCache>
                <c:ptCount val="1"/>
                <c:pt idx="0">
                  <c:v>JQM 1.3.1 (old)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INIT!$B$24:$B$40</c:f>
                <c:numCache>
                  <c:formatCode>General</c:formatCode>
                  <c:ptCount val="17"/>
                  <c:pt idx="0">
                    <c:v>25.664719983662728</c:v>
                  </c:pt>
                  <c:pt idx="1">
                    <c:v>13.808888012054311</c:v>
                  </c:pt>
                  <c:pt idx="2">
                    <c:v>16.626819776144501</c:v>
                  </c:pt>
                  <c:pt idx="3">
                    <c:v>17.452863417261881</c:v>
                  </c:pt>
                  <c:pt idx="4">
                    <c:v>13.891595721271235</c:v>
                  </c:pt>
                  <c:pt idx="5">
                    <c:v>13.908504318274341</c:v>
                  </c:pt>
                  <c:pt idx="6">
                    <c:v>15.344172483821453</c:v>
                  </c:pt>
                  <c:pt idx="7">
                    <c:v>13.541610403782551</c:v>
                  </c:pt>
                  <c:pt idx="8">
                    <c:v>25.664719983662728</c:v>
                  </c:pt>
                  <c:pt idx="9">
                    <c:v>14.779313960758758</c:v>
                  </c:pt>
                  <c:pt idx="10">
                    <c:v>13.20602142532853</c:v>
                  </c:pt>
                  <c:pt idx="11">
                    <c:v>16.723100871366761</c:v>
                  </c:pt>
                  <c:pt idx="12">
                    <c:v>24.858619531126788</c:v>
                  </c:pt>
                  <c:pt idx="13">
                    <c:v>32.396904139775721</c:v>
                  </c:pt>
                  <c:pt idx="14">
                    <c:v>20.128277184260515</c:v>
                  </c:pt>
                  <c:pt idx="15">
                    <c:v>15.13434317930645</c:v>
                  </c:pt>
                  <c:pt idx="16">
                    <c:v>20.828202005736816</c:v>
                  </c:pt>
                </c:numCache>
              </c:numRef>
            </c:plus>
            <c:minus>
              <c:numRef>
                <c:f>INIT!$B$24:$B$40</c:f>
                <c:numCache>
                  <c:formatCode>General</c:formatCode>
                  <c:ptCount val="17"/>
                  <c:pt idx="0">
                    <c:v>25.664719983662728</c:v>
                  </c:pt>
                  <c:pt idx="1">
                    <c:v>13.808888012054311</c:v>
                  </c:pt>
                  <c:pt idx="2">
                    <c:v>16.626819776144501</c:v>
                  </c:pt>
                  <c:pt idx="3">
                    <c:v>17.452863417261881</c:v>
                  </c:pt>
                  <c:pt idx="4">
                    <c:v>13.891595721271235</c:v>
                  </c:pt>
                  <c:pt idx="5">
                    <c:v>13.908504318274341</c:v>
                  </c:pt>
                  <c:pt idx="6">
                    <c:v>15.344172483821453</c:v>
                  </c:pt>
                  <c:pt idx="7">
                    <c:v>13.541610403782551</c:v>
                  </c:pt>
                  <c:pt idx="8">
                    <c:v>25.664719983662728</c:v>
                  </c:pt>
                  <c:pt idx="9">
                    <c:v>14.779313960758758</c:v>
                  </c:pt>
                  <c:pt idx="10">
                    <c:v>13.20602142532853</c:v>
                  </c:pt>
                  <c:pt idx="11">
                    <c:v>16.723100871366761</c:v>
                  </c:pt>
                  <c:pt idx="12">
                    <c:v>24.858619531126788</c:v>
                  </c:pt>
                  <c:pt idx="13">
                    <c:v>32.396904139775721</c:v>
                  </c:pt>
                  <c:pt idx="14">
                    <c:v>20.128277184260515</c:v>
                  </c:pt>
                  <c:pt idx="15">
                    <c:v>15.13434317930645</c:v>
                  </c:pt>
                  <c:pt idx="16">
                    <c:v>20.828202005736816</c:v>
                  </c:pt>
                </c:numCache>
              </c:numRef>
            </c:minus>
            <c:spPr>
              <a:ln cap="rnd" cmpd="sng">
                <a:prstDash val="solid"/>
                <a:round/>
              </a:ln>
            </c:spPr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INIT!$B$2:$B$18</c:f>
              <c:numCache>
                <c:formatCode>0.00</c:formatCode>
                <c:ptCount val="17"/>
                <c:pt idx="0">
                  <c:v>565.03076923076924</c:v>
                </c:pt>
                <c:pt idx="1">
                  <c:v>342.03409090909093</c:v>
                </c:pt>
                <c:pt idx="2">
                  <c:v>337.38461538461536</c:v>
                </c:pt>
                <c:pt idx="3">
                  <c:v>336.48051948051949</c:v>
                </c:pt>
                <c:pt idx="4">
                  <c:v>334.1829268292683</c:v>
                </c:pt>
                <c:pt idx="5">
                  <c:v>322.72500000000002</c:v>
                </c:pt>
                <c:pt idx="6">
                  <c:v>335.36170212765956</c:v>
                </c:pt>
                <c:pt idx="7">
                  <c:v>322.67073170731709</c:v>
                </c:pt>
                <c:pt idx="8">
                  <c:v>565.03076923076924</c:v>
                </c:pt>
                <c:pt idx="9">
                  <c:v>321.39024390243901</c:v>
                </c:pt>
                <c:pt idx="10">
                  <c:v>326.35106382978722</c:v>
                </c:pt>
                <c:pt idx="11">
                  <c:v>339.4831460674157</c:v>
                </c:pt>
                <c:pt idx="12">
                  <c:v>490.42424242424244</c:v>
                </c:pt>
                <c:pt idx="13">
                  <c:v>364.39393939393938</c:v>
                </c:pt>
                <c:pt idx="14">
                  <c:v>352.09195402298849</c:v>
                </c:pt>
                <c:pt idx="15">
                  <c:v>334.77499999999998</c:v>
                </c:pt>
                <c:pt idx="16">
                  <c:v>510.3780487804878</c:v>
                </c:pt>
              </c:numCache>
            </c:numRef>
          </c:val>
        </c:ser>
        <c:ser>
          <c:idx val="1"/>
          <c:order val="1"/>
          <c:tx>
            <c:strRef>
              <c:f>INIT!$C$1</c:f>
              <c:strCache>
                <c:ptCount val="1"/>
                <c:pt idx="0">
                  <c:v>JQM 1.4 (new)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INIT!$C$24:$C$40</c:f>
                <c:numCache>
                  <c:formatCode>General</c:formatCode>
                  <c:ptCount val="17"/>
                  <c:pt idx="0">
                    <c:v>5.1597173240631813</c:v>
                  </c:pt>
                  <c:pt idx="1">
                    <c:v>11.199245142885145</c:v>
                  </c:pt>
                  <c:pt idx="2">
                    <c:v>4.978824746152255</c:v>
                  </c:pt>
                  <c:pt idx="3">
                    <c:v>4.9318030789085032</c:v>
                  </c:pt>
                  <c:pt idx="4">
                    <c:v>5.1563046198822216</c:v>
                  </c:pt>
                  <c:pt idx="5">
                    <c:v>2.9753715837178047</c:v>
                  </c:pt>
                  <c:pt idx="6">
                    <c:v>11.061638952444016</c:v>
                  </c:pt>
                  <c:pt idx="7">
                    <c:v>3.6681447948490815</c:v>
                  </c:pt>
                  <c:pt idx="8">
                    <c:v>5.1597173240631813</c:v>
                  </c:pt>
                  <c:pt idx="9">
                    <c:v>5.7591884817258103</c:v>
                  </c:pt>
                  <c:pt idx="10">
                    <c:v>10.365565267513938</c:v>
                  </c:pt>
                  <c:pt idx="11">
                    <c:v>11.291233371181823</c:v>
                  </c:pt>
                  <c:pt idx="12">
                    <c:v>24.001286564104063</c:v>
                  </c:pt>
                  <c:pt idx="13">
                    <c:v>30.522340455823581</c:v>
                  </c:pt>
                  <c:pt idx="14">
                    <c:v>12.490421437348497</c:v>
                  </c:pt>
                  <c:pt idx="15">
                    <c:v>6.064216042678968</c:v>
                  </c:pt>
                  <c:pt idx="16">
                    <c:v>8.4514367510063568</c:v>
                  </c:pt>
                </c:numCache>
              </c:numRef>
            </c:plus>
            <c:minus>
              <c:numRef>
                <c:f>INIT!$C$24:$C$40</c:f>
                <c:numCache>
                  <c:formatCode>General</c:formatCode>
                  <c:ptCount val="17"/>
                  <c:pt idx="0">
                    <c:v>5.1597173240631813</c:v>
                  </c:pt>
                  <c:pt idx="1">
                    <c:v>11.199245142885145</c:v>
                  </c:pt>
                  <c:pt idx="2">
                    <c:v>4.978824746152255</c:v>
                  </c:pt>
                  <c:pt idx="3">
                    <c:v>4.9318030789085032</c:v>
                  </c:pt>
                  <c:pt idx="4">
                    <c:v>5.1563046198822216</c:v>
                  </c:pt>
                  <c:pt idx="5">
                    <c:v>2.9753715837178047</c:v>
                  </c:pt>
                  <c:pt idx="6">
                    <c:v>11.061638952444016</c:v>
                  </c:pt>
                  <c:pt idx="7">
                    <c:v>3.6681447948490815</c:v>
                  </c:pt>
                  <c:pt idx="8">
                    <c:v>5.1597173240631813</c:v>
                  </c:pt>
                  <c:pt idx="9">
                    <c:v>5.7591884817258103</c:v>
                  </c:pt>
                  <c:pt idx="10">
                    <c:v>10.365565267513938</c:v>
                  </c:pt>
                  <c:pt idx="11">
                    <c:v>11.291233371181823</c:v>
                  </c:pt>
                  <c:pt idx="12">
                    <c:v>24.001286564104063</c:v>
                  </c:pt>
                  <c:pt idx="13">
                    <c:v>30.522340455823581</c:v>
                  </c:pt>
                  <c:pt idx="14">
                    <c:v>12.490421437348497</c:v>
                  </c:pt>
                  <c:pt idx="15">
                    <c:v>6.064216042678968</c:v>
                  </c:pt>
                  <c:pt idx="16">
                    <c:v>8.4514367510063568</c:v>
                  </c:pt>
                </c:numCache>
              </c:numRef>
            </c:minus>
          </c:errBars>
          <c:cat>
            <c:strRef>
              <c:f>INIT!$A$2:$A$18</c:f>
              <c:strCache>
                <c:ptCount val="17"/>
                <c:pt idx="0">
                  <c:v>accordion</c:v>
                </c:pt>
                <c:pt idx="1">
                  <c:v>autocomplete</c:v>
                </c:pt>
                <c:pt idx="2">
                  <c:v>button</c:v>
                </c:pt>
                <c:pt idx="3">
                  <c:v>checkbox</c:v>
                </c:pt>
                <c:pt idx="4">
                  <c:v>collapsible</c:v>
                </c:pt>
                <c:pt idx="5">
                  <c:v>controlgroupbuttons</c:v>
                </c:pt>
                <c:pt idx="6">
                  <c:v>controlgroupcheckboxes</c:v>
                </c:pt>
                <c:pt idx="7">
                  <c:v>controlgroupselect</c:v>
                </c:pt>
                <c:pt idx="8">
                  <c:v>flipswitch</c:v>
                </c:pt>
                <c:pt idx="9">
                  <c:v>formPage</c:v>
                </c:pt>
                <c:pt idx="10">
                  <c:v>listPage</c:v>
                </c:pt>
                <c:pt idx="11">
                  <c:v>listview</c:v>
                </c:pt>
                <c:pt idx="12">
                  <c:v>miscPage</c:v>
                </c:pt>
                <c:pt idx="13">
                  <c:v>radiobuttons</c:v>
                </c:pt>
                <c:pt idx="14">
                  <c:v>select</c:v>
                </c:pt>
                <c:pt idx="15">
                  <c:v>slider</c:v>
                </c:pt>
                <c:pt idx="16">
                  <c:v>textinput</c:v>
                </c:pt>
              </c:strCache>
            </c:strRef>
          </c:cat>
          <c:val>
            <c:numRef>
              <c:f>INIT!$C$2:$C$18</c:f>
              <c:numCache>
                <c:formatCode>0.00</c:formatCode>
                <c:ptCount val="17"/>
                <c:pt idx="0">
                  <c:v>564.875</c:v>
                </c:pt>
                <c:pt idx="1">
                  <c:v>340.86734693877548</c:v>
                </c:pt>
                <c:pt idx="2">
                  <c:v>311.40740740740739</c:v>
                </c:pt>
                <c:pt idx="3">
                  <c:v>307.05</c:v>
                </c:pt>
                <c:pt idx="4">
                  <c:v>310.26829268292681</c:v>
                </c:pt>
                <c:pt idx="5">
                  <c:v>308.78048780487802</c:v>
                </c:pt>
                <c:pt idx="6">
                  <c:v>332.65625</c:v>
                </c:pt>
                <c:pt idx="7">
                  <c:v>305.83749999999998</c:v>
                </c:pt>
                <c:pt idx="8">
                  <c:v>564.875</c:v>
                </c:pt>
                <c:pt idx="9">
                  <c:v>295.20481927710841</c:v>
                </c:pt>
                <c:pt idx="10">
                  <c:v>322.85263157894735</c:v>
                </c:pt>
                <c:pt idx="11">
                  <c:v>337.92631578947368</c:v>
                </c:pt>
                <c:pt idx="12">
                  <c:v>498.03</c:v>
                </c:pt>
                <c:pt idx="13">
                  <c:v>361.93</c:v>
                </c:pt>
                <c:pt idx="14">
                  <c:v>340.4021739130435</c:v>
                </c:pt>
                <c:pt idx="15">
                  <c:v>316.60240963855421</c:v>
                </c:pt>
                <c:pt idx="16">
                  <c:v>520.42307692307691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89184"/>
        <c:axId val="110223744"/>
      </c:barChart>
      <c:catAx>
        <c:axId val="110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23744"/>
        <c:crosses val="autoZero"/>
        <c:auto val="1"/>
        <c:lblAlgn val="ctr"/>
        <c:lblOffset val="100"/>
        <c:noMultiLvlLbl val="0"/>
      </c:catAx>
      <c:valAx>
        <c:axId val="110223744"/>
        <c:scaling>
          <c:orientation val="minMax"/>
          <c:max val="600"/>
          <c:min val="28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400">
                    <a:latin typeface="+mn-lt"/>
                  </a:rPr>
                  <a:t>exectuion</a:t>
                </a:r>
                <a:r>
                  <a:rPr lang="nl-NL" sz="1400" baseline="0">
                    <a:latin typeface="+mn-lt"/>
                  </a:rPr>
                  <a:t> time</a:t>
                </a:r>
                <a:endParaRPr lang="nl-NL" sz="14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1.0978099282305158E-2"/>
              <c:y val="0.315387811160476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1018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13184530795435"/>
          <c:y val="0.21839479562261421"/>
          <c:w val="0.17293913464069022"/>
          <c:h val="0.135643044619422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432435</xdr:colOff>
      <xdr:row>0</xdr:row>
      <xdr:rowOff>121920</xdr:rowOff>
    </xdr:from>
    <xdr:to>
      <xdr:col>17</xdr:col>
      <xdr:colOff>289560</xdr:colOff>
      <xdr:row>20</xdr:row>
      <xdr:rowOff>171069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192405</xdr:colOff>
      <xdr:row>21</xdr:row>
      <xdr:rowOff>148590</xdr:rowOff>
    </xdr:from>
    <xdr:to>
      <xdr:col>17</xdr:col>
      <xdr:colOff>0</xdr:colOff>
      <xdr:row>48</xdr:row>
      <xdr:rowOff>120015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flipswitch_android_brows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listPage_android_brows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listview_android_brows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miscPage_android_brows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radiobuttons_android_brows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select_android_browse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slider_android_browse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textinput_android_brow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autocomplete_android_brows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button_android_brows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checkbox_android_brows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collapsible_android_brows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controlgroupbuttons_android_brows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controlgroupcheckboxes_android_brows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controlgroupselect_android_brows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%20browser/test_formPage_android_brow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lipswitch"/>
      <sheetName val="init"/>
      <sheetName val="t-test"/>
      <sheetName val="clean"/>
      <sheetName val="test_flipswitch_android_browser"/>
    </sheetNames>
    <sheetDataSet>
      <sheetData sheetId="0"/>
      <sheetData sheetId="1">
        <row r="25">
          <cell r="K25">
            <v>0.05</v>
          </cell>
          <cell r="M25">
            <v>25.664719983662728</v>
          </cell>
          <cell r="N25">
            <v>5.1597173240631813</v>
          </cell>
        </row>
        <row r="103">
          <cell r="F103">
            <v>565.03076923076924</v>
          </cell>
          <cell r="H103">
            <v>564.875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listPage"/>
      <sheetName val="init"/>
      <sheetName val="t-test"/>
    </sheetNames>
    <sheetDataSet>
      <sheetData sheetId="0"/>
      <sheetData sheetId="1">
        <row r="25">
          <cell r="M25">
            <v>13.20602142532853</v>
          </cell>
          <cell r="N25">
            <v>10.365565267513938</v>
          </cell>
        </row>
        <row r="103">
          <cell r="F103">
            <v>326.35106382978722</v>
          </cell>
          <cell r="H103">
            <v>322.85263157894735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listview"/>
      <sheetName val="init"/>
      <sheetName val="t-test"/>
      <sheetName val="clean"/>
      <sheetName val="test_listview_android_browser"/>
    </sheetNames>
    <sheetDataSet>
      <sheetData sheetId="0"/>
      <sheetData sheetId="1">
        <row r="25">
          <cell r="M25">
            <v>16.723100871366761</v>
          </cell>
          <cell r="N25">
            <v>11.291233371181823</v>
          </cell>
        </row>
        <row r="103">
          <cell r="F103">
            <v>339.4831460674157</v>
          </cell>
          <cell r="H103">
            <v>337.92631578947368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miscPage"/>
      <sheetName val="init"/>
      <sheetName val="t-test"/>
    </sheetNames>
    <sheetDataSet>
      <sheetData sheetId="0"/>
      <sheetData sheetId="1">
        <row r="25">
          <cell r="M25">
            <v>24.858619531126788</v>
          </cell>
          <cell r="N25">
            <v>24.001286564104063</v>
          </cell>
        </row>
        <row r="103">
          <cell r="F103">
            <v>490.42424242424244</v>
          </cell>
          <cell r="H103">
            <v>498.03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radiobuttons"/>
      <sheetName val="init"/>
      <sheetName val="t-test"/>
      <sheetName val="clean"/>
      <sheetName val="test_radiobuttons_android_brows"/>
    </sheetNames>
    <sheetDataSet>
      <sheetData sheetId="0"/>
      <sheetData sheetId="1">
        <row r="25">
          <cell r="M25">
            <v>32.396904139775721</v>
          </cell>
          <cell r="N25">
            <v>30.522340455823581</v>
          </cell>
        </row>
        <row r="103">
          <cell r="F103">
            <v>364.39393939393938</v>
          </cell>
          <cell r="H103">
            <v>361.93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elect"/>
      <sheetName val="init"/>
      <sheetName val="t-test"/>
      <sheetName val="clean"/>
      <sheetName val="test_select_android_browser"/>
    </sheetNames>
    <sheetDataSet>
      <sheetData sheetId="0"/>
      <sheetData sheetId="1">
        <row r="25">
          <cell r="M25">
            <v>20.128277184260515</v>
          </cell>
          <cell r="N25">
            <v>12.490421437348497</v>
          </cell>
        </row>
        <row r="103">
          <cell r="F103">
            <v>352.09195402298849</v>
          </cell>
          <cell r="H103">
            <v>340.4021739130435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lider"/>
      <sheetName val="init"/>
      <sheetName val="t-test"/>
      <sheetName val="clean"/>
      <sheetName val="test_slider_android_browser"/>
    </sheetNames>
    <sheetDataSet>
      <sheetData sheetId="0"/>
      <sheetData sheetId="1">
        <row r="25">
          <cell r="M25">
            <v>15.13434317930645</v>
          </cell>
          <cell r="N25">
            <v>6.064216042678968</v>
          </cell>
        </row>
        <row r="103">
          <cell r="F103">
            <v>334.77499999999998</v>
          </cell>
          <cell r="H103">
            <v>316.60240963855421</v>
          </cell>
        </row>
      </sheetData>
      <sheetData sheetId="2">
        <row r="6">
          <cell r="B6" t="b">
            <v>1</v>
          </cell>
        </row>
      </sheetData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textinput"/>
      <sheetName val="init"/>
      <sheetName val="t-test"/>
    </sheetNames>
    <sheetDataSet>
      <sheetData sheetId="0"/>
      <sheetData sheetId="1">
        <row r="25">
          <cell r="M25">
            <v>20.828202005736816</v>
          </cell>
          <cell r="N25">
            <v>8.4514367510063568</v>
          </cell>
        </row>
        <row r="103">
          <cell r="F103">
            <v>510.3780487804878</v>
          </cell>
          <cell r="H103">
            <v>520.42307692307691</v>
          </cell>
        </row>
      </sheetData>
      <sheetData sheetId="2">
        <row r="6">
          <cell r="B6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Autocomplete"/>
      <sheetName val="init"/>
      <sheetName val="t-test"/>
      <sheetName val="clean"/>
      <sheetName val="test_autocomplete_android_brows"/>
    </sheetNames>
    <sheetDataSet>
      <sheetData sheetId="0"/>
      <sheetData sheetId="1">
        <row r="25">
          <cell r="K25">
            <v>0.05</v>
          </cell>
          <cell r="M25">
            <v>13.808888012054311</v>
          </cell>
          <cell r="N25">
            <v>11.199245142885145</v>
          </cell>
        </row>
        <row r="103">
          <cell r="F103">
            <v>342.03409090909093</v>
          </cell>
          <cell r="H103">
            <v>340.86734693877548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Button"/>
      <sheetName val="init"/>
      <sheetName val="t-test"/>
      <sheetName val="clean"/>
      <sheetName val="test_button_android_browser"/>
    </sheetNames>
    <sheetDataSet>
      <sheetData sheetId="0"/>
      <sheetData sheetId="1">
        <row r="25">
          <cell r="K25">
            <v>0.05</v>
          </cell>
          <cell r="M25">
            <v>16.626819776144501</v>
          </cell>
          <cell r="N25">
            <v>4.978824746152255</v>
          </cell>
        </row>
        <row r="103">
          <cell r="F103">
            <v>337.38461538461536</v>
          </cell>
          <cell r="H103">
            <v>311.40740740740739</v>
          </cell>
        </row>
      </sheetData>
      <sheetData sheetId="2">
        <row r="6">
          <cell r="B6" t="b">
            <v>1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heckbox"/>
      <sheetName val="init"/>
      <sheetName val="t-test"/>
      <sheetName val="clean"/>
      <sheetName val="test_checkbox_android_browser"/>
    </sheetNames>
    <sheetDataSet>
      <sheetData sheetId="0"/>
      <sheetData sheetId="1">
        <row r="25">
          <cell r="K25">
            <v>0.05</v>
          </cell>
          <cell r="M25">
            <v>17.452863417261881</v>
          </cell>
          <cell r="N25">
            <v>4.9318030789085032</v>
          </cell>
        </row>
        <row r="103">
          <cell r="F103">
            <v>336.48051948051949</v>
          </cell>
          <cell r="H103">
            <v>307.05</v>
          </cell>
        </row>
      </sheetData>
      <sheetData sheetId="2">
        <row r="6">
          <cell r="B6" t="b">
            <v>1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llapsible"/>
      <sheetName val="init"/>
      <sheetName val="t-test"/>
      <sheetName val="clean"/>
      <sheetName val="test_collapsible_android_browse"/>
    </sheetNames>
    <sheetDataSet>
      <sheetData sheetId="0"/>
      <sheetData sheetId="1">
        <row r="25">
          <cell r="K25">
            <v>0.05</v>
          </cell>
          <cell r="M25">
            <v>13.891595721271235</v>
          </cell>
          <cell r="N25">
            <v>5.1563046198822216</v>
          </cell>
        </row>
        <row r="103">
          <cell r="F103">
            <v>334.1829268292683</v>
          </cell>
          <cell r="H103">
            <v>310.26829268292681</v>
          </cell>
        </row>
      </sheetData>
      <sheetData sheetId="2">
        <row r="6">
          <cell r="B6" t="b">
            <v>1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buttons"/>
      <sheetName val="init"/>
      <sheetName val="t-test"/>
      <sheetName val="test_controlgroupbuttons_androi"/>
    </sheetNames>
    <sheetDataSet>
      <sheetData sheetId="0"/>
      <sheetData sheetId="1">
        <row r="25">
          <cell r="K25">
            <v>0.05</v>
          </cell>
          <cell r="M25">
            <v>13.908504318274341</v>
          </cell>
          <cell r="N25">
            <v>2.9753715837178047</v>
          </cell>
        </row>
        <row r="103">
          <cell r="F103">
            <v>322.72500000000002</v>
          </cell>
          <cell r="H103">
            <v>308.78048780487802</v>
          </cell>
        </row>
      </sheetData>
      <sheetData sheetId="2">
        <row r="6">
          <cell r="B6" t="b">
            <v>1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checkboxes"/>
      <sheetName val="init"/>
      <sheetName val="t-test"/>
      <sheetName val="clean"/>
      <sheetName val="test_controlgroupcheckboxes_and"/>
    </sheetNames>
    <sheetDataSet>
      <sheetData sheetId="0"/>
      <sheetData sheetId="1">
        <row r="25">
          <cell r="K25">
            <v>0.05</v>
          </cell>
          <cell r="M25">
            <v>15.344172483821453</v>
          </cell>
          <cell r="N25">
            <v>11.061638952444016</v>
          </cell>
        </row>
        <row r="103">
          <cell r="F103">
            <v>335.36170212765956</v>
          </cell>
          <cell r="H103">
            <v>332.65625</v>
          </cell>
        </row>
      </sheetData>
      <sheetData sheetId="2">
        <row r="6">
          <cell r="B6" t="b">
            <v>0</v>
          </cell>
        </row>
      </sheetData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Controlgroupselect"/>
      <sheetName val="init"/>
      <sheetName val="t-test"/>
      <sheetName val="clean"/>
      <sheetName val="test_controlgroupselect_android"/>
    </sheetNames>
    <sheetDataSet>
      <sheetData sheetId="0"/>
      <sheetData sheetId="1">
        <row r="25">
          <cell r="K25">
            <v>0.05</v>
          </cell>
          <cell r="M25">
            <v>13.541610403782551</v>
          </cell>
          <cell r="N25">
            <v>3.6681447948490815</v>
          </cell>
        </row>
        <row r="103">
          <cell r="F103">
            <v>322.67073170731709</v>
          </cell>
          <cell r="H103">
            <v>305.83749999999998</v>
          </cell>
        </row>
      </sheetData>
      <sheetData sheetId="2">
        <row r="6">
          <cell r="B6" t="b">
            <v>1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formPage"/>
      <sheetName val="init"/>
      <sheetName val="t-test"/>
    </sheetNames>
    <sheetDataSet>
      <sheetData sheetId="0"/>
      <sheetData sheetId="1">
        <row r="25">
          <cell r="M25">
            <v>14.779313960758758</v>
          </cell>
          <cell r="N25">
            <v>5.7591884817258103</v>
          </cell>
        </row>
        <row r="103">
          <cell r="F103">
            <v>321.39024390243901</v>
          </cell>
          <cell r="H103">
            <v>295.20481927710841</v>
          </cell>
        </row>
      </sheetData>
      <sheetData sheetId="2">
        <row r="6">
          <cell r="B6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F3" sqref="F3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12.33203125" customWidth="1"/>
    <col min="4" max="4" width="10.109375" customWidth="1"/>
    <col min="5" max="5" width="8.5546875" customWidth="1"/>
    <col min="6" max="6" width="14.33203125" bestFit="1" customWidth="1"/>
    <col min="7" max="7" width="13.6640625" bestFit="1" customWidth="1"/>
    <col min="10" max="10" width="13.33203125" customWidth="1"/>
  </cols>
  <sheetData>
    <row r="1" spans="1:6" x14ac:dyDescent="0.3">
      <c r="A1" t="s">
        <v>9</v>
      </c>
      <c r="B1" s="6" t="s">
        <v>12</v>
      </c>
      <c r="C1" s="6" t="s">
        <v>13</v>
      </c>
      <c r="D1" s="5" t="s">
        <v>10</v>
      </c>
      <c r="F1" t="s">
        <v>11</v>
      </c>
    </row>
    <row r="2" spans="1:6" x14ac:dyDescent="0.3">
      <c r="A2" s="1" t="s">
        <v>0</v>
      </c>
      <c r="B2" s="3">
        <f>[1]init!$F$103</f>
        <v>565.03076923076924</v>
      </c>
      <c r="C2" s="4">
        <f>[1]init!$H$103</f>
        <v>564.875</v>
      </c>
      <c r="D2" s="2">
        <f>B2-C2</f>
        <v>0.15576923076923777</v>
      </c>
      <c r="F2" s="15" t="b">
        <f>'[1]t-test'!$B$6</f>
        <v>0</v>
      </c>
    </row>
    <row r="3" spans="1:6" x14ac:dyDescent="0.3">
      <c r="A3" s="1" t="s">
        <v>1</v>
      </c>
      <c r="B3" s="3">
        <f>[2]init!$F$103</f>
        <v>342.03409090909093</v>
      </c>
      <c r="C3" s="4">
        <f>[2]init!$H$103</f>
        <v>340.86734693877548</v>
      </c>
      <c r="D3" s="2">
        <f t="shared" ref="D3:D9" si="0">B3-C3</f>
        <v>1.1667439703154514</v>
      </c>
      <c r="F3" s="15" t="b">
        <f>'[2]t-test'!$B$6</f>
        <v>0</v>
      </c>
    </row>
    <row r="4" spans="1:6" x14ac:dyDescent="0.3">
      <c r="A4" s="1" t="s">
        <v>2</v>
      </c>
      <c r="B4" s="3">
        <f>[3]init!$F$103</f>
        <v>337.38461538461536</v>
      </c>
      <c r="C4" s="4">
        <f>[3]init!$H$103</f>
        <v>311.40740740740739</v>
      </c>
      <c r="D4" s="2">
        <f t="shared" si="0"/>
        <v>25.977207977207968</v>
      </c>
      <c r="F4" s="4" t="b">
        <f>'[3]t-test'!$B$6</f>
        <v>1</v>
      </c>
    </row>
    <row r="5" spans="1:6" x14ac:dyDescent="0.3">
      <c r="A5" s="1" t="s">
        <v>3</v>
      </c>
      <c r="B5" s="3">
        <f>[4]init!$F$103</f>
        <v>336.48051948051949</v>
      </c>
      <c r="C5" s="4">
        <f>[4]init!$H$103</f>
        <v>307.05</v>
      </c>
      <c r="D5" s="2">
        <f t="shared" si="0"/>
        <v>29.430519480519479</v>
      </c>
      <c r="F5" s="4" t="b">
        <f>'[4]t-test'!$B$6</f>
        <v>1</v>
      </c>
    </row>
    <row r="6" spans="1:6" x14ac:dyDescent="0.3">
      <c r="A6" s="1" t="s">
        <v>4</v>
      </c>
      <c r="B6" s="3">
        <f>[5]init!$F$103</f>
        <v>334.1829268292683</v>
      </c>
      <c r="C6" s="4">
        <f>[5]init!$H$103</f>
        <v>310.26829268292681</v>
      </c>
      <c r="D6" s="2">
        <f t="shared" si="0"/>
        <v>23.914634146341484</v>
      </c>
      <c r="F6" s="4" t="b">
        <f>'[5]t-test'!$B$6</f>
        <v>1</v>
      </c>
    </row>
    <row r="7" spans="1:6" x14ac:dyDescent="0.3">
      <c r="A7" s="1" t="s">
        <v>5</v>
      </c>
      <c r="B7" s="3">
        <f>[6]init!$F$103</f>
        <v>322.72500000000002</v>
      </c>
      <c r="C7" s="4">
        <f>[6]init!$H$103</f>
        <v>308.78048780487802</v>
      </c>
      <c r="D7" s="2">
        <f t="shared" si="0"/>
        <v>13.944512195122002</v>
      </c>
      <c r="F7" s="4" t="b">
        <f>'[6]t-test'!$B$6</f>
        <v>1</v>
      </c>
    </row>
    <row r="8" spans="1:6" x14ac:dyDescent="0.3">
      <c r="A8" s="1" t="s">
        <v>6</v>
      </c>
      <c r="B8" s="3">
        <f>[7]init!$F$103</f>
        <v>335.36170212765956</v>
      </c>
      <c r="C8" s="4">
        <f>[7]init!$H$103</f>
        <v>332.65625</v>
      </c>
      <c r="D8" s="2">
        <f t="shared" si="0"/>
        <v>2.7054521276595551</v>
      </c>
      <c r="F8" s="15" t="b">
        <f>'[7]t-test'!$B$6</f>
        <v>0</v>
      </c>
    </row>
    <row r="9" spans="1:6" x14ac:dyDescent="0.3">
      <c r="A9" s="1" t="s">
        <v>7</v>
      </c>
      <c r="B9" s="3">
        <f>[8]init!$F$103</f>
        <v>322.67073170731709</v>
      </c>
      <c r="C9" s="4">
        <f>[8]init!$H$103</f>
        <v>305.83749999999998</v>
      </c>
      <c r="D9" s="2">
        <f t="shared" si="0"/>
        <v>16.833231707317111</v>
      </c>
      <c r="F9" s="4" t="b">
        <f>'[8]t-test'!$B$6</f>
        <v>1</v>
      </c>
    </row>
    <row r="10" spans="1:6" x14ac:dyDescent="0.3">
      <c r="A10" s="1" t="s">
        <v>8</v>
      </c>
      <c r="B10" s="3">
        <f>[1]init!$F$103</f>
        <v>565.03076923076924</v>
      </c>
      <c r="C10" s="4">
        <f>[1]init!$H$103</f>
        <v>564.875</v>
      </c>
      <c r="D10" s="2">
        <f>B10-C10</f>
        <v>0.15576923076923777</v>
      </c>
      <c r="F10" s="15" t="b">
        <f>'[1]t-test'!$B$6</f>
        <v>0</v>
      </c>
    </row>
    <row r="11" spans="1:6" x14ac:dyDescent="0.3">
      <c r="A11" s="1" t="s">
        <v>22</v>
      </c>
      <c r="B11" s="3">
        <f>[9]init!$F$103</f>
        <v>321.39024390243901</v>
      </c>
      <c r="C11" s="4">
        <f>[9]init!$H$103</f>
        <v>295.20481927710841</v>
      </c>
      <c r="D11" s="2">
        <f t="shared" ref="D11:D12" si="1">B11-C11</f>
        <v>26.185424625330597</v>
      </c>
      <c r="F11" s="4" t="b">
        <f>'[9]t-test'!$B$6</f>
        <v>1</v>
      </c>
    </row>
    <row r="12" spans="1:6" x14ac:dyDescent="0.3">
      <c r="A12" s="1" t="s">
        <v>21</v>
      </c>
      <c r="B12" s="3">
        <f>[10]init!$F$103</f>
        <v>326.35106382978722</v>
      </c>
      <c r="C12" s="4">
        <f>[10]init!$H$103</f>
        <v>322.85263157894735</v>
      </c>
      <c r="D12" s="2">
        <f t="shared" si="1"/>
        <v>3.4984322508398691</v>
      </c>
      <c r="F12" s="15" t="b">
        <f>'[10]t-test'!$B$6</f>
        <v>0</v>
      </c>
    </row>
    <row r="13" spans="1:6" x14ac:dyDescent="0.3">
      <c r="A13" s="8" t="s">
        <v>16</v>
      </c>
      <c r="B13" s="3">
        <f>[11]init!$F$103</f>
        <v>339.4831460674157</v>
      </c>
      <c r="C13" s="4">
        <f>[11]init!$H$103</f>
        <v>337.92631578947368</v>
      </c>
      <c r="D13" s="2">
        <f t="shared" ref="D13:D18" si="2">B13-C13</f>
        <v>1.5568302779420264</v>
      </c>
      <c r="F13" s="15" t="b">
        <f>'[11]t-test'!$B$6</f>
        <v>0</v>
      </c>
    </row>
    <row r="14" spans="1:6" x14ac:dyDescent="0.3">
      <c r="A14" s="8" t="s">
        <v>23</v>
      </c>
      <c r="B14" s="3">
        <f>[12]init!$F$103</f>
        <v>490.42424242424244</v>
      </c>
      <c r="C14" s="4">
        <f>[12]init!$H$103</f>
        <v>498.03</v>
      </c>
      <c r="D14" s="10">
        <f t="shared" si="2"/>
        <v>-7.6057575757575364</v>
      </c>
      <c r="E14" s="12" t="s">
        <v>24</v>
      </c>
      <c r="F14" s="15" t="b">
        <f>'[12]t-test'!$B$6</f>
        <v>0</v>
      </c>
    </row>
    <row r="15" spans="1:6" x14ac:dyDescent="0.3">
      <c r="A15" s="8" t="s">
        <v>17</v>
      </c>
      <c r="B15" s="3">
        <f>[13]init!$F$103</f>
        <v>364.39393939393938</v>
      </c>
      <c r="C15" s="9">
        <f>[13]init!$H$103</f>
        <v>361.93</v>
      </c>
      <c r="D15" s="2">
        <f t="shared" si="2"/>
        <v>2.4639393939393699</v>
      </c>
      <c r="F15" s="15" t="b">
        <f>'[13]t-test'!$B$6</f>
        <v>0</v>
      </c>
    </row>
    <row r="16" spans="1:6" x14ac:dyDescent="0.3">
      <c r="A16" s="8" t="s">
        <v>18</v>
      </c>
      <c r="B16" s="3">
        <f>[14]init!$F$103</f>
        <v>352.09195402298849</v>
      </c>
      <c r="C16" s="9">
        <f>[14]init!$H$103</f>
        <v>340.4021739130435</v>
      </c>
      <c r="D16" s="2">
        <f t="shared" si="2"/>
        <v>11.689780109944991</v>
      </c>
      <c r="F16" s="15" t="b">
        <f>'[14]t-test'!$B$6</f>
        <v>0</v>
      </c>
    </row>
    <row r="17" spans="1:6" x14ac:dyDescent="0.3">
      <c r="A17" s="8" t="s">
        <v>19</v>
      </c>
      <c r="B17" s="3">
        <f>[15]init!$F$103</f>
        <v>334.77499999999998</v>
      </c>
      <c r="C17" s="9">
        <f>[15]init!$H$103</f>
        <v>316.60240963855421</v>
      </c>
      <c r="D17" s="2">
        <f t="shared" si="2"/>
        <v>18.172590361445771</v>
      </c>
      <c r="F17" s="9" t="b">
        <f>'[15]t-test'!$B$6</f>
        <v>1</v>
      </c>
    </row>
    <row r="18" spans="1:6" x14ac:dyDescent="0.3">
      <c r="A18" s="8" t="s">
        <v>20</v>
      </c>
      <c r="B18" s="3">
        <f>[16]init!$F$103</f>
        <v>510.3780487804878</v>
      </c>
      <c r="C18" s="9">
        <f>[16]init!$H$103</f>
        <v>520.42307692307691</v>
      </c>
      <c r="D18" s="10">
        <f t="shared" si="2"/>
        <v>-10.045028142589103</v>
      </c>
      <c r="E18" t="s">
        <v>24</v>
      </c>
      <c r="F18" s="15" t="b">
        <f>'[16]t-test'!$B$6</f>
        <v>0</v>
      </c>
    </row>
    <row r="19" spans="1:6" x14ac:dyDescent="0.3">
      <c r="A19" s="13"/>
      <c r="B19" s="12"/>
      <c r="C19" s="11"/>
    </row>
    <row r="20" spans="1:6" x14ac:dyDescent="0.3">
      <c r="A20" s="14"/>
      <c r="B20" s="12"/>
      <c r="C20" s="12"/>
    </row>
    <row r="21" spans="1:6" x14ac:dyDescent="0.3">
      <c r="A21" s="14"/>
      <c r="B21" s="12"/>
      <c r="C21" s="12"/>
    </row>
    <row r="22" spans="1:6" x14ac:dyDescent="0.3">
      <c r="A22" s="1" t="s">
        <v>14</v>
      </c>
      <c r="D22" t="s">
        <v>15</v>
      </c>
    </row>
    <row r="23" spans="1:6" x14ac:dyDescent="0.3">
      <c r="A23" t="s">
        <v>9</v>
      </c>
      <c r="B23" s="6" t="s">
        <v>12</v>
      </c>
      <c r="C23" s="6" t="s">
        <v>13</v>
      </c>
    </row>
    <row r="24" spans="1:6" x14ac:dyDescent="0.3">
      <c r="A24" s="1" t="s">
        <v>0</v>
      </c>
      <c r="B24" s="3">
        <f>[1]init!$M$25</f>
        <v>25.664719983662728</v>
      </c>
      <c r="C24" s="4">
        <f>[1]init!$N$25</f>
        <v>5.1597173240631813</v>
      </c>
      <c r="D24" s="7">
        <f>[1]init!$K$25</f>
        <v>0.05</v>
      </c>
    </row>
    <row r="25" spans="1:6" x14ac:dyDescent="0.3">
      <c r="A25" s="1" t="s">
        <v>1</v>
      </c>
      <c r="B25" s="3">
        <f>[2]init!$M$25</f>
        <v>13.808888012054311</v>
      </c>
      <c r="C25" s="4">
        <f>[2]init!$N$25</f>
        <v>11.199245142885145</v>
      </c>
      <c r="D25" s="7">
        <f>[2]init!$K$25</f>
        <v>0.05</v>
      </c>
    </row>
    <row r="26" spans="1:6" x14ac:dyDescent="0.3">
      <c r="A26" s="1" t="s">
        <v>2</v>
      </c>
      <c r="B26" s="3">
        <f>[3]init!$M$25</f>
        <v>16.626819776144501</v>
      </c>
      <c r="C26" s="4">
        <f>[3]init!$N$25</f>
        <v>4.978824746152255</v>
      </c>
      <c r="D26" s="7">
        <f>[3]init!$K$25</f>
        <v>0.05</v>
      </c>
    </row>
    <row r="27" spans="1:6" x14ac:dyDescent="0.3">
      <c r="A27" s="1" t="s">
        <v>3</v>
      </c>
      <c r="B27" s="3">
        <f>[4]init!$M$25</f>
        <v>17.452863417261881</v>
      </c>
      <c r="C27" s="4">
        <f>[4]init!$N$25</f>
        <v>4.9318030789085032</v>
      </c>
      <c r="D27" s="7">
        <f>[4]init!$K$25</f>
        <v>0.05</v>
      </c>
    </row>
    <row r="28" spans="1:6" x14ac:dyDescent="0.3">
      <c r="A28" s="1" t="s">
        <v>4</v>
      </c>
      <c r="B28" s="3">
        <f>[5]init!$M$25</f>
        <v>13.891595721271235</v>
      </c>
      <c r="C28" s="4">
        <f>[5]init!$N$25</f>
        <v>5.1563046198822216</v>
      </c>
      <c r="D28" s="7">
        <f>[5]init!$K$25</f>
        <v>0.05</v>
      </c>
    </row>
    <row r="29" spans="1:6" x14ac:dyDescent="0.3">
      <c r="A29" s="1" t="s">
        <v>5</v>
      </c>
      <c r="B29" s="3">
        <f>[6]init!$M$25</f>
        <v>13.908504318274341</v>
      </c>
      <c r="C29" s="4">
        <f>[6]init!$N$25</f>
        <v>2.9753715837178047</v>
      </c>
      <c r="D29" s="7">
        <f>[6]init!$K$25</f>
        <v>0.05</v>
      </c>
    </row>
    <row r="30" spans="1:6" x14ac:dyDescent="0.3">
      <c r="A30" s="1" t="s">
        <v>6</v>
      </c>
      <c r="B30" s="3">
        <f>[7]init!$M$25</f>
        <v>15.344172483821453</v>
      </c>
      <c r="C30" s="4">
        <f>[7]init!$N$25</f>
        <v>11.061638952444016</v>
      </c>
      <c r="D30" s="7">
        <f>[7]init!$K$25</f>
        <v>0.05</v>
      </c>
    </row>
    <row r="31" spans="1:6" x14ac:dyDescent="0.3">
      <c r="A31" s="1" t="s">
        <v>7</v>
      </c>
      <c r="B31" s="3">
        <f>[8]init!$M$25</f>
        <v>13.541610403782551</v>
      </c>
      <c r="C31" s="4">
        <f>[8]init!$N$25</f>
        <v>3.6681447948490815</v>
      </c>
      <c r="D31" s="7">
        <f>[8]init!$K$25</f>
        <v>0.05</v>
      </c>
    </row>
    <row r="32" spans="1:6" x14ac:dyDescent="0.3">
      <c r="A32" s="1" t="s">
        <v>8</v>
      </c>
      <c r="B32" s="3">
        <f>[1]init!$M$25</f>
        <v>25.664719983662728</v>
      </c>
      <c r="C32" s="4">
        <f>[1]init!$N$25</f>
        <v>5.1597173240631813</v>
      </c>
      <c r="D32" s="7">
        <f>[1]init!$K$25</f>
        <v>0.05</v>
      </c>
    </row>
    <row r="33" spans="1:4" x14ac:dyDescent="0.3">
      <c r="A33" s="1" t="s">
        <v>22</v>
      </c>
      <c r="B33" s="3">
        <f>[9]init!$M$25</f>
        <v>14.779313960758758</v>
      </c>
      <c r="C33" s="4">
        <f>[9]init!$N$25</f>
        <v>5.7591884817258103</v>
      </c>
      <c r="D33" s="7">
        <f>[1]init!$K$25</f>
        <v>0.05</v>
      </c>
    </row>
    <row r="34" spans="1:4" x14ac:dyDescent="0.3">
      <c r="A34" s="1" t="s">
        <v>21</v>
      </c>
      <c r="B34" s="3">
        <f>[10]init!$M$25</f>
        <v>13.20602142532853</v>
      </c>
      <c r="C34" s="4">
        <f>[10]init!$N$25</f>
        <v>10.365565267513938</v>
      </c>
      <c r="D34" s="7">
        <f>[1]init!$K$25</f>
        <v>0.05</v>
      </c>
    </row>
    <row r="35" spans="1:4" x14ac:dyDescent="0.3">
      <c r="A35" s="8" t="s">
        <v>16</v>
      </c>
      <c r="B35" s="3">
        <f>[11]init!$M$25</f>
        <v>16.723100871366761</v>
      </c>
      <c r="C35" s="4">
        <f>[11]init!$N$25</f>
        <v>11.291233371181823</v>
      </c>
      <c r="D35" s="7">
        <f>[1]init!$K$25</f>
        <v>0.05</v>
      </c>
    </row>
    <row r="36" spans="1:4" x14ac:dyDescent="0.3">
      <c r="A36" s="8" t="s">
        <v>23</v>
      </c>
      <c r="B36" s="3">
        <f>[12]init!$M$25</f>
        <v>24.858619531126788</v>
      </c>
      <c r="C36" s="4">
        <f>[12]init!$N$25</f>
        <v>24.001286564104063</v>
      </c>
      <c r="D36" s="7">
        <f>[1]init!$K$25</f>
        <v>0.05</v>
      </c>
    </row>
    <row r="37" spans="1:4" x14ac:dyDescent="0.3">
      <c r="A37" s="8" t="s">
        <v>17</v>
      </c>
      <c r="B37" s="3">
        <f>[13]init!$M$25</f>
        <v>32.396904139775721</v>
      </c>
      <c r="C37" s="9">
        <f>[13]init!$N$25</f>
        <v>30.522340455823581</v>
      </c>
      <c r="D37" s="7">
        <f>[1]init!$K$25</f>
        <v>0.05</v>
      </c>
    </row>
    <row r="38" spans="1:4" x14ac:dyDescent="0.3">
      <c r="A38" s="8" t="s">
        <v>18</v>
      </c>
      <c r="B38" s="3">
        <f>[14]init!$M$25</f>
        <v>20.128277184260515</v>
      </c>
      <c r="C38" s="9">
        <f>[14]init!$N$25</f>
        <v>12.490421437348497</v>
      </c>
      <c r="D38" s="7">
        <f>[1]init!$K$25</f>
        <v>0.05</v>
      </c>
    </row>
    <row r="39" spans="1:4" x14ac:dyDescent="0.3">
      <c r="A39" s="8" t="s">
        <v>19</v>
      </c>
      <c r="B39" s="3">
        <f>[15]init!$M$25</f>
        <v>15.13434317930645</v>
      </c>
      <c r="C39" s="9">
        <f>[15]init!$N$25</f>
        <v>6.064216042678968</v>
      </c>
      <c r="D39" s="7">
        <f>[1]init!$K$25</f>
        <v>0.05</v>
      </c>
    </row>
    <row r="40" spans="1:4" x14ac:dyDescent="0.3">
      <c r="A40" s="8" t="s">
        <v>20</v>
      </c>
      <c r="B40" s="3">
        <f>[16]init!$M$25</f>
        <v>20.828202005736816</v>
      </c>
      <c r="C40" s="9">
        <f>[16]init!$N$25</f>
        <v>8.4514367510063568</v>
      </c>
      <c r="D40" s="7">
        <f>[1]init!$K$25</f>
        <v>0.05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Nathan</cp:lastModifiedBy>
  <dcterms:created xsi:type="dcterms:W3CDTF">2013-06-12T12:30:24Z</dcterms:created>
  <dcterms:modified xsi:type="dcterms:W3CDTF">2013-09-17T18:05:58Z</dcterms:modified>
</cp:coreProperties>
</file>