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8192" windowHeight="11532"/>
  </bookViews>
  <sheets>
    <sheet name="INIT" sheetId="1" r:id="rId1"/>
    <sheet name="Sheet3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45621" iterateDelta="1E-4"/>
</workbook>
</file>

<file path=xl/calcChain.xml><?xml version="1.0" encoding="utf-8"?>
<calcChain xmlns="http://schemas.openxmlformats.org/spreadsheetml/2006/main">
  <c r="F18" i="1" l="1"/>
  <c r="F17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38" i="1" l="1"/>
  <c r="C38" i="1"/>
  <c r="D38" i="1"/>
  <c r="D40" i="1" l="1"/>
  <c r="D39" i="1"/>
  <c r="D37" i="1"/>
  <c r="D36" i="1"/>
  <c r="D35" i="1"/>
  <c r="D34" i="1"/>
  <c r="D33" i="1"/>
  <c r="D32" i="1"/>
  <c r="C32" i="1"/>
  <c r="B32" i="1"/>
  <c r="D24" i="1"/>
  <c r="C24" i="1"/>
  <c r="B24" i="1"/>
  <c r="C10" i="1"/>
  <c r="B10" i="1"/>
  <c r="C2" i="1"/>
  <c r="B2" i="1"/>
  <c r="D26" i="1"/>
  <c r="C26" i="1"/>
  <c r="B26" i="1"/>
  <c r="C4" i="1"/>
  <c r="B4" i="1"/>
  <c r="D25" i="1"/>
  <c r="C25" i="1"/>
  <c r="B25" i="1"/>
  <c r="C3" i="1"/>
  <c r="B3" i="1"/>
  <c r="C40" i="1"/>
  <c r="B40" i="1"/>
  <c r="C18" i="1"/>
  <c r="B18" i="1"/>
  <c r="C39" i="1"/>
  <c r="B39" i="1"/>
  <c r="C17" i="1"/>
  <c r="B17" i="1"/>
  <c r="C16" i="1"/>
  <c r="B16" i="1"/>
  <c r="C37" i="1"/>
  <c r="B37" i="1"/>
  <c r="C15" i="1"/>
  <c r="B15" i="1"/>
  <c r="C36" i="1"/>
  <c r="B36" i="1"/>
  <c r="C14" i="1"/>
  <c r="B14" i="1"/>
  <c r="C35" i="1"/>
  <c r="B35" i="1"/>
  <c r="C13" i="1"/>
  <c r="B13" i="1"/>
  <c r="C34" i="1"/>
  <c r="B34" i="1"/>
  <c r="C12" i="1"/>
  <c r="B12" i="1"/>
  <c r="C33" i="1"/>
  <c r="B33" i="1"/>
  <c r="C11" i="1"/>
  <c r="B11" i="1"/>
  <c r="D31" i="1"/>
  <c r="C31" i="1"/>
  <c r="B31" i="1"/>
  <c r="C9" i="1"/>
  <c r="B9" i="1"/>
  <c r="D30" i="1"/>
  <c r="C30" i="1"/>
  <c r="B30" i="1"/>
  <c r="C8" i="1"/>
  <c r="B8" i="1"/>
  <c r="D29" i="1"/>
  <c r="C29" i="1"/>
  <c r="B29" i="1"/>
  <c r="C7" i="1"/>
  <c r="B7" i="1"/>
  <c r="D28" i="1"/>
  <c r="C28" i="1"/>
  <c r="B28" i="1"/>
  <c r="C6" i="1"/>
  <c r="B6" i="1"/>
  <c r="D27" i="1"/>
  <c r="C27" i="1"/>
  <c r="B27" i="1"/>
  <c r="C5" i="1"/>
  <c r="B5" i="1"/>
  <c r="D11" i="1" l="1"/>
  <c r="D12" i="1"/>
  <c r="D9" i="1"/>
  <c r="D14" i="1"/>
  <c r="D15" i="1"/>
  <c r="D16" i="1"/>
  <c r="D17" i="1"/>
  <c r="D18" i="1"/>
  <c r="D8" i="1"/>
  <c r="D2" i="1"/>
  <c r="D10" i="1" l="1"/>
  <c r="D13" i="1"/>
  <c r="D7" i="1"/>
  <c r="D5" i="1"/>
  <c r="D3" i="1"/>
  <c r="D4" i="1"/>
  <c r="D6" i="1"/>
</calcChain>
</file>

<file path=xl/sharedStrings.xml><?xml version="1.0" encoding="utf-8"?>
<sst xmlns="http://schemas.openxmlformats.org/spreadsheetml/2006/main" count="52" uniqueCount="26">
  <si>
    <t>accordion</t>
  </si>
  <si>
    <t>autocomplete</t>
  </si>
  <si>
    <t>button</t>
  </si>
  <si>
    <t>checkbox</t>
  </si>
  <si>
    <t>collapsible</t>
  </si>
  <si>
    <t>controlgroupbuttons</t>
  </si>
  <si>
    <t>controlgroupcheckboxes</t>
  </si>
  <si>
    <t>controlgroupselect</t>
  </si>
  <si>
    <t>flipswitch</t>
  </si>
  <si>
    <t>widget</t>
  </si>
  <si>
    <t>diff</t>
  </si>
  <si>
    <t>SIGNIFICANT?</t>
  </si>
  <si>
    <t>JQM 1.3.1 (old)</t>
  </si>
  <si>
    <t>JQM 1.4 (new)</t>
  </si>
  <si>
    <t>Confidence interval</t>
  </si>
  <si>
    <t>crit value</t>
  </si>
  <si>
    <t>listview</t>
  </si>
  <si>
    <t>radiobuttons</t>
  </si>
  <si>
    <t>select</t>
  </si>
  <si>
    <t>slider</t>
  </si>
  <si>
    <t>textinput</t>
  </si>
  <si>
    <t>listPage</t>
  </si>
  <si>
    <t>formPage</t>
  </si>
  <si>
    <t>miscPage</t>
  </si>
  <si>
    <t>no results</t>
  </si>
  <si>
    <t>slower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</si>
</sst>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0" fillId="0" borderId="0" xfId="0" applyAlignment="1">
      <alignment horizontal="right"/>
    </xf>
    <xf numFmtId="0" fontId="0" fillId="4" borderId="0" xfId="0" applyFill="1"/>
    <xf numFmtId="2" fontId="0" fillId="4" borderId="0" xfId="0" applyNumberFormat="1" applyFill="1"/>
    <xf numFmtId="0" fontId="2" fillId="0" borderId="0" xfId="0" applyFont="1"/>
    <xf numFmtId="2" fontId="0" fillId="5" borderId="0" xfId="0" applyNumberFormat="1" applyFill="1"/>
    <xf numFmtId="2" fontId="0" fillId="0" borderId="0" xfId="0" applyNumberFormat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6" borderId="0" xfId="0" applyFill="1"/>
    <xf numFmtId="2" fontId="0" fillId="6" borderId="0" xfId="0" applyNumberFormat="1" applyFill="1"/>
    <xf numFmtId="2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nl-NL" sz="1700">
                <a:latin typeface="+mj-lt"/>
              </a:rPr>
              <a:t>Comparison</a:t>
            </a:r>
            <a:r>
              <a:rPr lang="nl-NL" sz="1700" baseline="0">
                <a:latin typeface="+mj-lt"/>
              </a:rPr>
              <a:t> on initial execution time</a:t>
            </a:r>
            <a:endParaRPr lang="nl-NL" sz="1700">
              <a:latin typeface="+mj-lt"/>
            </a:endParaRPr>
          </a:p>
        </c:rich>
      </c:tx>
      <c:layout>
        <c:manualLayout>
          <c:xMode val="edge"/>
          <c:yMode val="edge"/>
          <c:x val="0.20704962692671544"/>
          <c:y val="5.6258998667295196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57606176420925E-2"/>
          <c:y val="0.11846366440042824"/>
          <c:w val="0.73500898594572228"/>
          <c:h val="0.62295021920088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INIT!$B$1</c:f>
              <c:strCache>
                <c:ptCount val="1"/>
                <c:pt idx="0">
                  <c:v>JQM 1.3.1 (old)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INIT!$A$2:$A$18</c:f>
              <c:strCache>
                <c:ptCount val="17"/>
                <c:pt idx="0">
                  <c:v>accordion</c:v>
                </c:pt>
                <c:pt idx="1">
                  <c:v>autocomplete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  <c:pt idx="9">
                  <c:v>formPage</c:v>
                </c:pt>
                <c:pt idx="10">
                  <c:v>listPage</c:v>
                </c:pt>
                <c:pt idx="11">
                  <c:v>listview</c:v>
                </c:pt>
                <c:pt idx="12">
                  <c:v>miscPage</c:v>
                </c:pt>
                <c:pt idx="13">
                  <c:v>radiobuttons</c:v>
                </c:pt>
                <c:pt idx="14">
                  <c:v>select</c:v>
                </c:pt>
                <c:pt idx="15">
                  <c:v>slider</c:v>
                </c:pt>
                <c:pt idx="16">
                  <c:v>textinput</c:v>
                </c:pt>
              </c:strCache>
            </c:strRef>
          </c:cat>
          <c:val>
            <c:numRef>
              <c:f>INIT!$B$2:$B$18</c:f>
              <c:numCache>
                <c:formatCode>0.00</c:formatCode>
                <c:ptCount val="17"/>
                <c:pt idx="0">
                  <c:v>87.736111111111114</c:v>
                </c:pt>
                <c:pt idx="1">
                  <c:v>89.597402597402592</c:v>
                </c:pt>
                <c:pt idx="2">
                  <c:v>86.389610389610397</c:v>
                </c:pt>
                <c:pt idx="3">
                  <c:v>87.641975308641975</c:v>
                </c:pt>
                <c:pt idx="4">
                  <c:v>86.777777777777771</c:v>
                </c:pt>
                <c:pt idx="5">
                  <c:v>86.616279069767444</c:v>
                </c:pt>
                <c:pt idx="6">
                  <c:v>86.494117647058829</c:v>
                </c:pt>
                <c:pt idx="7">
                  <c:v>86.955056179775283</c:v>
                </c:pt>
                <c:pt idx="8">
                  <c:v>87.736111111111114</c:v>
                </c:pt>
                <c:pt idx="9">
                  <c:v>90.079545454545453</c:v>
                </c:pt>
                <c:pt idx="10">
                  <c:v>88.60526315789474</c:v>
                </c:pt>
                <c:pt idx="11">
                  <c:v>348.10389610389609</c:v>
                </c:pt>
                <c:pt idx="12">
                  <c:v>90.61904761904762</c:v>
                </c:pt>
                <c:pt idx="13">
                  <c:v>87.506172839506178</c:v>
                </c:pt>
                <c:pt idx="14">
                  <c:v>0</c:v>
                </c:pt>
                <c:pt idx="15">
                  <c:v>87.339622641509436</c:v>
                </c:pt>
                <c:pt idx="16">
                  <c:v>86.246575342465746</c:v>
                </c:pt>
              </c:numCache>
            </c:numRef>
          </c:val>
        </c:ser>
        <c:ser>
          <c:idx val="1"/>
          <c:order val="1"/>
          <c:tx>
            <c:strRef>
              <c:f>INIT!$C$1</c:f>
              <c:strCache>
                <c:ptCount val="1"/>
                <c:pt idx="0">
                  <c:v>JQM 1.4 (new)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INIT!$A$2:$A$18</c:f>
              <c:strCache>
                <c:ptCount val="17"/>
                <c:pt idx="0">
                  <c:v>accordion</c:v>
                </c:pt>
                <c:pt idx="1">
                  <c:v>autocomplete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  <c:pt idx="9">
                  <c:v>formPage</c:v>
                </c:pt>
                <c:pt idx="10">
                  <c:v>listPage</c:v>
                </c:pt>
                <c:pt idx="11">
                  <c:v>listview</c:v>
                </c:pt>
                <c:pt idx="12">
                  <c:v>miscPage</c:v>
                </c:pt>
                <c:pt idx="13">
                  <c:v>radiobuttons</c:v>
                </c:pt>
                <c:pt idx="14">
                  <c:v>select</c:v>
                </c:pt>
                <c:pt idx="15">
                  <c:v>slider</c:v>
                </c:pt>
                <c:pt idx="16">
                  <c:v>textinput</c:v>
                </c:pt>
              </c:strCache>
            </c:strRef>
          </c:cat>
          <c:val>
            <c:numRef>
              <c:f>INIT!$C$2:$C$18</c:f>
              <c:numCache>
                <c:formatCode>0.00</c:formatCode>
                <c:ptCount val="17"/>
                <c:pt idx="0">
                  <c:v>87.148148148148152</c:v>
                </c:pt>
                <c:pt idx="1">
                  <c:v>88.88636363636364</c:v>
                </c:pt>
                <c:pt idx="2">
                  <c:v>86.41379310344827</c:v>
                </c:pt>
                <c:pt idx="3">
                  <c:v>87.64835164835165</c:v>
                </c:pt>
                <c:pt idx="4">
                  <c:v>87</c:v>
                </c:pt>
                <c:pt idx="5">
                  <c:v>86.52873563218391</c:v>
                </c:pt>
                <c:pt idx="6">
                  <c:v>86.768421052631581</c:v>
                </c:pt>
                <c:pt idx="7">
                  <c:v>87.402298850574709</c:v>
                </c:pt>
                <c:pt idx="8">
                  <c:v>87.148148148148152</c:v>
                </c:pt>
                <c:pt idx="9">
                  <c:v>90.040404040404042</c:v>
                </c:pt>
                <c:pt idx="10">
                  <c:v>88.452380952380949</c:v>
                </c:pt>
                <c:pt idx="11">
                  <c:v>303.0632911392405</c:v>
                </c:pt>
                <c:pt idx="12">
                  <c:v>90.2</c:v>
                </c:pt>
                <c:pt idx="13">
                  <c:v>87.27472527472527</c:v>
                </c:pt>
                <c:pt idx="14">
                  <c:v>0</c:v>
                </c:pt>
                <c:pt idx="15">
                  <c:v>87.063829787234042</c:v>
                </c:pt>
                <c:pt idx="16">
                  <c:v>86.536585365853654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29952"/>
        <c:axId val="103631488"/>
      </c:barChart>
      <c:catAx>
        <c:axId val="10362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631488"/>
        <c:crosses val="autoZero"/>
        <c:auto val="1"/>
        <c:lblAlgn val="ctr"/>
        <c:lblOffset val="100"/>
        <c:noMultiLvlLbl val="0"/>
      </c:catAx>
      <c:valAx>
        <c:axId val="103631488"/>
        <c:scaling>
          <c:orientation val="minMax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sz="1400">
                    <a:latin typeface="+mn-lt"/>
                  </a:rPr>
                  <a:t>exectuion</a:t>
                </a:r>
                <a:r>
                  <a:rPr lang="nl-NL" sz="1400" baseline="0">
                    <a:latin typeface="+mn-lt"/>
                  </a:rPr>
                  <a:t> time</a:t>
                </a:r>
                <a:endParaRPr lang="nl-NL" sz="14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1.2784784015819161E-2"/>
              <c:y val="0.250980556477003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crossAx val="103629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710625230623"/>
          <c:y val="4.4033464364595515E-2"/>
          <c:w val="0.1396517254247111"/>
          <c:h val="0.1239107368748194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nl-NL" sz="1700">
                <a:latin typeface="+mj-lt"/>
              </a:rPr>
              <a:t>Comparison</a:t>
            </a:r>
            <a:r>
              <a:rPr lang="nl-NL" sz="1700" baseline="0">
                <a:latin typeface="+mj-lt"/>
              </a:rPr>
              <a:t> on initial execution time </a:t>
            </a:r>
          </a:p>
          <a:p>
            <a:pPr algn="ctr">
              <a:defRPr/>
            </a:pPr>
            <a:r>
              <a:rPr lang="nl-NL" sz="1700" baseline="0">
                <a:latin typeface="+mj-lt"/>
              </a:rPr>
              <a:t>(focussed on error bars)</a:t>
            </a:r>
            <a:endParaRPr lang="nl-NL" sz="1700">
              <a:latin typeface="+mj-lt"/>
            </a:endParaRPr>
          </a:p>
        </c:rich>
      </c:tx>
      <c:layout>
        <c:manualLayout>
          <c:xMode val="edge"/>
          <c:yMode val="edge"/>
          <c:x val="7.6293076002129964E-2"/>
          <c:y val="1.7766289109088371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57606176420925E-2"/>
          <c:y val="8.0276461367823779E-2"/>
          <c:w val="0.75398882257819611"/>
          <c:h val="0.64769691914238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INIT!$B$1</c:f>
              <c:strCache>
                <c:ptCount val="1"/>
                <c:pt idx="0">
                  <c:v>JQM 1.3.1 (old)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INIT!$B$24:$B$40</c:f>
                <c:numCache>
                  <c:formatCode>General</c:formatCode>
                  <c:ptCount val="17"/>
                  <c:pt idx="0">
                    <c:v>0.49213685935824047</c:v>
                  </c:pt>
                  <c:pt idx="1">
                    <c:v>0.70917217812104649</c:v>
                  </c:pt>
                  <c:pt idx="2">
                    <c:v>0.25908602974680756</c:v>
                  </c:pt>
                  <c:pt idx="3">
                    <c:v>0.27317098148050623</c:v>
                  </c:pt>
                  <c:pt idx="4">
                    <c:v>0.2390199981146405</c:v>
                  </c:pt>
                  <c:pt idx="5">
                    <c:v>0.61710217946745138</c:v>
                  </c:pt>
                  <c:pt idx="6">
                    <c:v>0.34204181650668231</c:v>
                  </c:pt>
                  <c:pt idx="7">
                    <c:v>0.34695143950207546</c:v>
                  </c:pt>
                  <c:pt idx="8">
                    <c:v>0.49213685935824047</c:v>
                  </c:pt>
                  <c:pt idx="9">
                    <c:v>0.24368308700383634</c:v>
                  </c:pt>
                  <c:pt idx="10">
                    <c:v>0.3491552595151669</c:v>
                  </c:pt>
                  <c:pt idx="11">
                    <c:v>26.397877465324083</c:v>
                  </c:pt>
                  <c:pt idx="12">
                    <c:v>0.49979288987829773</c:v>
                  </c:pt>
                  <c:pt idx="13">
                    <c:v>0.52814599635294102</c:v>
                  </c:pt>
                  <c:pt idx="14">
                    <c:v>0</c:v>
                  </c:pt>
                  <c:pt idx="15">
                    <c:v>0.41045653883661343</c:v>
                  </c:pt>
                  <c:pt idx="16">
                    <c:v>0.30609571435061916</c:v>
                  </c:pt>
                </c:numCache>
              </c:numRef>
            </c:plus>
            <c:minus>
              <c:numRef>
                <c:f>INIT!$B$24:$B$40</c:f>
                <c:numCache>
                  <c:formatCode>General</c:formatCode>
                  <c:ptCount val="17"/>
                  <c:pt idx="0">
                    <c:v>0.49213685935824047</c:v>
                  </c:pt>
                  <c:pt idx="1">
                    <c:v>0.70917217812104649</c:v>
                  </c:pt>
                  <c:pt idx="2">
                    <c:v>0.25908602974680756</c:v>
                  </c:pt>
                  <c:pt idx="3">
                    <c:v>0.27317098148050623</c:v>
                  </c:pt>
                  <c:pt idx="4">
                    <c:v>0.2390199981146405</c:v>
                  </c:pt>
                  <c:pt idx="5">
                    <c:v>0.61710217946745138</c:v>
                  </c:pt>
                  <c:pt idx="6">
                    <c:v>0.34204181650668231</c:v>
                  </c:pt>
                  <c:pt idx="7">
                    <c:v>0.34695143950207546</c:v>
                  </c:pt>
                  <c:pt idx="8">
                    <c:v>0.49213685935824047</c:v>
                  </c:pt>
                  <c:pt idx="9">
                    <c:v>0.24368308700383634</c:v>
                  </c:pt>
                  <c:pt idx="10">
                    <c:v>0.3491552595151669</c:v>
                  </c:pt>
                  <c:pt idx="11">
                    <c:v>26.397877465324083</c:v>
                  </c:pt>
                  <c:pt idx="12">
                    <c:v>0.49979288987829773</c:v>
                  </c:pt>
                  <c:pt idx="13">
                    <c:v>0.52814599635294102</c:v>
                  </c:pt>
                  <c:pt idx="14">
                    <c:v>0</c:v>
                  </c:pt>
                  <c:pt idx="15">
                    <c:v>0.41045653883661343</c:v>
                  </c:pt>
                  <c:pt idx="16">
                    <c:v>0.30609571435061916</c:v>
                  </c:pt>
                </c:numCache>
              </c:numRef>
            </c:minus>
            <c:spPr>
              <a:ln cap="rnd" cmpd="sng">
                <a:prstDash val="solid"/>
                <a:round/>
              </a:ln>
            </c:spPr>
          </c:errBars>
          <c:cat>
            <c:strRef>
              <c:f>INIT!$A$2:$A$18</c:f>
              <c:strCache>
                <c:ptCount val="17"/>
                <c:pt idx="0">
                  <c:v>accordion</c:v>
                </c:pt>
                <c:pt idx="1">
                  <c:v>autocomplete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  <c:pt idx="9">
                  <c:v>formPage</c:v>
                </c:pt>
                <c:pt idx="10">
                  <c:v>listPage</c:v>
                </c:pt>
                <c:pt idx="11">
                  <c:v>listview</c:v>
                </c:pt>
                <c:pt idx="12">
                  <c:v>miscPage</c:v>
                </c:pt>
                <c:pt idx="13">
                  <c:v>radiobuttons</c:v>
                </c:pt>
                <c:pt idx="14">
                  <c:v>select</c:v>
                </c:pt>
                <c:pt idx="15">
                  <c:v>slider</c:v>
                </c:pt>
                <c:pt idx="16">
                  <c:v>textinput</c:v>
                </c:pt>
              </c:strCache>
            </c:strRef>
          </c:cat>
          <c:val>
            <c:numRef>
              <c:f>INIT!$B$2:$B$18</c:f>
              <c:numCache>
                <c:formatCode>0.00</c:formatCode>
                <c:ptCount val="17"/>
                <c:pt idx="0">
                  <c:v>87.736111111111114</c:v>
                </c:pt>
                <c:pt idx="1">
                  <c:v>89.597402597402592</c:v>
                </c:pt>
                <c:pt idx="2">
                  <c:v>86.389610389610397</c:v>
                </c:pt>
                <c:pt idx="3">
                  <c:v>87.641975308641975</c:v>
                </c:pt>
                <c:pt idx="4">
                  <c:v>86.777777777777771</c:v>
                </c:pt>
                <c:pt idx="5">
                  <c:v>86.616279069767444</c:v>
                </c:pt>
                <c:pt idx="6">
                  <c:v>86.494117647058829</c:v>
                </c:pt>
                <c:pt idx="7">
                  <c:v>86.955056179775283</c:v>
                </c:pt>
                <c:pt idx="8">
                  <c:v>87.736111111111114</c:v>
                </c:pt>
                <c:pt idx="9">
                  <c:v>90.079545454545453</c:v>
                </c:pt>
                <c:pt idx="10">
                  <c:v>88.60526315789474</c:v>
                </c:pt>
                <c:pt idx="11">
                  <c:v>348.10389610389609</c:v>
                </c:pt>
                <c:pt idx="12">
                  <c:v>90.61904761904762</c:v>
                </c:pt>
                <c:pt idx="13">
                  <c:v>87.506172839506178</c:v>
                </c:pt>
                <c:pt idx="14">
                  <c:v>0</c:v>
                </c:pt>
                <c:pt idx="15">
                  <c:v>87.339622641509436</c:v>
                </c:pt>
                <c:pt idx="16">
                  <c:v>86.246575342465746</c:v>
                </c:pt>
              </c:numCache>
            </c:numRef>
          </c:val>
        </c:ser>
        <c:ser>
          <c:idx val="1"/>
          <c:order val="1"/>
          <c:tx>
            <c:strRef>
              <c:f>INIT!$C$1</c:f>
              <c:strCache>
                <c:ptCount val="1"/>
                <c:pt idx="0">
                  <c:v>JQM 1.4 (new)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INIT!$C$24:$C$40</c:f>
                <c:numCache>
                  <c:formatCode>General</c:formatCode>
                  <c:ptCount val="17"/>
                  <c:pt idx="0">
                    <c:v>0.14777201835395198</c:v>
                  </c:pt>
                  <c:pt idx="1">
                    <c:v>0.34740719262499153</c:v>
                  </c:pt>
                  <c:pt idx="2">
                    <c:v>0.16230308706185145</c:v>
                  </c:pt>
                  <c:pt idx="3">
                    <c:v>0.16328791541215087</c:v>
                  </c:pt>
                  <c:pt idx="4">
                    <c:v>0</c:v>
                  </c:pt>
                  <c:pt idx="5">
                    <c:v>0.18591471216847266</c:v>
                  </c:pt>
                  <c:pt idx="6">
                    <c:v>0.17191591955813387</c:v>
                  </c:pt>
                  <c:pt idx="7">
                    <c:v>0.14927362177474654</c:v>
                  </c:pt>
                  <c:pt idx="8">
                    <c:v>0.14777201835395198</c:v>
                  </c:pt>
                  <c:pt idx="9">
                    <c:v>0.22160457739388889</c:v>
                  </c:pt>
                  <c:pt idx="10">
                    <c:v>0.1884726571614683</c:v>
                  </c:pt>
                  <c:pt idx="11">
                    <c:v>4.8883007889233641</c:v>
                  </c:pt>
                  <c:pt idx="12">
                    <c:v>0.17106487208761281</c:v>
                  </c:pt>
                  <c:pt idx="13">
                    <c:v>0.15674250068582163</c:v>
                  </c:pt>
                  <c:pt idx="14">
                    <c:v>0</c:v>
                  </c:pt>
                  <c:pt idx="15">
                    <c:v>0.13309446106050205</c:v>
                  </c:pt>
                  <c:pt idx="16">
                    <c:v>0.15374569227722024</c:v>
                  </c:pt>
                </c:numCache>
              </c:numRef>
            </c:plus>
            <c:minus>
              <c:numRef>
                <c:f>INIT!$C$24:$C$40</c:f>
                <c:numCache>
                  <c:formatCode>General</c:formatCode>
                  <c:ptCount val="17"/>
                  <c:pt idx="0">
                    <c:v>0.14777201835395198</c:v>
                  </c:pt>
                  <c:pt idx="1">
                    <c:v>0.34740719262499153</c:v>
                  </c:pt>
                  <c:pt idx="2">
                    <c:v>0.16230308706185145</c:v>
                  </c:pt>
                  <c:pt idx="3">
                    <c:v>0.16328791541215087</c:v>
                  </c:pt>
                  <c:pt idx="4">
                    <c:v>0</c:v>
                  </c:pt>
                  <c:pt idx="5">
                    <c:v>0.18591471216847266</c:v>
                  </c:pt>
                  <c:pt idx="6">
                    <c:v>0.17191591955813387</c:v>
                  </c:pt>
                  <c:pt idx="7">
                    <c:v>0.14927362177474654</c:v>
                  </c:pt>
                  <c:pt idx="8">
                    <c:v>0.14777201835395198</c:v>
                  </c:pt>
                  <c:pt idx="9">
                    <c:v>0.22160457739388889</c:v>
                  </c:pt>
                  <c:pt idx="10">
                    <c:v>0.1884726571614683</c:v>
                  </c:pt>
                  <c:pt idx="11">
                    <c:v>4.8883007889233641</c:v>
                  </c:pt>
                  <c:pt idx="12">
                    <c:v>0.17106487208761281</c:v>
                  </c:pt>
                  <c:pt idx="13">
                    <c:v>0.15674250068582163</c:v>
                  </c:pt>
                  <c:pt idx="14">
                    <c:v>0</c:v>
                  </c:pt>
                  <c:pt idx="15">
                    <c:v>0.13309446106050205</c:v>
                  </c:pt>
                  <c:pt idx="16">
                    <c:v>0.15374569227722024</c:v>
                  </c:pt>
                </c:numCache>
              </c:numRef>
            </c:minus>
          </c:errBars>
          <c:cat>
            <c:strRef>
              <c:f>INIT!$A$2:$A$18</c:f>
              <c:strCache>
                <c:ptCount val="17"/>
                <c:pt idx="0">
                  <c:v>accordion</c:v>
                </c:pt>
                <c:pt idx="1">
                  <c:v>autocomplete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  <c:pt idx="9">
                  <c:v>formPage</c:v>
                </c:pt>
                <c:pt idx="10">
                  <c:v>listPage</c:v>
                </c:pt>
                <c:pt idx="11">
                  <c:v>listview</c:v>
                </c:pt>
                <c:pt idx="12">
                  <c:v>miscPage</c:v>
                </c:pt>
                <c:pt idx="13">
                  <c:v>radiobuttons</c:v>
                </c:pt>
                <c:pt idx="14">
                  <c:v>select</c:v>
                </c:pt>
                <c:pt idx="15">
                  <c:v>slider</c:v>
                </c:pt>
                <c:pt idx="16">
                  <c:v>textinput</c:v>
                </c:pt>
              </c:strCache>
            </c:strRef>
          </c:cat>
          <c:val>
            <c:numRef>
              <c:f>INIT!$C$2:$C$18</c:f>
              <c:numCache>
                <c:formatCode>0.00</c:formatCode>
                <c:ptCount val="17"/>
                <c:pt idx="0">
                  <c:v>87.148148148148152</c:v>
                </c:pt>
                <c:pt idx="1">
                  <c:v>88.88636363636364</c:v>
                </c:pt>
                <c:pt idx="2">
                  <c:v>86.41379310344827</c:v>
                </c:pt>
                <c:pt idx="3">
                  <c:v>87.64835164835165</c:v>
                </c:pt>
                <c:pt idx="4">
                  <c:v>87</c:v>
                </c:pt>
                <c:pt idx="5">
                  <c:v>86.52873563218391</c:v>
                </c:pt>
                <c:pt idx="6">
                  <c:v>86.768421052631581</c:v>
                </c:pt>
                <c:pt idx="7">
                  <c:v>87.402298850574709</c:v>
                </c:pt>
                <c:pt idx="8">
                  <c:v>87.148148148148152</c:v>
                </c:pt>
                <c:pt idx="9">
                  <c:v>90.040404040404042</c:v>
                </c:pt>
                <c:pt idx="10">
                  <c:v>88.452380952380949</c:v>
                </c:pt>
                <c:pt idx="11">
                  <c:v>303.0632911392405</c:v>
                </c:pt>
                <c:pt idx="12">
                  <c:v>90.2</c:v>
                </c:pt>
                <c:pt idx="13">
                  <c:v>87.27472527472527</c:v>
                </c:pt>
                <c:pt idx="14">
                  <c:v>0</c:v>
                </c:pt>
                <c:pt idx="15">
                  <c:v>87.063829787234042</c:v>
                </c:pt>
                <c:pt idx="16">
                  <c:v>86.536585365853654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66432"/>
        <c:axId val="103667968"/>
      </c:barChart>
      <c:catAx>
        <c:axId val="10366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667968"/>
        <c:crosses val="autoZero"/>
        <c:auto val="1"/>
        <c:lblAlgn val="ctr"/>
        <c:lblOffset val="100"/>
        <c:noMultiLvlLbl val="0"/>
      </c:catAx>
      <c:valAx>
        <c:axId val="103667968"/>
        <c:scaling>
          <c:orientation val="minMax"/>
          <c:max val="370"/>
          <c:min val="40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sz="1400">
                    <a:latin typeface="+mn-lt"/>
                  </a:rPr>
                  <a:t>exectuion</a:t>
                </a:r>
                <a:r>
                  <a:rPr lang="nl-NL" sz="1400" baseline="0">
                    <a:latin typeface="+mn-lt"/>
                  </a:rPr>
                  <a:t> time</a:t>
                </a:r>
                <a:endParaRPr lang="nl-NL" sz="14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1.0978099282305158E-2"/>
              <c:y val="0.315387811160476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crossAx val="103666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613184530795435"/>
          <c:y val="0.21839479562261421"/>
          <c:w val="0.17293913464069022"/>
          <c:h val="0.1356430446194225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432435</xdr:colOff>
      <xdr:row>0</xdr:row>
      <xdr:rowOff>121920</xdr:rowOff>
    </xdr:from>
    <xdr:to>
      <xdr:col>17</xdr:col>
      <xdr:colOff>289560</xdr:colOff>
      <xdr:row>20</xdr:row>
      <xdr:rowOff>171069</xdr:rowOff>
    </xdr:to>
    <xdr:graphicFrame macro="">
      <xdr:nvGraphicFramePr>
        <xdr:cNvPr id="102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192405</xdr:colOff>
      <xdr:row>21</xdr:row>
      <xdr:rowOff>148590</xdr:rowOff>
    </xdr:from>
    <xdr:to>
      <xdr:col>17</xdr:col>
      <xdr:colOff>0</xdr:colOff>
      <xdr:row>48</xdr:row>
      <xdr:rowOff>120015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fari%20iOS/test_flipswitch_safari_io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fari%20iOS/test_listPage_safari_io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afari%20iOS/test_listview_safari_io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afari%20iOS/test_miscPage_safari_io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afari%20iOS/test_radiobuttons_safari_io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afari%20iOS/test_select_safari_io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afari%20iOS/test_slider_safari_io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afari%20iOS/test_textinput_safari_i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fari%20iOS/test_autocomplete_safari_i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fari%20iOS/test_button_safari_i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afari%20iOS/test_checkbox_safari_io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fari%20iOS/test_collapsible_safari_io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afari%20iOS/test_controlgroupbuttons_safari_io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afari%20iOS/test_controlgroupcheckboxes_safari_io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afari%20iOS/test_controlgroupselect_safari_io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fari%20iOS/test_formPage_safari_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flipswitch"/>
      <sheetName val="init"/>
      <sheetName val="t-test"/>
    </sheetNames>
    <sheetDataSet>
      <sheetData sheetId="0"/>
      <sheetData sheetId="1">
        <row r="25">
          <cell r="K25">
            <v>0.05</v>
          </cell>
          <cell r="M25">
            <v>0.49213685935824047</v>
          </cell>
          <cell r="N25">
            <v>0.14777201835395198</v>
          </cell>
        </row>
        <row r="103">
          <cell r="F103">
            <v>87.736111111111114</v>
          </cell>
          <cell r="H103">
            <v>87.148148148148152</v>
          </cell>
        </row>
      </sheetData>
      <sheetData sheetId="2">
        <row r="6">
          <cell r="B6" t="b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listPage"/>
      <sheetName val="init"/>
      <sheetName val="t-test"/>
    </sheetNames>
    <sheetDataSet>
      <sheetData sheetId="0"/>
      <sheetData sheetId="1">
        <row r="25">
          <cell r="M25">
            <v>0.3491552595151669</v>
          </cell>
          <cell r="N25">
            <v>0.1884726571614683</v>
          </cell>
        </row>
        <row r="103">
          <cell r="F103">
            <v>88.60526315789474</v>
          </cell>
          <cell r="H103">
            <v>88.452380952380949</v>
          </cell>
        </row>
      </sheetData>
      <sheetData sheetId="2">
        <row r="6">
          <cell r="B6" t="b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listview"/>
      <sheetName val="init"/>
      <sheetName val="t-test"/>
    </sheetNames>
    <sheetDataSet>
      <sheetData sheetId="0"/>
      <sheetData sheetId="1">
        <row r="25">
          <cell r="M25">
            <v>26.397877465324083</v>
          </cell>
          <cell r="N25">
            <v>4.8883007889233641</v>
          </cell>
        </row>
        <row r="103">
          <cell r="F103">
            <v>348.10389610389609</v>
          </cell>
          <cell r="H103">
            <v>303.0632911392405</v>
          </cell>
        </row>
      </sheetData>
      <sheetData sheetId="2">
        <row r="6">
          <cell r="B6" t="b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miscPage"/>
      <sheetName val="init"/>
      <sheetName val="t-test"/>
    </sheetNames>
    <sheetDataSet>
      <sheetData sheetId="0"/>
      <sheetData sheetId="1">
        <row r="25">
          <cell r="M25">
            <v>0.49979288987829773</v>
          </cell>
          <cell r="N25">
            <v>0.17106487208761281</v>
          </cell>
        </row>
        <row r="103">
          <cell r="F103">
            <v>90.61904761904762</v>
          </cell>
          <cell r="H103">
            <v>90.2</v>
          </cell>
        </row>
      </sheetData>
      <sheetData sheetId="2">
        <row r="6">
          <cell r="B6" t="b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radiobuttons"/>
      <sheetName val="init"/>
      <sheetName val="t-test"/>
    </sheetNames>
    <sheetDataSet>
      <sheetData sheetId="0"/>
      <sheetData sheetId="1">
        <row r="25">
          <cell r="M25">
            <v>0.52814599635294102</v>
          </cell>
          <cell r="N25">
            <v>0.15674250068582163</v>
          </cell>
        </row>
        <row r="103">
          <cell r="F103">
            <v>87.506172839506178</v>
          </cell>
          <cell r="H103">
            <v>87.27472527472527</v>
          </cell>
        </row>
      </sheetData>
      <sheetData sheetId="2">
        <row r="6">
          <cell r="B6" t="b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textinput"/>
      <sheetName val="Results select"/>
      <sheetName val="test_select_safari_ios"/>
    </sheetNames>
    <sheetDataSet>
      <sheetData sheetId="0"/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slider"/>
      <sheetName val="init"/>
      <sheetName val="t-test"/>
    </sheetNames>
    <sheetDataSet>
      <sheetData sheetId="0"/>
      <sheetData sheetId="1">
        <row r="25">
          <cell r="M25">
            <v>0.41045653883661343</v>
          </cell>
          <cell r="N25">
            <v>0.13309446106050205</v>
          </cell>
        </row>
        <row r="103">
          <cell r="F103">
            <v>87.339622641509436</v>
          </cell>
          <cell r="H103">
            <v>87.063829787234042</v>
          </cell>
        </row>
      </sheetData>
      <sheetData sheetId="2">
        <row r="6">
          <cell r="B6" t="b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textinput"/>
      <sheetName val="init"/>
      <sheetName val="t-test"/>
    </sheetNames>
    <sheetDataSet>
      <sheetData sheetId="0"/>
      <sheetData sheetId="1">
        <row r="25">
          <cell r="M25">
            <v>0.30609571435061916</v>
          </cell>
          <cell r="N25">
            <v>0.15374569227722024</v>
          </cell>
        </row>
        <row r="103">
          <cell r="F103">
            <v>86.246575342465746</v>
          </cell>
          <cell r="H103">
            <v>86.536585365853654</v>
          </cell>
        </row>
      </sheetData>
      <sheetData sheetId="2">
        <row r="6">
          <cell r="B6" t="b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autocomplete"/>
      <sheetName val="init"/>
      <sheetName val="t-test"/>
    </sheetNames>
    <sheetDataSet>
      <sheetData sheetId="0"/>
      <sheetData sheetId="1">
        <row r="25">
          <cell r="K25">
            <v>0.05</v>
          </cell>
          <cell r="M25">
            <v>0.70917217812104649</v>
          </cell>
          <cell r="N25">
            <v>0.34740719262499153</v>
          </cell>
        </row>
        <row r="103">
          <cell r="F103">
            <v>89.597402597402592</v>
          </cell>
          <cell r="H103">
            <v>88.88636363636364</v>
          </cell>
        </row>
      </sheetData>
      <sheetData sheetId="2">
        <row r="6">
          <cell r="B6" t="b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button"/>
      <sheetName val="init"/>
      <sheetName val="t-test"/>
    </sheetNames>
    <sheetDataSet>
      <sheetData sheetId="0"/>
      <sheetData sheetId="1">
        <row r="25">
          <cell r="K25">
            <v>0.05</v>
          </cell>
          <cell r="M25">
            <v>0.25908602974680756</v>
          </cell>
          <cell r="N25">
            <v>0.16230308706185145</v>
          </cell>
        </row>
        <row r="103">
          <cell r="F103">
            <v>86.389610389610397</v>
          </cell>
          <cell r="H103">
            <v>86.41379310344827</v>
          </cell>
        </row>
      </sheetData>
      <sheetData sheetId="2">
        <row r="6">
          <cell r="B6" t="b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checkbox"/>
      <sheetName val="init"/>
      <sheetName val="t-test"/>
    </sheetNames>
    <sheetDataSet>
      <sheetData sheetId="0"/>
      <sheetData sheetId="1">
        <row r="25">
          <cell r="K25">
            <v>0.05</v>
          </cell>
          <cell r="M25">
            <v>0.27317098148050623</v>
          </cell>
          <cell r="N25">
            <v>0.16328791541215087</v>
          </cell>
        </row>
        <row r="103">
          <cell r="F103">
            <v>87.641975308641975</v>
          </cell>
          <cell r="H103">
            <v>87.64835164835165</v>
          </cell>
        </row>
      </sheetData>
      <sheetData sheetId="2">
        <row r="6">
          <cell r="B6" t="b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collapsible"/>
      <sheetName val="init"/>
      <sheetName val="t-test"/>
    </sheetNames>
    <sheetDataSet>
      <sheetData sheetId="0"/>
      <sheetData sheetId="1">
        <row r="25">
          <cell r="K25">
            <v>0.05</v>
          </cell>
          <cell r="M25">
            <v>0.2390199981146405</v>
          </cell>
          <cell r="N25" t="e">
            <v>#NUM!</v>
          </cell>
        </row>
        <row r="103">
          <cell r="F103">
            <v>86.777777777777771</v>
          </cell>
          <cell r="H103">
            <v>87</v>
          </cell>
        </row>
      </sheetData>
      <sheetData sheetId="2">
        <row r="6">
          <cell r="B6" t="b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controlgroupbuttons"/>
      <sheetName val="init"/>
      <sheetName val="t-test"/>
    </sheetNames>
    <sheetDataSet>
      <sheetData sheetId="0"/>
      <sheetData sheetId="1">
        <row r="25">
          <cell r="K25">
            <v>0.05</v>
          </cell>
          <cell r="M25">
            <v>0.61710217946745138</v>
          </cell>
          <cell r="N25">
            <v>0.18591471216847266</v>
          </cell>
        </row>
        <row r="103">
          <cell r="F103">
            <v>86.616279069767444</v>
          </cell>
          <cell r="H103">
            <v>86.52873563218391</v>
          </cell>
        </row>
      </sheetData>
      <sheetData sheetId="2">
        <row r="6">
          <cell r="B6" t="b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controlgroupcheckboxes"/>
      <sheetName val="init"/>
      <sheetName val="t-test"/>
    </sheetNames>
    <sheetDataSet>
      <sheetData sheetId="0"/>
      <sheetData sheetId="1">
        <row r="25">
          <cell r="K25">
            <v>0.05</v>
          </cell>
          <cell r="M25">
            <v>0.34204181650668231</v>
          </cell>
          <cell r="N25">
            <v>0.17191591955813387</v>
          </cell>
        </row>
        <row r="103">
          <cell r="F103">
            <v>86.494117647058829</v>
          </cell>
          <cell r="H103">
            <v>86.768421052631581</v>
          </cell>
        </row>
      </sheetData>
      <sheetData sheetId="2">
        <row r="6">
          <cell r="B6" t="b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controlgroupselect"/>
      <sheetName val="init"/>
      <sheetName val="t-test"/>
    </sheetNames>
    <sheetDataSet>
      <sheetData sheetId="0"/>
      <sheetData sheetId="1">
        <row r="25">
          <cell r="K25">
            <v>0.05</v>
          </cell>
          <cell r="M25">
            <v>0.34695143950207546</v>
          </cell>
          <cell r="N25">
            <v>0.14927362177474654</v>
          </cell>
        </row>
        <row r="103">
          <cell r="F103">
            <v>86.955056179775283</v>
          </cell>
          <cell r="H103">
            <v>87.402298850574709</v>
          </cell>
        </row>
      </sheetData>
      <sheetData sheetId="2">
        <row r="6">
          <cell r="B6" t="b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formPage"/>
      <sheetName val="init"/>
      <sheetName val="t-test"/>
    </sheetNames>
    <sheetDataSet>
      <sheetData sheetId="0"/>
      <sheetData sheetId="1">
        <row r="25">
          <cell r="M25">
            <v>0.24368308700383634</v>
          </cell>
          <cell r="N25">
            <v>0.22160457739388889</v>
          </cell>
        </row>
        <row r="103">
          <cell r="F103">
            <v>90.079545454545453</v>
          </cell>
          <cell r="H103">
            <v>90.040404040404042</v>
          </cell>
        </row>
      </sheetData>
      <sheetData sheetId="2">
        <row r="6">
          <cell r="B6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F23" sqref="F23"/>
    </sheetView>
  </sheetViews>
  <sheetFormatPr defaultRowHeight="14.4" x14ac:dyDescent="0.3"/>
  <cols>
    <col min="1" max="1" width="25.33203125" customWidth="1"/>
    <col min="2" max="2" width="14.33203125" bestFit="1" customWidth="1"/>
    <col min="3" max="3" width="12.33203125" customWidth="1"/>
    <col min="4" max="4" width="10.109375" customWidth="1"/>
    <col min="5" max="5" width="8.5546875" customWidth="1"/>
    <col min="6" max="6" width="14.33203125" bestFit="1" customWidth="1"/>
    <col min="7" max="7" width="13.6640625" bestFit="1" customWidth="1"/>
    <col min="10" max="10" width="13.33203125" customWidth="1"/>
  </cols>
  <sheetData>
    <row r="1" spans="1:6" x14ac:dyDescent="0.3">
      <c r="A1" t="s">
        <v>9</v>
      </c>
      <c r="B1" s="6" t="s">
        <v>12</v>
      </c>
      <c r="C1" s="6" t="s">
        <v>13</v>
      </c>
      <c r="D1" s="5" t="s">
        <v>10</v>
      </c>
      <c r="F1" t="s">
        <v>11</v>
      </c>
    </row>
    <row r="2" spans="1:6" x14ac:dyDescent="0.3">
      <c r="A2" s="1" t="s">
        <v>0</v>
      </c>
      <c r="B2" s="3">
        <f>[1]init!$F$103</f>
        <v>87.736111111111114</v>
      </c>
      <c r="C2" s="4">
        <f>[1]init!$H$103</f>
        <v>87.148148148148152</v>
      </c>
      <c r="D2" s="2">
        <f>B2-C2</f>
        <v>0.58796296296296191</v>
      </c>
      <c r="F2" s="4" t="b">
        <f>'[1]t-test'!$B$6</f>
        <v>1</v>
      </c>
    </row>
    <row r="3" spans="1:6" x14ac:dyDescent="0.3">
      <c r="A3" s="1" t="s">
        <v>1</v>
      </c>
      <c r="B3" s="3">
        <f>[2]init!$F$103</f>
        <v>89.597402597402592</v>
      </c>
      <c r="C3" s="4">
        <f>[2]init!$H$103</f>
        <v>88.88636363636364</v>
      </c>
      <c r="D3" s="2">
        <f t="shared" ref="D3:D9" si="0">B3-C3</f>
        <v>0.71103896103895181</v>
      </c>
      <c r="F3" s="4" t="b">
        <f>'[2]t-test'!$B$6</f>
        <v>1</v>
      </c>
    </row>
    <row r="4" spans="1:6" x14ac:dyDescent="0.3">
      <c r="A4" s="1" t="s">
        <v>2</v>
      </c>
      <c r="B4" s="3">
        <f>[3]init!$F$103</f>
        <v>86.389610389610397</v>
      </c>
      <c r="C4" s="4">
        <f>[3]init!$H$103</f>
        <v>86.41379310344827</v>
      </c>
      <c r="D4" s="15">
        <f t="shared" si="0"/>
        <v>-2.4182713837873848E-2</v>
      </c>
      <c r="E4" t="s">
        <v>25</v>
      </c>
      <c r="F4" s="16" t="b">
        <f>'[3]t-test'!$B$6</f>
        <v>0</v>
      </c>
    </row>
    <row r="5" spans="1:6" x14ac:dyDescent="0.3">
      <c r="A5" s="1" t="s">
        <v>3</v>
      </c>
      <c r="B5" s="3">
        <f>[4]init!$F$103</f>
        <v>87.641975308641975</v>
      </c>
      <c r="C5" s="4">
        <f>[4]init!$H$103</f>
        <v>87.64835164835165</v>
      </c>
      <c r="D5" s="15">
        <f t="shared" si="0"/>
        <v>-6.3763397096749941E-3</v>
      </c>
      <c r="E5" t="s">
        <v>25</v>
      </c>
      <c r="F5" s="16" t="b">
        <f>'[4]t-test'!$B$6</f>
        <v>0</v>
      </c>
    </row>
    <row r="6" spans="1:6" x14ac:dyDescent="0.3">
      <c r="A6" s="1" t="s">
        <v>4</v>
      </c>
      <c r="B6" s="3">
        <f>[5]init!$F$103</f>
        <v>86.777777777777771</v>
      </c>
      <c r="C6" s="4">
        <f>[5]init!$H$103</f>
        <v>87</v>
      </c>
      <c r="D6" s="15">
        <f t="shared" si="0"/>
        <v>-0.22222222222222854</v>
      </c>
      <c r="E6" t="s">
        <v>25</v>
      </c>
      <c r="F6" s="4" t="b">
        <f>'[5]t-test'!$B$6</f>
        <v>1</v>
      </c>
    </row>
    <row r="7" spans="1:6" x14ac:dyDescent="0.3">
      <c r="A7" s="1" t="s">
        <v>5</v>
      </c>
      <c r="B7" s="3">
        <f>[6]init!$F$103</f>
        <v>86.616279069767444</v>
      </c>
      <c r="C7" s="4">
        <f>[6]init!$H$103</f>
        <v>86.52873563218391</v>
      </c>
      <c r="D7" s="2">
        <f t="shared" si="0"/>
        <v>8.7543437583534001E-2</v>
      </c>
      <c r="F7" s="16" t="b">
        <f>'[6]t-test'!$B$6</f>
        <v>0</v>
      </c>
    </row>
    <row r="8" spans="1:6" x14ac:dyDescent="0.3">
      <c r="A8" s="1" t="s">
        <v>6</v>
      </c>
      <c r="B8" s="3">
        <f>[7]init!$F$103</f>
        <v>86.494117647058829</v>
      </c>
      <c r="C8" s="4">
        <f>[7]init!$H$103</f>
        <v>86.768421052631581</v>
      </c>
      <c r="D8" s="15">
        <f t="shared" si="0"/>
        <v>-0.27430340557275201</v>
      </c>
      <c r="E8" t="s">
        <v>25</v>
      </c>
      <c r="F8" s="16" t="b">
        <f>'[7]t-test'!$B$6</f>
        <v>0</v>
      </c>
    </row>
    <row r="9" spans="1:6" x14ac:dyDescent="0.3">
      <c r="A9" s="1" t="s">
        <v>7</v>
      </c>
      <c r="B9" s="3">
        <f>[8]init!$F$103</f>
        <v>86.955056179775283</v>
      </c>
      <c r="C9" s="4">
        <f>[8]init!$H$103</f>
        <v>87.402298850574709</v>
      </c>
      <c r="D9" s="15">
        <f t="shared" si="0"/>
        <v>-0.44724267079942592</v>
      </c>
      <c r="E9" t="s">
        <v>25</v>
      </c>
      <c r="F9" s="4" t="b">
        <f>'[8]t-test'!$B$6</f>
        <v>1</v>
      </c>
    </row>
    <row r="10" spans="1:6" x14ac:dyDescent="0.3">
      <c r="A10" s="1" t="s">
        <v>8</v>
      </c>
      <c r="B10" s="3">
        <f>[1]init!$F$103</f>
        <v>87.736111111111114</v>
      </c>
      <c r="C10" s="4">
        <f>[1]init!$H$103</f>
        <v>87.148148148148152</v>
      </c>
      <c r="D10" s="2">
        <f>B10-C10</f>
        <v>0.58796296296296191</v>
      </c>
      <c r="F10" s="4" t="b">
        <f>'[1]t-test'!$B$6</f>
        <v>1</v>
      </c>
    </row>
    <row r="11" spans="1:6" x14ac:dyDescent="0.3">
      <c r="A11" s="1" t="s">
        <v>22</v>
      </c>
      <c r="B11" s="3">
        <f>[9]init!$F$103</f>
        <v>90.079545454545453</v>
      </c>
      <c r="C11" s="4">
        <f>[9]init!$H$103</f>
        <v>90.040404040404042</v>
      </c>
      <c r="D11" s="2">
        <f t="shared" ref="D11:D12" si="1">B11-C11</f>
        <v>3.9141414141411701E-2</v>
      </c>
      <c r="F11" s="16" t="b">
        <f>'[9]t-test'!$B$6</f>
        <v>0</v>
      </c>
    </row>
    <row r="12" spans="1:6" x14ac:dyDescent="0.3">
      <c r="A12" s="1" t="s">
        <v>21</v>
      </c>
      <c r="B12" s="3">
        <f>[10]init!$F$103</f>
        <v>88.60526315789474</v>
      </c>
      <c r="C12" s="4">
        <f>[10]init!$H$103</f>
        <v>88.452380952380949</v>
      </c>
      <c r="D12" s="10">
        <f t="shared" si="1"/>
        <v>0.15288220551379084</v>
      </c>
      <c r="F12" s="16" t="b">
        <f>'[10]t-test'!$B$6</f>
        <v>0</v>
      </c>
    </row>
    <row r="13" spans="1:6" x14ac:dyDescent="0.3">
      <c r="A13" s="8" t="s">
        <v>16</v>
      </c>
      <c r="B13" s="3">
        <f>[11]init!$F$103</f>
        <v>348.10389610389609</v>
      </c>
      <c r="C13" s="4">
        <f>[11]init!$H$103</f>
        <v>303.0632911392405</v>
      </c>
      <c r="D13" s="10">
        <f t="shared" ref="D13:D18" si="2">B13-C13</f>
        <v>45.040604964655586</v>
      </c>
      <c r="F13" s="4" t="b">
        <f>'[11]t-test'!$B$6</f>
        <v>1</v>
      </c>
    </row>
    <row r="14" spans="1:6" x14ac:dyDescent="0.3">
      <c r="A14" s="8" t="s">
        <v>23</v>
      </c>
      <c r="B14" s="3">
        <f>[12]init!$F$103</f>
        <v>90.61904761904762</v>
      </c>
      <c r="C14" s="4">
        <f>[12]init!$H$103</f>
        <v>90.2</v>
      </c>
      <c r="D14" s="10">
        <f t="shared" si="2"/>
        <v>0.41904761904761756</v>
      </c>
      <c r="E14" s="11"/>
      <c r="F14" s="16" t="b">
        <f>'[12]t-test'!$B$6</f>
        <v>0</v>
      </c>
    </row>
    <row r="15" spans="1:6" x14ac:dyDescent="0.3">
      <c r="A15" s="8" t="s">
        <v>17</v>
      </c>
      <c r="B15" s="3">
        <f>[13]init!$F$103</f>
        <v>87.506172839506178</v>
      </c>
      <c r="C15" s="9">
        <f>[13]init!$H$103</f>
        <v>87.27472527472527</v>
      </c>
      <c r="D15" s="10">
        <f t="shared" si="2"/>
        <v>0.23144756478090756</v>
      </c>
      <c r="F15" s="16" t="b">
        <f>'[13]t-test'!$B$6</f>
        <v>0</v>
      </c>
    </row>
    <row r="16" spans="1:6" x14ac:dyDescent="0.3">
      <c r="A16" s="8" t="s">
        <v>18</v>
      </c>
      <c r="B16" s="3">
        <f>'[14]Results textinput'!$F$103</f>
        <v>0</v>
      </c>
      <c r="C16" s="9">
        <f>'[14]Results textinput'!$H$103</f>
        <v>0</v>
      </c>
      <c r="D16" s="10">
        <f t="shared" si="2"/>
        <v>0</v>
      </c>
      <c r="E16" s="14" t="s">
        <v>24</v>
      </c>
      <c r="F16" s="10"/>
    </row>
    <row r="17" spans="1:6" x14ac:dyDescent="0.3">
      <c r="A17" s="8" t="s">
        <v>19</v>
      </c>
      <c r="B17" s="3">
        <f>[15]init!$F$103</f>
        <v>87.339622641509436</v>
      </c>
      <c r="C17" s="9">
        <f>[15]init!$H$103</f>
        <v>87.063829787234042</v>
      </c>
      <c r="D17" s="10">
        <f t="shared" si="2"/>
        <v>0.27579285427539446</v>
      </c>
      <c r="F17" s="16" t="b">
        <f>'[15]t-test'!$B$6</f>
        <v>0</v>
      </c>
    </row>
    <row r="18" spans="1:6" x14ac:dyDescent="0.3">
      <c r="A18" s="8" t="s">
        <v>20</v>
      </c>
      <c r="B18" s="3">
        <f>[16]init!$F$103</f>
        <v>86.246575342465746</v>
      </c>
      <c r="C18" s="9">
        <f>[16]init!$H$103</f>
        <v>86.536585365853654</v>
      </c>
      <c r="D18" s="15">
        <f t="shared" si="2"/>
        <v>-0.29001002338790727</v>
      </c>
      <c r="E18" t="s">
        <v>25</v>
      </c>
      <c r="F18" s="16" t="b">
        <f>'[16]t-test'!$B$6</f>
        <v>0</v>
      </c>
    </row>
    <row r="19" spans="1:6" x14ac:dyDescent="0.3">
      <c r="A19" s="12"/>
      <c r="B19" s="11"/>
      <c r="C19" s="10"/>
      <c r="D19" s="11"/>
    </row>
    <row r="20" spans="1:6" x14ac:dyDescent="0.3">
      <c r="A20" s="13"/>
      <c r="B20" s="11"/>
      <c r="C20" s="11"/>
    </row>
    <row r="21" spans="1:6" x14ac:dyDescent="0.3">
      <c r="A21" s="13"/>
      <c r="B21" s="11"/>
      <c r="C21" s="11"/>
    </row>
    <row r="22" spans="1:6" x14ac:dyDescent="0.3">
      <c r="A22" s="1" t="s">
        <v>14</v>
      </c>
      <c r="D22" t="s">
        <v>15</v>
      </c>
    </row>
    <row r="23" spans="1:6" x14ac:dyDescent="0.3">
      <c r="A23" t="s">
        <v>9</v>
      </c>
      <c r="B23" s="6" t="s">
        <v>12</v>
      </c>
      <c r="C23" s="6" t="s">
        <v>13</v>
      </c>
    </row>
    <row r="24" spans="1:6" x14ac:dyDescent="0.3">
      <c r="A24" s="1" t="s">
        <v>0</v>
      </c>
      <c r="B24" s="3">
        <f>[1]init!$M$25</f>
        <v>0.49213685935824047</v>
      </c>
      <c r="C24" s="4">
        <f>[1]init!$N$25</f>
        <v>0.14777201835395198</v>
      </c>
      <c r="D24" s="7">
        <f>[1]init!$K$25</f>
        <v>0.05</v>
      </c>
    </row>
    <row r="25" spans="1:6" x14ac:dyDescent="0.3">
      <c r="A25" s="1" t="s">
        <v>1</v>
      </c>
      <c r="B25" s="3">
        <f>[2]init!$M$25</f>
        <v>0.70917217812104649</v>
      </c>
      <c r="C25" s="4">
        <f>[2]init!$N$25</f>
        <v>0.34740719262499153</v>
      </c>
      <c r="D25" s="7">
        <f>[2]init!$K$25</f>
        <v>0.05</v>
      </c>
    </row>
    <row r="26" spans="1:6" x14ac:dyDescent="0.3">
      <c r="A26" s="1" t="s">
        <v>2</v>
      </c>
      <c r="B26" s="3">
        <f>[3]init!$M$25</f>
        <v>0.25908602974680756</v>
      </c>
      <c r="C26" s="4">
        <f>[3]init!$N$25</f>
        <v>0.16230308706185145</v>
      </c>
      <c r="D26" s="7">
        <f>[3]init!$K$25</f>
        <v>0.05</v>
      </c>
    </row>
    <row r="27" spans="1:6" x14ac:dyDescent="0.3">
      <c r="A27" s="1" t="s">
        <v>3</v>
      </c>
      <c r="B27" s="3">
        <f>[4]init!$M$25</f>
        <v>0.27317098148050623</v>
      </c>
      <c r="C27" s="4">
        <f>[4]init!$N$25</f>
        <v>0.16328791541215087</v>
      </c>
      <c r="D27" s="7">
        <f>[4]init!$K$25</f>
        <v>0.05</v>
      </c>
    </row>
    <row r="28" spans="1:6" x14ac:dyDescent="0.3">
      <c r="A28" s="1" t="s">
        <v>4</v>
      </c>
      <c r="B28" s="3">
        <f>[5]init!$M$25</f>
        <v>0.2390199981146405</v>
      </c>
      <c r="C28" s="4" t="e">
        <f>[5]init!$N$25</f>
        <v>#NUM!</v>
      </c>
      <c r="D28" s="7">
        <f>[5]init!$K$25</f>
        <v>0.05</v>
      </c>
    </row>
    <row r="29" spans="1:6" x14ac:dyDescent="0.3">
      <c r="A29" s="1" t="s">
        <v>5</v>
      </c>
      <c r="B29" s="3">
        <f>[6]init!$M$25</f>
        <v>0.61710217946745138</v>
      </c>
      <c r="C29" s="4">
        <f>[6]init!$N$25</f>
        <v>0.18591471216847266</v>
      </c>
      <c r="D29" s="7">
        <f>[6]init!$K$25</f>
        <v>0.05</v>
      </c>
    </row>
    <row r="30" spans="1:6" x14ac:dyDescent="0.3">
      <c r="A30" s="1" t="s">
        <v>6</v>
      </c>
      <c r="B30" s="3">
        <f>[7]init!$M$25</f>
        <v>0.34204181650668231</v>
      </c>
      <c r="C30" s="4">
        <f>[7]init!$N$25</f>
        <v>0.17191591955813387</v>
      </c>
      <c r="D30" s="7">
        <f>[7]init!$K$25</f>
        <v>0.05</v>
      </c>
    </row>
    <row r="31" spans="1:6" x14ac:dyDescent="0.3">
      <c r="A31" s="1" t="s">
        <v>7</v>
      </c>
      <c r="B31" s="3">
        <f>[8]init!$M$25</f>
        <v>0.34695143950207546</v>
      </c>
      <c r="C31" s="4">
        <f>[8]init!$N$25</f>
        <v>0.14927362177474654</v>
      </c>
      <c r="D31" s="7">
        <f>[8]init!$K$25</f>
        <v>0.05</v>
      </c>
    </row>
    <row r="32" spans="1:6" x14ac:dyDescent="0.3">
      <c r="A32" s="1" t="s">
        <v>8</v>
      </c>
      <c r="B32" s="3">
        <f>[1]init!$M$25</f>
        <v>0.49213685935824047</v>
      </c>
      <c r="C32" s="4">
        <f>[1]init!$N$25</f>
        <v>0.14777201835395198</v>
      </c>
      <c r="D32" s="7">
        <f>[1]init!$K$25</f>
        <v>0.05</v>
      </c>
    </row>
    <row r="33" spans="1:6" x14ac:dyDescent="0.3">
      <c r="A33" s="1" t="s">
        <v>22</v>
      </c>
      <c r="B33" s="3">
        <f>[9]init!$M$25</f>
        <v>0.24368308700383634</v>
      </c>
      <c r="C33" s="4">
        <f>[9]init!$N$25</f>
        <v>0.22160457739388889</v>
      </c>
      <c r="D33" s="7">
        <f>[1]init!$K$25</f>
        <v>0.05</v>
      </c>
    </row>
    <row r="34" spans="1:6" x14ac:dyDescent="0.3">
      <c r="A34" s="1" t="s">
        <v>21</v>
      </c>
      <c r="B34" s="3">
        <f>[10]init!$M$25</f>
        <v>0.3491552595151669</v>
      </c>
      <c r="C34" s="4">
        <f>[10]init!$N$25</f>
        <v>0.1884726571614683</v>
      </c>
      <c r="D34" s="7">
        <f>[1]init!$K$25</f>
        <v>0.05</v>
      </c>
    </row>
    <row r="35" spans="1:6" x14ac:dyDescent="0.3">
      <c r="A35" s="8" t="s">
        <v>16</v>
      </c>
      <c r="B35" s="3">
        <f>[11]init!$M$25</f>
        <v>26.397877465324083</v>
      </c>
      <c r="C35" s="4">
        <f>[11]init!$N$25</f>
        <v>4.8883007889233641</v>
      </c>
      <c r="D35" s="7">
        <f>[1]init!$K$25</f>
        <v>0.05</v>
      </c>
    </row>
    <row r="36" spans="1:6" x14ac:dyDescent="0.3">
      <c r="A36" s="8" t="s">
        <v>23</v>
      </c>
      <c r="B36" s="3">
        <f>[12]init!$M$25</f>
        <v>0.49979288987829773</v>
      </c>
      <c r="C36" s="4">
        <f>[12]init!$N$25</f>
        <v>0.17106487208761281</v>
      </c>
      <c r="D36" s="7">
        <f>[1]init!$K$25</f>
        <v>0.05</v>
      </c>
    </row>
    <row r="37" spans="1:6" x14ac:dyDescent="0.3">
      <c r="A37" s="8" t="s">
        <v>17</v>
      </c>
      <c r="B37" s="3">
        <f>[13]init!$M$25</f>
        <v>0.52814599635294102</v>
      </c>
      <c r="C37" s="9">
        <f>[13]init!$N$25</f>
        <v>0.15674250068582163</v>
      </c>
      <c r="D37" s="7">
        <f>[1]init!$K$25</f>
        <v>0.05</v>
      </c>
    </row>
    <row r="38" spans="1:6" x14ac:dyDescent="0.3">
      <c r="A38" s="8" t="s">
        <v>18</v>
      </c>
      <c r="B38" s="3">
        <f>'[14]Results textinput'!$M$25</f>
        <v>0</v>
      </c>
      <c r="C38" s="9">
        <f>'[14]Results textinput'!$N$25</f>
        <v>0</v>
      </c>
      <c r="D38" s="7">
        <f>[1]init!$K$25</f>
        <v>0.05</v>
      </c>
      <c r="F38" s="14" t="s">
        <v>24</v>
      </c>
    </row>
    <row r="39" spans="1:6" x14ac:dyDescent="0.3">
      <c r="A39" s="8" t="s">
        <v>19</v>
      </c>
      <c r="B39" s="3">
        <f>[15]init!$M$25</f>
        <v>0.41045653883661343</v>
      </c>
      <c r="C39" s="9">
        <f>[15]init!$N$25</f>
        <v>0.13309446106050205</v>
      </c>
      <c r="D39" s="7">
        <f>[1]init!$K$25</f>
        <v>0.05</v>
      </c>
    </row>
    <row r="40" spans="1:6" x14ac:dyDescent="0.3">
      <c r="A40" s="8" t="s">
        <v>20</v>
      </c>
      <c r="B40" s="3">
        <f>[16]init!$M$25</f>
        <v>0.30609571435061916</v>
      </c>
      <c r="C40" s="9">
        <f>[16]init!$N$25</f>
        <v>0.15374569227722024</v>
      </c>
      <c r="D40" s="7">
        <f>[1]init!$K$25</f>
        <v>0.05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Nathan</cp:lastModifiedBy>
  <dcterms:created xsi:type="dcterms:W3CDTF">2013-06-12T12:30:24Z</dcterms:created>
  <dcterms:modified xsi:type="dcterms:W3CDTF">2013-09-17T18:17:23Z</dcterms:modified>
</cp:coreProperties>
</file>