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5200" windowHeight="11985"/>
  </bookViews>
  <sheets>
    <sheet name="Plan1" sheetId="1" r:id="rId1"/>
  </sheets>
  <calcPr calcId="152511"/>
</workbook>
</file>

<file path=xl/calcChain.xml><?xml version="1.0" encoding="utf-8"?>
<calcChain xmlns="http://schemas.openxmlformats.org/spreadsheetml/2006/main">
  <c r="S12" i="1" l="1"/>
  <c r="R12" i="1"/>
  <c r="Q12" i="1"/>
  <c r="P12" i="1"/>
  <c r="S11" i="1"/>
  <c r="R11" i="1"/>
  <c r="Q11" i="1"/>
  <c r="P11" i="1"/>
  <c r="S10" i="1"/>
  <c r="R10" i="1"/>
  <c r="Q10" i="1"/>
  <c r="P10" i="1"/>
  <c r="S9" i="1"/>
  <c r="R9" i="1"/>
  <c r="Q9" i="1"/>
  <c r="P9" i="1"/>
  <c r="O12" i="1" l="1"/>
  <c r="O11" i="1"/>
  <c r="O10" i="1"/>
  <c r="O9" i="1"/>
  <c r="M12" i="1"/>
  <c r="M11" i="1"/>
  <c r="M10" i="1"/>
  <c r="M9" i="1"/>
  <c r="K12" i="1"/>
  <c r="K11" i="1"/>
  <c r="K10" i="1"/>
  <c r="K9" i="1"/>
  <c r="I12" i="1"/>
  <c r="I11" i="1"/>
  <c r="I10" i="1"/>
  <c r="I9" i="1"/>
  <c r="G12" i="1"/>
  <c r="G11" i="1"/>
  <c r="G10" i="1"/>
  <c r="G9" i="1"/>
  <c r="E12" i="1"/>
  <c r="E11" i="1"/>
  <c r="E10" i="1"/>
  <c r="D9" i="1"/>
  <c r="E9" i="1"/>
  <c r="N12" i="1"/>
  <c r="N11" i="1"/>
  <c r="N10" i="1"/>
  <c r="N9" i="1"/>
  <c r="L12" i="1"/>
  <c r="L11" i="1"/>
  <c r="L10" i="1"/>
  <c r="L9" i="1"/>
  <c r="J12" i="1"/>
  <c r="J11" i="1"/>
  <c r="J10" i="1"/>
  <c r="J9" i="1"/>
  <c r="H12" i="1"/>
  <c r="H11" i="1"/>
  <c r="H10" i="1"/>
  <c r="H9" i="1"/>
  <c r="F12" i="1"/>
  <c r="F11" i="1"/>
  <c r="F10" i="1"/>
  <c r="F9" i="1"/>
  <c r="D12" i="1"/>
  <c r="D11" i="1"/>
  <c r="D10" i="1"/>
</calcChain>
</file>

<file path=xl/sharedStrings.xml><?xml version="1.0" encoding="utf-8"?>
<sst xmlns="http://schemas.openxmlformats.org/spreadsheetml/2006/main" count="39" uniqueCount="22">
  <si>
    <t>Vel</t>
  </si>
  <si>
    <t>h</t>
  </si>
  <si>
    <t>Xcg</t>
  </si>
  <si>
    <t>Tabela p/ xcg - 2.126</t>
  </si>
  <si>
    <t>Diferença abs</t>
  </si>
  <si>
    <t>Diferença %</t>
  </si>
  <si>
    <t>Ma_Adolfo</t>
  </si>
  <si>
    <t>Nb_Adolfo</t>
  </si>
  <si>
    <t>Ma_Guido</t>
  </si>
  <si>
    <t>Nb_Guido</t>
  </si>
  <si>
    <t>Lb_Adolfo</t>
  </si>
  <si>
    <t>Lb_Guido</t>
  </si>
  <si>
    <t>Md_Adolfo</t>
  </si>
  <si>
    <t>Md_Guido</t>
  </si>
  <si>
    <t>Nd_Adolfo</t>
  </si>
  <si>
    <t>Nd_Guido</t>
  </si>
  <si>
    <t>Ld_Adolfo</t>
  </si>
  <si>
    <t>Ld_Guido</t>
  </si>
  <si>
    <t>Za_Adolfo</t>
  </si>
  <si>
    <t>Za_Guido</t>
  </si>
  <si>
    <t>Yb_Adolfo</t>
  </si>
  <si>
    <t>Yb_Guido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</si>
</sst>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"/>
  <sheetViews>
    <sheetView tabSelected="1" workbookViewId="0">
      <selection activeCell="J4" sqref="J4"/>
    </sheetView>
  </sheetViews>
  <sheetFormatPr defaultRowHeight="15" x14ac:dyDescent="0.25"/>
  <cols>
    <col min="1" max="1" width="4" bestFit="1" customWidth="1"/>
    <col min="2" max="2" width="5" bestFit="1" customWidth="1"/>
    <col min="3" max="3" width="6" bestFit="1" customWidth="1"/>
    <col min="4" max="4" width="13.140625" bestFit="1" customWidth="1"/>
    <col min="5" max="5" width="11.5703125" bestFit="1" customWidth="1"/>
    <col min="6" max="6" width="13.140625" bestFit="1" customWidth="1"/>
    <col min="7" max="7" width="11.5703125" bestFit="1" customWidth="1"/>
    <col min="8" max="8" width="13.140625" bestFit="1" customWidth="1"/>
    <col min="9" max="9" width="11.5703125" bestFit="1" customWidth="1"/>
    <col min="10" max="10" width="13.140625" bestFit="1" customWidth="1"/>
    <col min="11" max="11" width="11.5703125" bestFit="1" customWidth="1"/>
    <col min="12" max="12" width="13.140625" bestFit="1" customWidth="1"/>
    <col min="13" max="13" width="11.5703125" bestFit="1" customWidth="1"/>
    <col min="14" max="14" width="13.140625" bestFit="1" customWidth="1"/>
    <col min="15" max="15" width="11.5703125" bestFit="1" customWidth="1"/>
    <col min="16" max="16" width="13.140625" bestFit="1" customWidth="1"/>
    <col min="17" max="17" width="11.5703125" bestFit="1" customWidth="1"/>
    <col min="18" max="18" width="13.140625" bestFit="1" customWidth="1"/>
    <col min="19" max="19" width="11.5703125" bestFit="1" customWidth="1"/>
  </cols>
  <sheetData>
    <row r="1" spans="1:19" x14ac:dyDescent="0.25">
      <c r="A1" s="3" t="s">
        <v>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19" x14ac:dyDescent="0.25">
      <c r="A2" s="1" t="s">
        <v>0</v>
      </c>
      <c r="B2" s="1" t="s">
        <v>1</v>
      </c>
      <c r="C2" s="1" t="s">
        <v>2</v>
      </c>
      <c r="D2" s="1" t="s">
        <v>6</v>
      </c>
      <c r="E2" s="1" t="s">
        <v>8</v>
      </c>
      <c r="F2" s="1" t="s">
        <v>7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</row>
    <row r="3" spans="1:19" x14ac:dyDescent="0.25">
      <c r="A3" s="1">
        <v>200</v>
      </c>
      <c r="B3" s="1">
        <v>1000</v>
      </c>
      <c r="C3" s="1">
        <v>2.1259999999999999</v>
      </c>
      <c r="D3" s="1">
        <v>-14.96</v>
      </c>
      <c r="E3" s="1">
        <v>-13.537416052828698</v>
      </c>
      <c r="F3" s="1">
        <v>32</v>
      </c>
      <c r="G3" s="1">
        <v>36.758842413528178</v>
      </c>
      <c r="H3" s="1">
        <v>-64</v>
      </c>
      <c r="I3" s="1">
        <v>-111.59966570631582</v>
      </c>
      <c r="J3" s="1">
        <v>47</v>
      </c>
      <c r="K3" s="1">
        <v>123.11663559488669</v>
      </c>
      <c r="L3" s="1">
        <v>48</v>
      </c>
      <c r="M3" s="1">
        <v>52.009768220322542</v>
      </c>
      <c r="N3" s="1">
        <v>292</v>
      </c>
      <c r="O3" s="1">
        <v>281.05043936367321</v>
      </c>
      <c r="P3" s="1">
        <v>-110.9</v>
      </c>
      <c r="Q3" s="1">
        <v>-112.52735673571816</v>
      </c>
      <c r="R3" s="1">
        <v>-30.29</v>
      </c>
      <c r="S3" s="1">
        <v>-41.865542390953941</v>
      </c>
    </row>
    <row r="4" spans="1:19" x14ac:dyDescent="0.25">
      <c r="A4" s="1">
        <v>200</v>
      </c>
      <c r="B4" s="1">
        <v>2000</v>
      </c>
      <c r="C4" s="1">
        <v>2.1259999999999999</v>
      </c>
      <c r="D4" s="1"/>
      <c r="E4" s="1">
        <v>-11.707601630987249</v>
      </c>
      <c r="F4" s="1"/>
      <c r="G4" s="1">
        <v>33.501394742915053</v>
      </c>
      <c r="H4" s="1"/>
      <c r="I4" s="1">
        <v>-98.217346064119809</v>
      </c>
      <c r="J4" s="1"/>
      <c r="K4" s="1">
        <v>125.30875401107262</v>
      </c>
      <c r="M4" s="1">
        <v>47.018786959151534</v>
      </c>
      <c r="N4" s="1"/>
      <c r="O4" s="1">
        <v>243.97435703319121</v>
      </c>
      <c r="P4" s="1"/>
      <c r="Q4" s="1">
        <v>-94.20911724387949</v>
      </c>
      <c r="R4" s="1"/>
      <c r="S4" s="1">
        <v>-38.109107960867391</v>
      </c>
    </row>
    <row r="5" spans="1:19" x14ac:dyDescent="0.25">
      <c r="A5" s="1">
        <v>250</v>
      </c>
      <c r="B5" s="1">
        <v>1000</v>
      </c>
      <c r="C5" s="1">
        <v>2.1259999999999999</v>
      </c>
      <c r="D5" s="1"/>
      <c r="E5" s="1">
        <v>-20.307569683364228</v>
      </c>
      <c r="F5" s="1"/>
      <c r="G5" s="1">
        <v>56.360824144301688</v>
      </c>
      <c r="H5" s="1"/>
      <c r="I5" s="1">
        <v>-159.20345100742753</v>
      </c>
      <c r="J5" s="1"/>
      <c r="K5" s="1">
        <v>132.37387411274332</v>
      </c>
      <c r="L5" s="1"/>
      <c r="M5" s="1">
        <v>80.229211763057762</v>
      </c>
      <c r="N5" s="1"/>
      <c r="O5" s="1">
        <v>447.78107664139986</v>
      </c>
      <c r="P5" s="1"/>
      <c r="Q5" s="1">
        <v>-174.82154702985991</v>
      </c>
      <c r="R5" s="1"/>
      <c r="S5" s="1">
        <v>-63.746255958736469</v>
      </c>
    </row>
    <row r="6" spans="1:19" x14ac:dyDescent="0.25">
      <c r="A6" s="1">
        <v>250</v>
      </c>
      <c r="B6" s="1">
        <v>2000</v>
      </c>
      <c r="C6" s="1">
        <v>2.1259999999999999</v>
      </c>
      <c r="D6" s="1"/>
      <c r="E6" s="1">
        <v>-19.458554331677302</v>
      </c>
      <c r="F6" s="1"/>
      <c r="G6" s="1">
        <v>51.155542592847397</v>
      </c>
      <c r="H6" s="1"/>
      <c r="I6" s="1">
        <v>-141.6606484020547</v>
      </c>
      <c r="J6" s="1"/>
      <c r="K6" s="1">
        <v>135.37386571901558</v>
      </c>
      <c r="L6" s="1"/>
      <c r="M6" s="1">
        <v>72.924889038148535</v>
      </c>
      <c r="N6" s="1"/>
      <c r="O6" s="1">
        <v>402.06083921623696</v>
      </c>
      <c r="P6" s="1"/>
      <c r="Q6" s="1">
        <v>-154.05491751190897</v>
      </c>
      <c r="R6" s="1"/>
      <c r="S6" s="1">
        <v>-57.89487975259776</v>
      </c>
    </row>
    <row r="8" spans="1:19" x14ac:dyDescent="0.25">
      <c r="A8" s="1" t="s">
        <v>0</v>
      </c>
      <c r="B8" s="1" t="s">
        <v>1</v>
      </c>
      <c r="C8" s="1" t="s">
        <v>2</v>
      </c>
      <c r="D8" s="2" t="s">
        <v>4</v>
      </c>
      <c r="E8" s="2" t="s">
        <v>5</v>
      </c>
      <c r="F8" s="2" t="s">
        <v>4</v>
      </c>
      <c r="G8" s="2" t="s">
        <v>5</v>
      </c>
      <c r="H8" s="2" t="s">
        <v>4</v>
      </c>
      <c r="I8" s="2" t="s">
        <v>5</v>
      </c>
      <c r="J8" s="2" t="s">
        <v>4</v>
      </c>
      <c r="K8" s="2" t="s">
        <v>5</v>
      </c>
      <c r="L8" s="2" t="s">
        <v>4</v>
      </c>
      <c r="M8" s="2" t="s">
        <v>5</v>
      </c>
      <c r="N8" s="2" t="s">
        <v>4</v>
      </c>
      <c r="O8" s="2" t="s">
        <v>5</v>
      </c>
      <c r="P8" s="2" t="s">
        <v>4</v>
      </c>
      <c r="Q8" s="2" t="s">
        <v>5</v>
      </c>
      <c r="R8" s="2" t="s">
        <v>4</v>
      </c>
      <c r="S8" s="2" t="s">
        <v>5</v>
      </c>
    </row>
    <row r="9" spans="1:19" x14ac:dyDescent="0.25">
      <c r="A9" s="1">
        <v>200</v>
      </c>
      <c r="B9" s="1">
        <v>1000</v>
      </c>
      <c r="C9" s="1">
        <v>2.1259999999999999</v>
      </c>
      <c r="D9" s="1">
        <f>D3-E3</f>
        <v>-1.4225839471713027</v>
      </c>
      <c r="E9" s="1">
        <f>(1-D3/E3)*100</f>
        <v>-10.508533841464128</v>
      </c>
      <c r="F9" s="1">
        <f t="shared" ref="F9:F12" si="0">F3-G3</f>
        <v>-4.7588424135281784</v>
      </c>
      <c r="G9" s="1">
        <f t="shared" ref="G9:G12" si="1">(1-F3/G3)*100</f>
        <v>12.946116093625415</v>
      </c>
      <c r="H9" s="1">
        <f t="shared" ref="H9" si="2">H3-I3</f>
        <v>47.599665706315818</v>
      </c>
      <c r="I9" s="1">
        <f t="shared" ref="I9:I12" si="3">(1-H3/I3)*100</f>
        <v>42.652157965758121</v>
      </c>
      <c r="J9" s="1">
        <f t="shared" ref="J9" si="4">J3-K3</f>
        <v>-76.116635594886688</v>
      </c>
      <c r="K9" s="1">
        <f t="shared" ref="K9:K12" si="5">(1-J3/K3)*100</f>
        <v>61.824817764958475</v>
      </c>
      <c r="L9" s="1" t="e">
        <f>#REF!-M3</f>
        <v>#REF!</v>
      </c>
      <c r="M9" s="1" t="e">
        <f>(1-#REF!/M3)*100</f>
        <v>#REF!</v>
      </c>
      <c r="N9" s="1">
        <f t="shared" ref="N9" si="6">N3-O3</f>
        <v>10.949560636326794</v>
      </c>
      <c r="O9" s="1">
        <f t="shared" ref="O9:O12" si="7">(1-N3/O3)*100</f>
        <v>-3.8959414762409494</v>
      </c>
      <c r="P9" s="1">
        <f>P3-Q3</f>
        <v>1.627356735718152</v>
      </c>
      <c r="Q9" s="1">
        <f>(1-P3/Q3)*100</f>
        <v>1.4461876497642856</v>
      </c>
      <c r="R9" s="1">
        <f t="shared" ref="R9:R12" si="8">R3-S3</f>
        <v>11.575542390953942</v>
      </c>
      <c r="S9" s="1">
        <f t="shared" ref="S9:S12" si="9">(1-R3/S3)*100</f>
        <v>27.64933100079725</v>
      </c>
    </row>
    <row r="10" spans="1:19" x14ac:dyDescent="0.25">
      <c r="A10" s="1">
        <v>200</v>
      </c>
      <c r="B10" s="1">
        <v>2000</v>
      </c>
      <c r="C10" s="1">
        <v>2.1259999999999999</v>
      </c>
      <c r="D10" s="1">
        <f t="shared" ref="D10:D12" si="10">D4-E4</f>
        <v>11.707601630987249</v>
      </c>
      <c r="E10" s="1">
        <f>(1-D4/E4)*100</f>
        <v>100</v>
      </c>
      <c r="F10" s="1">
        <f t="shared" si="0"/>
        <v>-33.501394742915053</v>
      </c>
      <c r="G10" s="1">
        <f t="shared" si="1"/>
        <v>100</v>
      </c>
      <c r="H10" s="1">
        <f t="shared" ref="H10" si="11">H4-I4</f>
        <v>98.217346064119809</v>
      </c>
      <c r="I10" s="1">
        <f t="shared" si="3"/>
        <v>100</v>
      </c>
      <c r="J10" s="1">
        <f t="shared" ref="J10" si="12">J4-K4</f>
        <v>-125.30875401107262</v>
      </c>
      <c r="K10" s="1">
        <f t="shared" si="5"/>
        <v>100</v>
      </c>
      <c r="L10" s="1">
        <f>L3-M4</f>
        <v>0.98121304084846628</v>
      </c>
      <c r="M10" s="1">
        <f>(1-L3/M4)*100</f>
        <v>-2.0868531587191264</v>
      </c>
      <c r="N10" s="1">
        <f t="shared" ref="N10" si="13">N4-O4</f>
        <v>-243.97435703319121</v>
      </c>
      <c r="O10" s="1">
        <f t="shared" si="7"/>
        <v>100</v>
      </c>
      <c r="P10" s="1">
        <f t="shared" ref="P10:P12" si="14">P4-Q4</f>
        <v>94.20911724387949</v>
      </c>
      <c r="Q10" s="1">
        <f>(1-P4/Q4)*100</f>
        <v>100</v>
      </c>
      <c r="R10" s="1">
        <f t="shared" si="8"/>
        <v>38.109107960867391</v>
      </c>
      <c r="S10" s="1">
        <f t="shared" si="9"/>
        <v>100</v>
      </c>
    </row>
    <row r="11" spans="1:19" x14ac:dyDescent="0.25">
      <c r="A11" s="1">
        <v>250</v>
      </c>
      <c r="B11" s="1">
        <v>1000</v>
      </c>
      <c r="C11" s="1">
        <v>2.1259999999999999</v>
      </c>
      <c r="D11" s="1">
        <f t="shared" si="10"/>
        <v>20.307569683364228</v>
      </c>
      <c r="E11" s="1">
        <f>(1-D5/E5)*100</f>
        <v>100</v>
      </c>
      <c r="F11" s="1">
        <f t="shared" si="0"/>
        <v>-56.360824144301688</v>
      </c>
      <c r="G11" s="1">
        <f t="shared" si="1"/>
        <v>100</v>
      </c>
      <c r="H11" s="1">
        <f t="shared" ref="H11" si="15">H5-I5</f>
        <v>159.20345100742753</v>
      </c>
      <c r="I11" s="1">
        <f t="shared" si="3"/>
        <v>100</v>
      </c>
      <c r="J11" s="1">
        <f t="shared" ref="J11" si="16">J5-K5</f>
        <v>-132.37387411274332</v>
      </c>
      <c r="K11" s="1">
        <f t="shared" si="5"/>
        <v>100</v>
      </c>
      <c r="L11" s="1">
        <f t="shared" ref="L11" si="17">L5-M5</f>
        <v>-80.229211763057762</v>
      </c>
      <c r="M11" s="1">
        <f t="shared" ref="M9:M12" si="18">(1-L5/M5)*100</f>
        <v>100</v>
      </c>
      <c r="N11" s="1">
        <f t="shared" ref="N11" si="19">N5-O5</f>
        <v>-447.78107664139986</v>
      </c>
      <c r="O11" s="1">
        <f t="shared" si="7"/>
        <v>100</v>
      </c>
      <c r="P11" s="1">
        <f t="shared" si="14"/>
        <v>174.82154702985991</v>
      </c>
      <c r="Q11" s="1">
        <f>(1-P5/Q5)*100</f>
        <v>100</v>
      </c>
      <c r="R11" s="1">
        <f t="shared" si="8"/>
        <v>63.746255958736469</v>
      </c>
      <c r="S11" s="1">
        <f t="shared" si="9"/>
        <v>100</v>
      </c>
    </row>
    <row r="12" spans="1:19" x14ac:dyDescent="0.25">
      <c r="A12" s="1">
        <v>250</v>
      </c>
      <c r="B12" s="1">
        <v>2000</v>
      </c>
      <c r="C12" s="1">
        <v>2.1259999999999999</v>
      </c>
      <c r="D12" s="1">
        <f t="shared" si="10"/>
        <v>19.458554331677302</v>
      </c>
      <c r="E12" s="1">
        <f>(1-D6/E6)*100</f>
        <v>100</v>
      </c>
      <c r="F12" s="1">
        <f t="shared" si="0"/>
        <v>-51.155542592847397</v>
      </c>
      <c r="G12" s="1">
        <f t="shared" si="1"/>
        <v>100</v>
      </c>
      <c r="H12" s="1">
        <f t="shared" ref="H12" si="20">H6-I6</f>
        <v>141.6606484020547</v>
      </c>
      <c r="I12" s="1">
        <f t="shared" si="3"/>
        <v>100</v>
      </c>
      <c r="J12" s="1">
        <f t="shared" ref="J12" si="21">J6-K6</f>
        <v>-135.37386571901558</v>
      </c>
      <c r="K12" s="1">
        <f t="shared" si="5"/>
        <v>100</v>
      </c>
      <c r="L12" s="1">
        <f t="shared" ref="L12" si="22">L6-M6</f>
        <v>-72.924889038148535</v>
      </c>
      <c r="M12" s="1">
        <f t="shared" si="18"/>
        <v>100</v>
      </c>
      <c r="N12" s="1">
        <f t="shared" ref="N12" si="23">N6-O6</f>
        <v>-402.06083921623696</v>
      </c>
      <c r="O12" s="1">
        <f t="shared" si="7"/>
        <v>100</v>
      </c>
      <c r="P12" s="1">
        <f t="shared" si="14"/>
        <v>154.05491751190897</v>
      </c>
      <c r="Q12" s="1">
        <f>(1-P6/Q6)*100</f>
        <v>100</v>
      </c>
      <c r="R12" s="1">
        <f t="shared" si="8"/>
        <v>57.89487975259776</v>
      </c>
      <c r="S12" s="1">
        <f t="shared" si="9"/>
        <v>100</v>
      </c>
    </row>
  </sheetData>
  <mergeCells count="1">
    <mergeCell ref="A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2015-04-09T20:17:32Z</dcterms:modified>
</cp:coreProperties>
</file>