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100" yWindow="0" windowWidth="255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3" i="1" l="1"/>
  <c r="L3" i="1"/>
  <c r="K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N2" i="1"/>
  <c r="Q2" i="1"/>
  <c r="K2" i="1"/>
  <c r="H2" i="1"/>
  <c r="R7" i="1"/>
  <c r="R6" i="1"/>
  <c r="O5" i="1"/>
  <c r="L5" i="1"/>
  <c r="L54" i="1"/>
  <c r="I55" i="1"/>
  <c r="I54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O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X2" i="1"/>
  <c r="U2" i="1"/>
  <c r="T2" i="1"/>
  <c r="R2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W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H5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<sst xmlns="http://schemas.openxmlformats.org/spreadsheetml/2006/main" count="128" uniqueCount="79">
  <si>
    <t>Location</t>
  </si>
  <si>
    <t>White</t>
  </si>
  <si>
    <t>Black</t>
  </si>
  <si>
    <t>Hispanic</t>
  </si>
  <si>
    <t>Asian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</si>
  <si>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</si>
  <si>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</si>
  <si>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</si>
  <si>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</si>
  <si>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</si>
  <si>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</si>
  <si>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</si>
  <si>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</si>
  <si>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</si>
  <si>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</si>
  <si>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</si>
  <si>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</si>
  <si>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</si>
  <si>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</si>
  <si>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</si>
  <si>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</si>
  <si>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</si>
  <si>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</si>
  <si>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</si>
  <si>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</si>
  <si>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</si>
  <si>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</si>
  <si>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</si>
  <si>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</si>
  <si>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</si>
  <si>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</si>
  <si>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</si>
  <si>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</si>
  <si>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</si>
  <si>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</si>
  <si>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</si>
  <si>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</si>
  <si>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</si>
  <si>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</si>
  <si>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</si>
  <si>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</si>
  <si>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</si>
  <si>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</si>
  <si>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</si>
  <si>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</si>
  <si>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</si>
  <si>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</si>
  <si>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</si>
  <si>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</si>
  <si>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</si>
  <si>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</si>
  <si>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</si>
  <si>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</si>
  <si>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</si>
  <si>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</si>
  <si>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</si>
  <si>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</si>
  <si>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</si>
  <si>
    <t>PercentTotalPopulation</t>
  </si>
  <si>
    <t>ElectoralVotes</t>
  </si>
  <si>
    <t>PercentElectoralVotes</t>
  </si>
  <si>
    <t>Natives</t>
  </si>
  <si>
    <t>ElectoralToPopRatio</t>
  </si>
  <si>
    <t>WhiteVotingPower</t>
  </si>
  <si>
    <t>Mixed</t>
  </si>
  <si>
    <t>BlackVotingPower</t>
  </si>
  <si>
    <t>HispanicVotingPower</t>
  </si>
  <si>
    <t>NativeVotingPower</t>
  </si>
  <si>
    <t>WhitePop</t>
  </si>
  <si>
    <t>BlackPop</t>
  </si>
  <si>
    <t>HispanicPop</t>
  </si>
  <si>
    <t>AsianPop</t>
  </si>
  <si>
    <t>NativePop</t>
  </si>
  <si>
    <t>MixedPop</t>
  </si>
  <si>
    <t>AsianVotingPower</t>
  </si>
  <si>
    <t>2016Vote</t>
  </si>
  <si>
    <t>Rep</t>
  </si>
  <si>
    <t>Dem</t>
  </si>
  <si>
    <t>MixedVotingPower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</si>
</sst>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  <xf numFmtId="0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165" fontId="0" fillId="0" borderId="0" xfId="1" applyNumberFormat="1" applyFont="1"/>
    <xf numFmtId="9" fontId="5" fillId="0" borderId="0" xfId="0" applyNumberFormat="1" applyFont="1"/>
    <xf numFmtId="165" fontId="0" fillId="0" borderId="0" xfId="0" applyNumberFormat="1"/>
  </cellXfs>
  <cellStyles count="4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pane xSplit="22840" ySplit="560" topLeftCell="A36" activePane="bottomLeft"/>
      <selection activeCell="I35" sqref="I35"/>
      <selection pane="topRight" activeCell="K1" sqref="K1:K1048576"/>
      <selection pane="bottomLeft" activeCell="L44" sqref="L44"/>
      <selection pane="bottomRight" activeCell="A45" sqref="A45"/>
    </sheetView>
  </sheetViews>
  <sheetFormatPr baseColWidth="10" defaultRowHeight="15" x14ac:dyDescent="0"/>
  <cols>
    <col min="2" max="2" width="12.33203125" bestFit="1" customWidth="1"/>
    <col min="3" max="3" width="10.83203125" style="5"/>
    <col min="4" max="4" width="10.83203125" style="4"/>
    <col min="5" max="6" width="10.83203125" style="5"/>
    <col min="7" max="7" width="10.83203125" style="1"/>
    <col min="8" max="8" width="17.1640625" style="6" bestFit="1" customWidth="1"/>
    <col min="9" max="9" width="15.1640625" style="8" customWidth="1"/>
    <col min="10" max="10" width="10.83203125" style="1"/>
    <col min="11" max="11" width="14.1640625" style="7" bestFit="1" customWidth="1"/>
    <col min="12" max="12" width="15.1640625" style="8" customWidth="1"/>
    <col min="13" max="13" width="10.83203125" style="1"/>
    <col min="14" max="14" width="17.1640625" style="6" bestFit="1" customWidth="1"/>
    <col min="15" max="15" width="15.1640625" style="8" customWidth="1"/>
    <col min="16" max="16" width="10.83203125" style="1"/>
    <col min="17" max="17" width="17.1640625" style="7" bestFit="1" customWidth="1"/>
    <col min="18" max="18" width="15.1640625" style="8" customWidth="1"/>
    <col min="19" max="19" width="10.83203125" style="1"/>
    <col min="20" max="20" width="17.1640625" style="7" bestFit="1" customWidth="1"/>
    <col min="21" max="21" width="15.1640625" style="8" customWidth="1"/>
    <col min="22" max="22" width="10.83203125" style="1"/>
    <col min="23" max="23" width="17.1640625" style="7" bestFit="1" customWidth="1"/>
    <col min="24" max="24" width="15.1640625" style="8" customWidth="1"/>
    <col min="25" max="25" width="10.83203125" style="1"/>
  </cols>
  <sheetData>
    <row r="1" spans="1:25">
      <c r="A1" t="s">
        <v>0</v>
      </c>
      <c r="B1" t="s">
        <v>57</v>
      </c>
      <c r="C1" s="5" t="s">
        <v>58</v>
      </c>
      <c r="D1" s="4" t="s">
        <v>59</v>
      </c>
      <c r="E1" s="5" t="s">
        <v>60</v>
      </c>
      <c r="F1" s="5" t="s">
        <v>62</v>
      </c>
      <c r="G1" s="1" t="s">
        <v>1</v>
      </c>
      <c r="H1" s="6" t="s">
        <v>68</v>
      </c>
      <c r="I1" s="8" t="s">
        <v>63</v>
      </c>
      <c r="J1" s="1" t="s">
        <v>2</v>
      </c>
      <c r="K1" s="7" t="s">
        <v>69</v>
      </c>
      <c r="L1" s="8" t="s">
        <v>65</v>
      </c>
      <c r="M1" s="1" t="s">
        <v>3</v>
      </c>
      <c r="N1" s="6" t="s">
        <v>70</v>
      </c>
      <c r="O1" s="8" t="s">
        <v>66</v>
      </c>
      <c r="P1" s="1" t="s">
        <v>4</v>
      </c>
      <c r="Q1" s="7" t="s">
        <v>71</v>
      </c>
      <c r="R1" s="8" t="s">
        <v>74</v>
      </c>
      <c r="S1" s="1" t="s">
        <v>61</v>
      </c>
      <c r="T1" s="7" t="s">
        <v>72</v>
      </c>
      <c r="U1" s="8" t="s">
        <v>67</v>
      </c>
      <c r="V1" s="1" t="s">
        <v>64</v>
      </c>
      <c r="W1" s="7" t="s">
        <v>73</v>
      </c>
      <c r="X1" s="8" t="s">
        <v>78</v>
      </c>
      <c r="Y1" s="1" t="s">
        <v>75</v>
      </c>
    </row>
    <row r="2" spans="1:25">
      <c r="A2" t="s">
        <v>5</v>
      </c>
      <c r="B2" s="3">
        <v>247773709</v>
      </c>
      <c r="C2" s="5">
        <f>B2/247773709</f>
        <v>1</v>
      </c>
      <c r="D2" s="4">
        <v>538</v>
      </c>
      <c r="E2" s="5">
        <f>D2/538</f>
        <v>1</v>
      </c>
      <c r="F2" s="5">
        <f>E2/C2</f>
        <v>1</v>
      </c>
      <c r="G2" s="1">
        <v>0.61</v>
      </c>
      <c r="H2" s="6">
        <f>B2*G2</f>
        <v>151141962.49000001</v>
      </c>
      <c r="I2" s="7">
        <f>H2*F2</f>
        <v>151141962.49000001</v>
      </c>
      <c r="J2" s="1">
        <v>0.12</v>
      </c>
      <c r="K2" s="7">
        <f>J2*B2</f>
        <v>29732845.079999998</v>
      </c>
      <c r="L2" s="7">
        <f>K2*F2</f>
        <v>29732845.079999998</v>
      </c>
      <c r="M2" s="1">
        <v>0.18</v>
      </c>
      <c r="N2" s="6">
        <f>247773709*M2</f>
        <v>44599267.619999997</v>
      </c>
      <c r="O2" s="7">
        <f>N2*F2</f>
        <v>44599267.619999997</v>
      </c>
      <c r="P2" s="1">
        <v>0.06</v>
      </c>
      <c r="Q2" s="7">
        <f>247773709*P2</f>
        <v>14866422.539999999</v>
      </c>
      <c r="R2" s="7">
        <f>Q2*F2</f>
        <v>14866422.539999999</v>
      </c>
      <c r="S2" s="1">
        <v>0.01</v>
      </c>
      <c r="T2" s="7">
        <f>247773709*S2</f>
        <v>2477737.09</v>
      </c>
      <c r="U2" s="7">
        <f>T2*F2</f>
        <v>2477737.09</v>
      </c>
      <c r="V2" s="1">
        <v>0.02</v>
      </c>
      <c r="W2" s="7">
        <f>247773709*V2</f>
        <v>4955474.18</v>
      </c>
      <c r="X2" s="7">
        <f>W2*F2</f>
        <v>4955474.18</v>
      </c>
    </row>
    <row r="3" spans="1:25">
      <c r="A3" t="s">
        <v>6</v>
      </c>
      <c r="B3" s="2">
        <v>3755483</v>
      </c>
      <c r="C3" s="5">
        <f t="shared" ref="C3:C53" si="0">B3/247773709</f>
        <v>1.5156906740254673E-2</v>
      </c>
      <c r="D3" s="4">
        <v>9</v>
      </c>
      <c r="E3" s="5">
        <f t="shared" ref="E3:E53" si="1">D3/538</f>
        <v>1.6728624535315983E-2</v>
      </c>
      <c r="F3" s="5">
        <f t="shared" ref="F3:F53" si="2">E3/C3</f>
        <v>1.1036964746168849</v>
      </c>
      <c r="G3" s="1">
        <v>0.65</v>
      </c>
      <c r="H3" s="6">
        <f>G3*B3</f>
        <v>2441063.9500000002</v>
      </c>
      <c r="I3" s="7">
        <f>H3*F3</f>
        <v>2694193.675929368</v>
      </c>
      <c r="J3" s="1">
        <v>0.27</v>
      </c>
      <c r="K3" s="7">
        <f>J3*B3</f>
        <v>1013980.41</v>
      </c>
      <c r="L3" s="7">
        <f>K3*F3</f>
        <v>1119126.6038475835</v>
      </c>
      <c r="M3" s="1">
        <v>0.04</v>
      </c>
      <c r="N3" s="6">
        <f>B3*M3</f>
        <v>150219.32</v>
      </c>
      <c r="O3" s="7">
        <f t="shared" ref="O3:O53" si="3">N3*F3</f>
        <v>165796.53390334573</v>
      </c>
      <c r="P3" s="1">
        <v>0</v>
      </c>
      <c r="Q3" s="7">
        <f>B3*P3</f>
        <v>0</v>
      </c>
      <c r="R3" s="7">
        <f t="shared" ref="R3:R53" si="4">Q3*F3</f>
        <v>0</v>
      </c>
      <c r="S3" s="1">
        <v>0</v>
      </c>
      <c r="T3" s="7">
        <f>B3*S3</f>
        <v>0</v>
      </c>
      <c r="U3" s="7">
        <f t="shared" ref="U3:U53" si="5">T3*F3</f>
        <v>0</v>
      </c>
      <c r="V3" s="1">
        <v>0.02</v>
      </c>
      <c r="W3" s="7">
        <f>B3*V3</f>
        <v>75109.66</v>
      </c>
      <c r="X3" s="7">
        <f t="shared" ref="X3:X53" si="6">W3*F3</f>
        <v>82898.266951672864</v>
      </c>
      <c r="Y3" s="1" t="s">
        <v>76</v>
      </c>
    </row>
    <row r="4" spans="1:25">
      <c r="A4" t="s">
        <v>7</v>
      </c>
      <c r="B4" s="2">
        <v>552166</v>
      </c>
      <c r="C4" s="5">
        <f t="shared" si="0"/>
        <v>2.2285092402600311E-3</v>
      </c>
      <c r="D4" s="4">
        <v>3</v>
      </c>
      <c r="E4" s="5">
        <f t="shared" si="1"/>
        <v>5.5762081784386614E-3</v>
      </c>
      <c r="F4" s="5">
        <f t="shared" si="2"/>
        <v>2.5022145197782568</v>
      </c>
      <c r="G4" s="1">
        <v>0.57999999999999996</v>
      </c>
      <c r="H4" s="6">
        <f t="shared" ref="H4:H53" si="7">G4*B4</f>
        <v>320256.27999999997</v>
      </c>
      <c r="I4" s="7">
        <f t="shared" ref="I4:I53" si="8">H4*F4</f>
        <v>801349.91386617091</v>
      </c>
      <c r="J4" s="1">
        <v>0.03</v>
      </c>
      <c r="K4" s="7">
        <f t="shared" ref="K3:K53" si="9">J4*B4</f>
        <v>16564.98</v>
      </c>
      <c r="L4" s="7">
        <f t="shared" ref="L3:L53" si="10">K4*F4</f>
        <v>41449.133475836425</v>
      </c>
      <c r="M4" s="1">
        <v>0.06</v>
      </c>
      <c r="N4" s="6">
        <f t="shared" ref="N4:N53" si="11">B4*M4</f>
        <v>33129.96</v>
      </c>
      <c r="O4" s="7">
        <f t="shared" si="3"/>
        <v>82898.266951672849</v>
      </c>
      <c r="P4" s="1">
        <v>7.0000000000000007E-2</v>
      </c>
      <c r="Q4" s="7">
        <f t="shared" ref="Q4:Q53" si="12">B4*P4</f>
        <v>38651.620000000003</v>
      </c>
      <c r="R4" s="7">
        <f t="shared" si="4"/>
        <v>96714.644776951667</v>
      </c>
      <c r="S4" s="1">
        <v>0.16</v>
      </c>
      <c r="T4" s="7">
        <f t="shared" ref="T4:T53" si="13">B4*S4</f>
        <v>88346.559999999998</v>
      </c>
      <c r="U4" s="7">
        <f t="shared" si="5"/>
        <v>221062.04520446094</v>
      </c>
      <c r="V4" s="1">
        <v>7.0000000000000007E-2</v>
      </c>
      <c r="W4" s="7">
        <f t="shared" ref="W4:W53" si="14">B4*V4</f>
        <v>38651.620000000003</v>
      </c>
      <c r="X4" s="7">
        <f t="shared" si="6"/>
        <v>96714.644776951667</v>
      </c>
      <c r="Y4" s="1" t="s">
        <v>76</v>
      </c>
    </row>
    <row r="5" spans="1:25">
      <c r="A5" t="s">
        <v>8</v>
      </c>
      <c r="B5" s="2">
        <v>5205215</v>
      </c>
      <c r="C5" s="5">
        <f t="shared" si="0"/>
        <v>2.1007939143373764E-2</v>
      </c>
      <c r="D5" s="4">
        <v>11</v>
      </c>
      <c r="E5" s="5">
        <f t="shared" si="1"/>
        <v>2.0446096654275093E-2</v>
      </c>
      <c r="F5" s="5">
        <f t="shared" si="2"/>
        <v>0.97325570655625759</v>
      </c>
      <c r="G5" s="1">
        <v>0.51</v>
      </c>
      <c r="H5" s="6">
        <f t="shared" si="7"/>
        <v>2654659.65</v>
      </c>
      <c r="I5" s="7">
        <f t="shared" si="8"/>
        <v>2583662.6533271372</v>
      </c>
      <c r="J5" s="1">
        <v>0.04</v>
      </c>
      <c r="K5" s="7">
        <f t="shared" si="9"/>
        <v>208208.6</v>
      </c>
      <c r="L5" s="7">
        <f>K5*F5</f>
        <v>202640.20810408922</v>
      </c>
      <c r="M5" s="1">
        <v>0.37</v>
      </c>
      <c r="N5" s="6">
        <f t="shared" si="11"/>
        <v>1925929.55</v>
      </c>
      <c r="O5" s="7">
        <f>N5*F5</f>
        <v>1874421.9249628254</v>
      </c>
      <c r="P5" s="1">
        <v>0.03</v>
      </c>
      <c r="Q5" s="7">
        <f t="shared" si="12"/>
        <v>156156.44999999998</v>
      </c>
      <c r="R5" s="7">
        <f t="shared" si="4"/>
        <v>151980.15607806688</v>
      </c>
      <c r="S5" s="1">
        <v>0</v>
      </c>
      <c r="T5" s="7">
        <f t="shared" si="13"/>
        <v>0</v>
      </c>
      <c r="U5" s="7">
        <f t="shared" si="5"/>
        <v>0</v>
      </c>
      <c r="V5" s="1">
        <v>0.02</v>
      </c>
      <c r="W5" s="7">
        <f t="shared" si="14"/>
        <v>104104.3</v>
      </c>
      <c r="X5" s="7">
        <f t="shared" si="6"/>
        <v>101320.10405204461</v>
      </c>
      <c r="Y5" s="1" t="s">
        <v>76</v>
      </c>
    </row>
    <row r="6" spans="1:25">
      <c r="A6" t="s">
        <v>9</v>
      </c>
      <c r="B6" s="2">
        <v>2272904</v>
      </c>
      <c r="C6" s="5">
        <f t="shared" si="0"/>
        <v>9.173305792504402E-3</v>
      </c>
      <c r="D6" s="4">
        <v>6</v>
      </c>
      <c r="E6" s="5">
        <f t="shared" si="1"/>
        <v>1.1152416356877323E-2</v>
      </c>
      <c r="F6" s="5">
        <f t="shared" si="2"/>
        <v>1.2157467121601977</v>
      </c>
      <c r="G6" s="1">
        <v>0.74</v>
      </c>
      <c r="H6" s="6">
        <f t="shared" si="7"/>
        <v>1681948.96</v>
      </c>
      <c r="I6" s="7">
        <f t="shared" si="8"/>
        <v>2044823.9181412638</v>
      </c>
      <c r="J6" s="1">
        <v>0.15</v>
      </c>
      <c r="K6" s="7">
        <f t="shared" si="9"/>
        <v>340935.6</v>
      </c>
      <c r="L6" s="7">
        <f t="shared" si="10"/>
        <v>414491.33475836425</v>
      </c>
      <c r="M6" s="1">
        <v>7.0000000000000007E-2</v>
      </c>
      <c r="N6" s="6">
        <f t="shared" si="11"/>
        <v>159103.28000000003</v>
      </c>
      <c r="O6" s="7">
        <f t="shared" si="3"/>
        <v>193429.28955390336</v>
      </c>
      <c r="P6" s="1">
        <v>0.02</v>
      </c>
      <c r="Q6" s="7">
        <f t="shared" si="12"/>
        <v>45458.080000000002</v>
      </c>
      <c r="R6" s="7">
        <f>Q6*F6</f>
        <v>55265.511301115243</v>
      </c>
      <c r="S6" s="1">
        <v>0</v>
      </c>
      <c r="T6" s="7">
        <f t="shared" si="13"/>
        <v>0</v>
      </c>
      <c r="U6" s="7">
        <f t="shared" si="5"/>
        <v>0</v>
      </c>
      <c r="V6" s="1">
        <v>0.02</v>
      </c>
      <c r="W6" s="7">
        <f t="shared" si="14"/>
        <v>45458.080000000002</v>
      </c>
      <c r="X6" s="7">
        <f t="shared" si="6"/>
        <v>55265.511301115243</v>
      </c>
      <c r="Y6" s="1" t="s">
        <v>76</v>
      </c>
    </row>
    <row r="7" spans="1:25">
      <c r="A7" t="s">
        <v>10</v>
      </c>
      <c r="B7" s="2">
        <v>30023902</v>
      </c>
      <c r="C7" s="5">
        <f t="shared" si="0"/>
        <v>0.12117468847350547</v>
      </c>
      <c r="D7" s="4">
        <v>55</v>
      </c>
      <c r="E7" s="5">
        <f t="shared" si="1"/>
        <v>0.10223048327137546</v>
      </c>
      <c r="F7" s="5">
        <f t="shared" si="2"/>
        <v>0.84366202677490598</v>
      </c>
      <c r="G7" s="1">
        <v>0.39</v>
      </c>
      <c r="H7" s="6">
        <f t="shared" si="7"/>
        <v>11709321.780000001</v>
      </c>
      <c r="I7" s="7">
        <f t="shared" si="8"/>
        <v>9878710.1450743508</v>
      </c>
      <c r="J7" s="1">
        <v>0.06</v>
      </c>
      <c r="K7" s="7">
        <f t="shared" si="9"/>
        <v>1801434.1199999999</v>
      </c>
      <c r="L7" s="7">
        <f t="shared" si="10"/>
        <v>1519801.5607806691</v>
      </c>
      <c r="M7" s="1">
        <v>0.38</v>
      </c>
      <c r="N7" s="6">
        <f t="shared" si="11"/>
        <v>11409082.76</v>
      </c>
      <c r="O7" s="7">
        <f t="shared" si="3"/>
        <v>9625409.8849442378</v>
      </c>
      <c r="P7" s="1">
        <v>0.15</v>
      </c>
      <c r="Q7" s="7">
        <f t="shared" si="12"/>
        <v>4503585.3</v>
      </c>
      <c r="R7" s="7">
        <f>Q7*F7</f>
        <v>3799503.901951673</v>
      </c>
      <c r="S7" s="1">
        <v>0.01</v>
      </c>
      <c r="T7" s="7">
        <f t="shared" si="13"/>
        <v>300239.02</v>
      </c>
      <c r="U7" s="7">
        <f t="shared" si="5"/>
        <v>253300.26013011154</v>
      </c>
      <c r="V7" s="1">
        <v>0.02</v>
      </c>
      <c r="W7" s="7">
        <f t="shared" si="14"/>
        <v>600478.04</v>
      </c>
      <c r="X7" s="7">
        <f t="shared" si="6"/>
        <v>506600.52026022307</v>
      </c>
      <c r="Y7" s="1" t="s">
        <v>77</v>
      </c>
    </row>
    <row r="8" spans="1:25">
      <c r="A8" t="s">
        <v>11</v>
      </c>
      <c r="B8" s="2">
        <v>4199509</v>
      </c>
      <c r="C8" s="5">
        <f t="shared" si="0"/>
        <v>1.6948969351707931E-2</v>
      </c>
      <c r="D8" s="4">
        <v>9</v>
      </c>
      <c r="E8" s="5">
        <f t="shared" si="1"/>
        <v>1.6728624535315983E-2</v>
      </c>
      <c r="F8" s="5">
        <f t="shared" si="2"/>
        <v>0.98699951532039654</v>
      </c>
      <c r="G8" s="1">
        <v>0.69</v>
      </c>
      <c r="H8" s="6">
        <f t="shared" si="7"/>
        <v>2897661.21</v>
      </c>
      <c r="I8" s="7">
        <f t="shared" si="8"/>
        <v>2859990.2098327139</v>
      </c>
      <c r="J8" s="1">
        <v>0.04</v>
      </c>
      <c r="K8" s="7">
        <f t="shared" si="9"/>
        <v>167980.36000000002</v>
      </c>
      <c r="L8" s="7">
        <f t="shared" si="10"/>
        <v>165796.53390334573</v>
      </c>
      <c r="M8" s="1">
        <v>0.21</v>
      </c>
      <c r="N8" s="6">
        <f t="shared" si="11"/>
        <v>881896.89</v>
      </c>
      <c r="O8" s="7">
        <f t="shared" si="3"/>
        <v>870431.80299256509</v>
      </c>
      <c r="P8" s="1">
        <v>0.03</v>
      </c>
      <c r="Q8" s="7">
        <f t="shared" si="12"/>
        <v>125985.26999999999</v>
      </c>
      <c r="R8" s="7">
        <f t="shared" si="4"/>
        <v>124347.40042750929</v>
      </c>
      <c r="S8" s="1">
        <v>0</v>
      </c>
      <c r="T8" s="7">
        <f t="shared" si="13"/>
        <v>0</v>
      </c>
      <c r="U8" s="7">
        <f t="shared" si="5"/>
        <v>0</v>
      </c>
      <c r="V8" s="1">
        <v>0.02</v>
      </c>
      <c r="W8" s="7">
        <f t="shared" si="14"/>
        <v>83990.180000000008</v>
      </c>
      <c r="X8" s="7">
        <f t="shared" si="6"/>
        <v>82898.266951672864</v>
      </c>
      <c r="Y8" s="1" t="s">
        <v>77</v>
      </c>
    </row>
    <row r="9" spans="1:25">
      <c r="A9" t="s">
        <v>12</v>
      </c>
      <c r="B9" s="2">
        <v>2826827</v>
      </c>
      <c r="C9" s="5">
        <f t="shared" si="0"/>
        <v>1.1408906180598847E-2</v>
      </c>
      <c r="D9" s="4">
        <v>7</v>
      </c>
      <c r="E9" s="5">
        <f t="shared" si="1"/>
        <v>1.3011152416356878E-2</v>
      </c>
      <c r="F9" s="5">
        <f t="shared" si="2"/>
        <v>1.1404381989294201</v>
      </c>
      <c r="G9" s="1">
        <v>0.7</v>
      </c>
      <c r="H9" s="6">
        <f t="shared" si="7"/>
        <v>1978778.9</v>
      </c>
      <c r="I9" s="7">
        <f t="shared" si="8"/>
        <v>2256675.0447955392</v>
      </c>
      <c r="J9" s="1">
        <v>0.09</v>
      </c>
      <c r="K9" s="7">
        <f t="shared" si="9"/>
        <v>254414.43</v>
      </c>
      <c r="L9" s="7">
        <f t="shared" si="10"/>
        <v>290143.93433085503</v>
      </c>
      <c r="M9" s="1">
        <v>0.15</v>
      </c>
      <c r="N9" s="6">
        <f t="shared" si="11"/>
        <v>424024.05</v>
      </c>
      <c r="O9" s="7">
        <f t="shared" si="3"/>
        <v>483573.22388475836</v>
      </c>
      <c r="P9" s="1">
        <v>0.04</v>
      </c>
      <c r="Q9" s="7">
        <f t="shared" si="12"/>
        <v>113073.08</v>
      </c>
      <c r="R9" s="7">
        <f t="shared" si="4"/>
        <v>128952.85970260223</v>
      </c>
      <c r="S9" s="1">
        <v>0</v>
      </c>
      <c r="T9" s="7">
        <f t="shared" si="13"/>
        <v>0</v>
      </c>
      <c r="U9" s="7">
        <f t="shared" si="5"/>
        <v>0</v>
      </c>
      <c r="V9" s="1">
        <v>0</v>
      </c>
      <c r="W9" s="7">
        <f t="shared" si="14"/>
        <v>0</v>
      </c>
      <c r="X9" s="7">
        <f t="shared" si="6"/>
        <v>0</v>
      </c>
      <c r="Y9" s="1" t="s">
        <v>77</v>
      </c>
    </row>
    <row r="10" spans="1:25">
      <c r="A10" t="s">
        <v>13</v>
      </c>
      <c r="B10" s="2">
        <v>741548</v>
      </c>
      <c r="C10" s="5">
        <f t="shared" si="0"/>
        <v>2.9928437645496925E-3</v>
      </c>
      <c r="D10" s="4">
        <v>3</v>
      </c>
      <c r="E10" s="5">
        <f t="shared" si="1"/>
        <v>5.5762081784386614E-3</v>
      </c>
      <c r="F10" s="5">
        <f t="shared" si="2"/>
        <v>1.8631805122903453</v>
      </c>
      <c r="G10" s="1">
        <v>0.63</v>
      </c>
      <c r="H10" s="6">
        <f t="shared" si="7"/>
        <v>467175.24</v>
      </c>
      <c r="I10" s="7">
        <f t="shared" si="8"/>
        <v>870431.80299256498</v>
      </c>
      <c r="J10" s="1">
        <v>0.21</v>
      </c>
      <c r="K10" s="7">
        <f t="shared" si="9"/>
        <v>155725.07999999999</v>
      </c>
      <c r="L10" s="7">
        <f t="shared" si="10"/>
        <v>290143.93433085497</v>
      </c>
      <c r="M10" s="1">
        <v>0.1</v>
      </c>
      <c r="N10" s="6">
        <f t="shared" si="11"/>
        <v>74154.8</v>
      </c>
      <c r="O10" s="7">
        <f t="shared" si="3"/>
        <v>138163.77825278809</v>
      </c>
      <c r="P10" s="1">
        <v>0.04</v>
      </c>
      <c r="Q10" s="7">
        <f t="shared" si="12"/>
        <v>29661.920000000002</v>
      </c>
      <c r="R10" s="7">
        <f t="shared" si="4"/>
        <v>55265.511301115243</v>
      </c>
      <c r="S10" s="1">
        <v>0</v>
      </c>
      <c r="T10" s="7">
        <f t="shared" si="13"/>
        <v>0</v>
      </c>
      <c r="U10" s="7">
        <f t="shared" si="5"/>
        <v>0</v>
      </c>
      <c r="V10" s="1">
        <v>0</v>
      </c>
      <c r="W10" s="7">
        <f t="shared" si="14"/>
        <v>0</v>
      </c>
      <c r="X10" s="7">
        <f t="shared" si="6"/>
        <v>0</v>
      </c>
      <c r="Y10" s="1" t="s">
        <v>77</v>
      </c>
    </row>
    <row r="11" spans="1:25">
      <c r="A11" t="s">
        <v>14</v>
      </c>
      <c r="B11" s="2">
        <v>554121</v>
      </c>
      <c r="C11" s="5">
        <f t="shared" si="0"/>
        <v>2.2363995043558071E-3</v>
      </c>
      <c r="D11" s="4">
        <v>7</v>
      </c>
      <c r="E11" s="5">
        <f t="shared" si="1"/>
        <v>1.3011152416356878E-2</v>
      </c>
      <c r="F11" s="5">
        <f t="shared" si="2"/>
        <v>5.8179016723153536</v>
      </c>
      <c r="G11" s="1">
        <v>0.37</v>
      </c>
      <c r="H11" s="6">
        <f t="shared" si="7"/>
        <v>205024.77</v>
      </c>
      <c r="I11" s="7">
        <f t="shared" si="8"/>
        <v>1192813.9522490706</v>
      </c>
      <c r="J11" s="1">
        <v>0.46</v>
      </c>
      <c r="K11" s="7">
        <f t="shared" si="9"/>
        <v>254895.66</v>
      </c>
      <c r="L11" s="7">
        <f t="shared" si="10"/>
        <v>1482957.8865799259</v>
      </c>
      <c r="M11" s="1">
        <v>0.11</v>
      </c>
      <c r="N11" s="6">
        <f t="shared" si="11"/>
        <v>60953.31</v>
      </c>
      <c r="O11" s="7">
        <f t="shared" si="3"/>
        <v>354620.36418215616</v>
      </c>
      <c r="P11" s="1">
        <v>0.05</v>
      </c>
      <c r="Q11" s="7">
        <f t="shared" si="12"/>
        <v>27706.050000000003</v>
      </c>
      <c r="R11" s="7">
        <f t="shared" si="4"/>
        <v>161191.07462825283</v>
      </c>
      <c r="S11" s="1">
        <v>0</v>
      </c>
      <c r="T11" s="7">
        <f t="shared" si="13"/>
        <v>0</v>
      </c>
      <c r="U11" s="7">
        <f t="shared" si="5"/>
        <v>0</v>
      </c>
      <c r="V11" s="1">
        <v>0.02</v>
      </c>
      <c r="W11" s="7">
        <f t="shared" si="14"/>
        <v>11082.42</v>
      </c>
      <c r="X11" s="7">
        <f t="shared" si="6"/>
        <v>64476.429851301124</v>
      </c>
      <c r="Y11" s="1" t="s">
        <v>77</v>
      </c>
    </row>
    <row r="12" spans="1:25">
      <c r="A12" t="s">
        <v>15</v>
      </c>
      <c r="B12" s="2">
        <v>16166143</v>
      </c>
      <c r="C12" s="5">
        <f t="shared" si="0"/>
        <v>6.524559472127045E-2</v>
      </c>
      <c r="D12" s="4">
        <v>29</v>
      </c>
      <c r="E12" s="5">
        <f t="shared" si="1"/>
        <v>5.3903345724907063E-2</v>
      </c>
      <c r="F12" s="5">
        <f t="shared" si="2"/>
        <v>0.82616069261353908</v>
      </c>
      <c r="G12" s="1">
        <v>0.54</v>
      </c>
      <c r="H12" s="6">
        <f t="shared" si="7"/>
        <v>8729717.2200000007</v>
      </c>
      <c r="I12" s="7">
        <f t="shared" si="8"/>
        <v>7212149.2247955399</v>
      </c>
      <c r="J12" s="1">
        <v>0.16</v>
      </c>
      <c r="K12" s="7">
        <f t="shared" si="9"/>
        <v>2586582.88</v>
      </c>
      <c r="L12" s="7">
        <f t="shared" si="10"/>
        <v>2136933.1036431226</v>
      </c>
      <c r="M12" s="1">
        <v>0.26</v>
      </c>
      <c r="N12" s="6">
        <f t="shared" si="11"/>
        <v>4203197.18</v>
      </c>
      <c r="O12" s="7">
        <f t="shared" si="3"/>
        <v>3472516.293420074</v>
      </c>
      <c r="P12" s="1">
        <v>0.02</v>
      </c>
      <c r="Q12" s="7">
        <f t="shared" si="12"/>
        <v>323322.86</v>
      </c>
      <c r="R12" s="7">
        <f t="shared" si="4"/>
        <v>267116.63795539032</v>
      </c>
      <c r="S12" s="1">
        <v>0</v>
      </c>
      <c r="T12" s="7">
        <f t="shared" si="13"/>
        <v>0</v>
      </c>
      <c r="U12" s="7">
        <f t="shared" si="5"/>
        <v>0</v>
      </c>
      <c r="V12" s="1">
        <v>0.01</v>
      </c>
      <c r="W12" s="7">
        <f t="shared" si="14"/>
        <v>161661.43</v>
      </c>
      <c r="X12" s="7">
        <f t="shared" si="6"/>
        <v>133558.31897769516</v>
      </c>
      <c r="Y12" s="10" t="s">
        <v>76</v>
      </c>
    </row>
    <row r="13" spans="1:25">
      <c r="A13" t="s">
        <v>16</v>
      </c>
      <c r="B13" s="2">
        <v>7710688</v>
      </c>
      <c r="C13" s="5">
        <f t="shared" si="0"/>
        <v>3.1119879631781273E-2</v>
      </c>
      <c r="D13" s="4">
        <v>16</v>
      </c>
      <c r="E13" s="5">
        <f t="shared" si="1"/>
        <v>2.9739776951672861E-2</v>
      </c>
      <c r="F13" s="5">
        <f t="shared" si="2"/>
        <v>0.95565205597071212</v>
      </c>
      <c r="G13" s="1">
        <v>0.52</v>
      </c>
      <c r="H13" s="6">
        <f t="shared" si="7"/>
        <v>4009557.7600000002</v>
      </c>
      <c r="I13" s="7">
        <f t="shared" si="8"/>
        <v>3831742.1168773235</v>
      </c>
      <c r="J13" s="1">
        <v>0.31</v>
      </c>
      <c r="K13" s="7">
        <f t="shared" si="9"/>
        <v>2390313.2799999998</v>
      </c>
      <c r="L13" s="7">
        <f t="shared" si="10"/>
        <v>2284307.8004460963</v>
      </c>
      <c r="M13" s="1">
        <v>0.1</v>
      </c>
      <c r="N13" s="6">
        <f t="shared" si="11"/>
        <v>771068.8</v>
      </c>
      <c r="O13" s="7">
        <f t="shared" si="3"/>
        <v>736873.4840148699</v>
      </c>
      <c r="P13" s="1">
        <v>0.05</v>
      </c>
      <c r="Q13" s="7">
        <f t="shared" si="12"/>
        <v>385534.4</v>
      </c>
      <c r="R13" s="7">
        <f t="shared" si="4"/>
        <v>368436.74200743495</v>
      </c>
      <c r="S13" s="1">
        <v>0</v>
      </c>
      <c r="T13" s="7">
        <f t="shared" si="13"/>
        <v>0</v>
      </c>
      <c r="U13" s="7">
        <f t="shared" si="5"/>
        <v>0</v>
      </c>
      <c r="V13" s="1">
        <v>0.02</v>
      </c>
      <c r="W13" s="7">
        <f t="shared" si="14"/>
        <v>154213.76000000001</v>
      </c>
      <c r="X13" s="7">
        <f t="shared" si="6"/>
        <v>147374.69680297398</v>
      </c>
      <c r="Y13" s="10" t="s">
        <v>76</v>
      </c>
    </row>
    <row r="14" spans="1:25">
      <c r="A14" t="s">
        <v>17</v>
      </c>
      <c r="B14" s="2">
        <v>1120770</v>
      </c>
      <c r="C14" s="5">
        <f t="shared" si="0"/>
        <v>4.5233612739760051E-3</v>
      </c>
      <c r="D14" s="4">
        <v>4</v>
      </c>
      <c r="E14" s="5">
        <f t="shared" si="1"/>
        <v>7.4349442379182153E-3</v>
      </c>
      <c r="F14" s="5">
        <f t="shared" si="2"/>
        <v>1.6436768561231785</v>
      </c>
      <c r="G14" s="1">
        <v>0.19</v>
      </c>
      <c r="H14" s="6">
        <f t="shared" si="7"/>
        <v>212946.3</v>
      </c>
      <c r="I14" s="7">
        <f t="shared" si="8"/>
        <v>350014.90490706317</v>
      </c>
      <c r="J14" s="1">
        <v>0.02</v>
      </c>
      <c r="K14" s="7">
        <f t="shared" si="9"/>
        <v>22415.4</v>
      </c>
      <c r="L14" s="7">
        <f t="shared" si="10"/>
        <v>36843.674200743495</v>
      </c>
      <c r="M14" s="1">
        <v>0.1</v>
      </c>
      <c r="N14" s="6">
        <f t="shared" si="11"/>
        <v>112077</v>
      </c>
      <c r="O14" s="7">
        <f t="shared" si="3"/>
        <v>184218.37100371748</v>
      </c>
      <c r="P14" s="1">
        <v>0.39</v>
      </c>
      <c r="Q14" s="7">
        <f t="shared" si="12"/>
        <v>437100.3</v>
      </c>
      <c r="R14" s="7">
        <f t="shared" si="4"/>
        <v>718451.64691449818</v>
      </c>
      <c r="S14" s="1">
        <v>0.14000000000000001</v>
      </c>
      <c r="T14" s="7">
        <f t="shared" si="13"/>
        <v>156907.80000000002</v>
      </c>
      <c r="U14" s="7">
        <f t="shared" si="5"/>
        <v>257905.71940520449</v>
      </c>
      <c r="V14" s="1">
        <v>0.16</v>
      </c>
      <c r="W14" s="7">
        <f t="shared" si="14"/>
        <v>179323.2</v>
      </c>
      <c r="X14" s="7">
        <f t="shared" si="6"/>
        <v>294749.39360594796</v>
      </c>
      <c r="Y14" s="1" t="s">
        <v>77</v>
      </c>
    </row>
    <row r="15" spans="1:25">
      <c r="A15" t="s">
        <v>18</v>
      </c>
      <c r="B15" s="2">
        <v>1222093</v>
      </c>
      <c r="C15" s="5">
        <f t="shared" si="0"/>
        <v>4.9322948949357655E-3</v>
      </c>
      <c r="D15" s="4">
        <v>4</v>
      </c>
      <c r="E15" s="5">
        <f t="shared" si="1"/>
        <v>7.4349442379182153E-3</v>
      </c>
      <c r="F15" s="5">
        <f t="shared" si="2"/>
        <v>1.5074005906565004</v>
      </c>
      <c r="G15" s="1">
        <v>0.84</v>
      </c>
      <c r="H15" s="6">
        <f t="shared" si="7"/>
        <v>1026558.12</v>
      </c>
      <c r="I15" s="7">
        <f t="shared" si="8"/>
        <v>1547434.3164312267</v>
      </c>
      <c r="J15" s="1">
        <v>0.01</v>
      </c>
      <c r="K15" s="7">
        <f t="shared" si="9"/>
        <v>12220.93</v>
      </c>
      <c r="L15" s="7">
        <f t="shared" si="10"/>
        <v>18421.837100371748</v>
      </c>
      <c r="M15" s="1">
        <v>0.13</v>
      </c>
      <c r="N15" s="6">
        <f t="shared" si="11"/>
        <v>158872.09</v>
      </c>
      <c r="O15" s="7">
        <f t="shared" si="3"/>
        <v>239483.88230483269</v>
      </c>
      <c r="P15" s="1">
        <v>0.01</v>
      </c>
      <c r="Q15" s="7">
        <f t="shared" si="12"/>
        <v>12220.93</v>
      </c>
      <c r="R15" s="7">
        <f t="shared" si="4"/>
        <v>18421.837100371748</v>
      </c>
      <c r="S15" s="1">
        <v>0</v>
      </c>
      <c r="T15" s="7">
        <f t="shared" si="13"/>
        <v>0</v>
      </c>
      <c r="U15" s="7">
        <f t="shared" si="5"/>
        <v>0</v>
      </c>
      <c r="V15" s="1">
        <v>0.01</v>
      </c>
      <c r="W15" s="7">
        <f t="shared" si="14"/>
        <v>12220.93</v>
      </c>
      <c r="X15" s="7">
        <f t="shared" si="6"/>
        <v>18421.837100371748</v>
      </c>
      <c r="Y15" s="10" t="s">
        <v>76</v>
      </c>
    </row>
    <row r="16" spans="1:25">
      <c r="A16" t="s">
        <v>19</v>
      </c>
      <c r="B16" s="2">
        <v>9901322</v>
      </c>
      <c r="C16" s="5">
        <f t="shared" si="0"/>
        <v>3.9961148581748838E-2</v>
      </c>
      <c r="D16" s="4">
        <v>20</v>
      </c>
      <c r="E16" s="5">
        <f t="shared" si="1"/>
        <v>3.717472118959108E-2</v>
      </c>
      <c r="F16" s="5">
        <f t="shared" si="2"/>
        <v>0.93027158900456675</v>
      </c>
      <c r="G16" s="1">
        <v>0.63</v>
      </c>
      <c r="H16" s="6">
        <f t="shared" si="7"/>
        <v>6237832.8600000003</v>
      </c>
      <c r="I16" s="7">
        <f t="shared" si="8"/>
        <v>5802878.6866171015</v>
      </c>
      <c r="J16" s="1">
        <v>0.13</v>
      </c>
      <c r="K16" s="7">
        <f t="shared" si="9"/>
        <v>1287171.8600000001</v>
      </c>
      <c r="L16" s="7">
        <f t="shared" si="10"/>
        <v>1197419.4115241638</v>
      </c>
      <c r="M16" s="1">
        <v>0.16</v>
      </c>
      <c r="N16" s="6">
        <f t="shared" si="11"/>
        <v>1584211.52</v>
      </c>
      <c r="O16" s="7">
        <f t="shared" si="3"/>
        <v>1473746.96802974</v>
      </c>
      <c r="P16" s="1">
        <v>0.06</v>
      </c>
      <c r="Q16" s="7">
        <f t="shared" si="12"/>
        <v>594079.31999999995</v>
      </c>
      <c r="R16" s="7">
        <f t="shared" si="4"/>
        <v>552655.11301115248</v>
      </c>
      <c r="S16" s="1">
        <v>0</v>
      </c>
      <c r="T16" s="7">
        <f t="shared" si="13"/>
        <v>0</v>
      </c>
      <c r="U16" s="7">
        <f t="shared" si="5"/>
        <v>0</v>
      </c>
      <c r="V16" s="1">
        <v>0.01</v>
      </c>
      <c r="W16" s="7">
        <f t="shared" si="14"/>
        <v>99013.22</v>
      </c>
      <c r="X16" s="7">
        <f t="shared" si="6"/>
        <v>92109.185501858752</v>
      </c>
      <c r="Y16" s="1" t="s">
        <v>77</v>
      </c>
    </row>
    <row r="17" spans="1:25">
      <c r="A17" t="s">
        <v>20</v>
      </c>
      <c r="B17" s="2">
        <v>5040224</v>
      </c>
      <c r="C17" s="5">
        <f t="shared" si="0"/>
        <v>2.0342045249038106E-2</v>
      </c>
      <c r="D17" s="4">
        <v>11</v>
      </c>
      <c r="E17" s="5">
        <f t="shared" si="1"/>
        <v>2.0446096654275093E-2</v>
      </c>
      <c r="F17" s="5">
        <f t="shared" si="2"/>
        <v>1.0051150906392712</v>
      </c>
      <c r="G17" s="1">
        <v>0.8</v>
      </c>
      <c r="H17" s="6">
        <f t="shared" si="7"/>
        <v>4032179.2</v>
      </c>
      <c r="I17" s="7">
        <f t="shared" si="8"/>
        <v>4052804.1620817841</v>
      </c>
      <c r="J17" s="1">
        <v>0.09</v>
      </c>
      <c r="K17" s="7">
        <f t="shared" si="9"/>
        <v>453620.16</v>
      </c>
      <c r="L17" s="7">
        <f t="shared" si="10"/>
        <v>455940.46823420067</v>
      </c>
      <c r="M17" s="1">
        <v>0.08</v>
      </c>
      <c r="N17" s="6">
        <f t="shared" si="11"/>
        <v>403217.91999999998</v>
      </c>
      <c r="O17" s="7">
        <f t="shared" si="3"/>
        <v>405280.41620817839</v>
      </c>
      <c r="P17" s="1">
        <v>0.02</v>
      </c>
      <c r="Q17" s="7">
        <f t="shared" si="12"/>
        <v>100804.48</v>
      </c>
      <c r="R17" s="7">
        <f t="shared" si="4"/>
        <v>101320.1040520446</v>
      </c>
      <c r="S17" s="1">
        <v>0</v>
      </c>
      <c r="T17" s="7">
        <f t="shared" si="13"/>
        <v>0</v>
      </c>
      <c r="U17" s="7">
        <f t="shared" si="5"/>
        <v>0</v>
      </c>
      <c r="V17" s="1">
        <v>0.01</v>
      </c>
      <c r="W17" s="7">
        <f t="shared" si="14"/>
        <v>50402.239999999998</v>
      </c>
      <c r="X17" s="7">
        <f t="shared" si="6"/>
        <v>50660.052026022298</v>
      </c>
      <c r="Y17" s="10" t="s">
        <v>76</v>
      </c>
    </row>
    <row r="18" spans="1:25">
      <c r="A18" t="s">
        <v>21</v>
      </c>
      <c r="B18" s="2">
        <v>2395103</v>
      </c>
      <c r="C18" s="5">
        <f t="shared" si="0"/>
        <v>9.6664937118086242E-3</v>
      </c>
      <c r="D18" s="4">
        <v>6</v>
      </c>
      <c r="E18" s="5">
        <f t="shared" si="1"/>
        <v>1.1152416356877323E-2</v>
      </c>
      <c r="F18" s="5">
        <f t="shared" si="2"/>
        <v>1.1537188860169112</v>
      </c>
      <c r="G18" s="1">
        <v>0.85</v>
      </c>
      <c r="H18" s="6">
        <f t="shared" si="7"/>
        <v>2035837.55</v>
      </c>
      <c r="I18" s="7">
        <f t="shared" si="8"/>
        <v>2348784.2302973978</v>
      </c>
      <c r="J18" s="1">
        <v>0.03</v>
      </c>
      <c r="K18" s="7">
        <f t="shared" si="9"/>
        <v>71853.09</v>
      </c>
      <c r="L18" s="7">
        <f t="shared" si="10"/>
        <v>82898.266951672864</v>
      </c>
      <c r="M18" s="1">
        <v>0.08</v>
      </c>
      <c r="N18" s="6">
        <f t="shared" si="11"/>
        <v>191608.24</v>
      </c>
      <c r="O18" s="7">
        <f t="shared" si="3"/>
        <v>221062.04520446094</v>
      </c>
      <c r="P18" s="1">
        <v>0.02</v>
      </c>
      <c r="Q18" s="7">
        <f t="shared" si="12"/>
        <v>47902.06</v>
      </c>
      <c r="R18" s="7">
        <f t="shared" si="4"/>
        <v>55265.511301115235</v>
      </c>
      <c r="S18" s="1">
        <v>0</v>
      </c>
      <c r="T18" s="7">
        <f t="shared" si="13"/>
        <v>0</v>
      </c>
      <c r="U18" s="7">
        <f t="shared" si="5"/>
        <v>0</v>
      </c>
      <c r="V18" s="1">
        <v>0.01</v>
      </c>
      <c r="W18" s="7">
        <f t="shared" si="14"/>
        <v>23951.03</v>
      </c>
      <c r="X18" s="7">
        <f t="shared" si="6"/>
        <v>27632.755650557618</v>
      </c>
      <c r="Y18" s="10" t="s">
        <v>76</v>
      </c>
    </row>
    <row r="19" spans="1:25">
      <c r="A19" t="s">
        <v>22</v>
      </c>
      <c r="B19" s="2">
        <v>2192084</v>
      </c>
      <c r="C19" s="5">
        <f t="shared" si="0"/>
        <v>8.847121064002799E-3</v>
      </c>
      <c r="D19" s="4">
        <v>6</v>
      </c>
      <c r="E19" s="5">
        <f t="shared" si="1"/>
        <v>1.1152416356877323E-2</v>
      </c>
      <c r="F19" s="5">
        <f t="shared" si="2"/>
        <v>1.2605701081964751</v>
      </c>
      <c r="G19" s="1">
        <v>0.75</v>
      </c>
      <c r="H19" s="6">
        <f t="shared" si="7"/>
        <v>1644063</v>
      </c>
      <c r="I19" s="7">
        <f t="shared" si="8"/>
        <v>2072456.6737918213</v>
      </c>
      <c r="J19" s="1">
        <v>0.05</v>
      </c>
      <c r="K19" s="7">
        <f t="shared" si="9"/>
        <v>109604.20000000001</v>
      </c>
      <c r="L19" s="7">
        <f t="shared" si="10"/>
        <v>138163.77825278812</v>
      </c>
      <c r="M19" s="1">
        <v>0.12</v>
      </c>
      <c r="N19" s="6">
        <f t="shared" si="11"/>
        <v>263050.08</v>
      </c>
      <c r="O19" s="7">
        <f t="shared" si="3"/>
        <v>331593.06780669146</v>
      </c>
      <c r="P19" s="1">
        <v>0.03</v>
      </c>
      <c r="Q19" s="7">
        <f t="shared" si="12"/>
        <v>65762.52</v>
      </c>
      <c r="R19" s="7">
        <f t="shared" si="4"/>
        <v>82898.266951672864</v>
      </c>
      <c r="S19" s="1">
        <v>0</v>
      </c>
      <c r="T19" s="7">
        <f t="shared" si="13"/>
        <v>0</v>
      </c>
      <c r="U19" s="7">
        <f t="shared" si="5"/>
        <v>0</v>
      </c>
      <c r="V19" s="1">
        <v>0.04</v>
      </c>
      <c r="W19" s="7">
        <f t="shared" si="14"/>
        <v>87683.36</v>
      </c>
      <c r="X19" s="7">
        <f t="shared" si="6"/>
        <v>110531.02260223047</v>
      </c>
      <c r="Y19" s="10" t="s">
        <v>76</v>
      </c>
    </row>
    <row r="20" spans="1:25">
      <c r="A20" t="s">
        <v>23</v>
      </c>
      <c r="B20" s="2">
        <v>3413425</v>
      </c>
      <c r="C20" s="5">
        <f t="shared" si="0"/>
        <v>1.3776380931521674E-2</v>
      </c>
      <c r="D20" s="4">
        <v>8</v>
      </c>
      <c r="E20" s="5">
        <f t="shared" si="1"/>
        <v>1.4869888475836431E-2</v>
      </c>
      <c r="F20" s="5">
        <f t="shared" si="2"/>
        <v>1.0793755304640791</v>
      </c>
      <c r="G20" s="1">
        <v>0.85</v>
      </c>
      <c r="H20" s="6">
        <f t="shared" si="7"/>
        <v>2901411.25</v>
      </c>
      <c r="I20" s="7">
        <f t="shared" si="8"/>
        <v>3131712.3070631968</v>
      </c>
      <c r="J20" s="1">
        <v>7.0000000000000007E-2</v>
      </c>
      <c r="K20" s="7">
        <f t="shared" si="9"/>
        <v>238939.75000000003</v>
      </c>
      <c r="L20" s="7">
        <f t="shared" si="10"/>
        <v>257905.71940520447</v>
      </c>
      <c r="M20" s="1">
        <v>0.03</v>
      </c>
      <c r="N20" s="6">
        <f t="shared" si="11"/>
        <v>102402.75</v>
      </c>
      <c r="O20" s="7">
        <f t="shared" si="3"/>
        <v>110531.02260223047</v>
      </c>
      <c r="P20" s="1">
        <v>0</v>
      </c>
      <c r="Q20" s="7">
        <f t="shared" si="12"/>
        <v>0</v>
      </c>
      <c r="R20" s="7">
        <f t="shared" si="4"/>
        <v>0</v>
      </c>
      <c r="S20" s="1">
        <v>0</v>
      </c>
      <c r="T20" s="7">
        <f t="shared" si="13"/>
        <v>0</v>
      </c>
      <c r="U20" s="7">
        <f t="shared" si="5"/>
        <v>0</v>
      </c>
      <c r="V20" s="1">
        <v>0.02</v>
      </c>
      <c r="W20" s="7">
        <f t="shared" si="14"/>
        <v>68268.5</v>
      </c>
      <c r="X20" s="7">
        <f t="shared" si="6"/>
        <v>73687.348401486975</v>
      </c>
      <c r="Y20" s="10" t="s">
        <v>76</v>
      </c>
    </row>
    <row r="21" spans="1:25">
      <c r="A21" t="s">
        <v>24</v>
      </c>
      <c r="B21" s="2">
        <v>3555911</v>
      </c>
      <c r="C21" s="5">
        <f t="shared" si="0"/>
        <v>1.435144598008984E-2</v>
      </c>
      <c r="D21" s="4">
        <v>8</v>
      </c>
      <c r="E21" s="5">
        <f t="shared" si="1"/>
        <v>1.4869888475836431E-2</v>
      </c>
      <c r="F21" s="5">
        <f t="shared" si="2"/>
        <v>1.0361247567991296</v>
      </c>
      <c r="G21" s="1">
        <v>0.57999999999999996</v>
      </c>
      <c r="H21" s="6">
        <f t="shared" si="7"/>
        <v>2062428.38</v>
      </c>
      <c r="I21" s="7">
        <f t="shared" si="8"/>
        <v>2136933.1036431226</v>
      </c>
      <c r="J21" s="1">
        <v>0.32</v>
      </c>
      <c r="K21" s="7">
        <f t="shared" si="9"/>
        <v>1137891.52</v>
      </c>
      <c r="L21" s="7">
        <f t="shared" si="10"/>
        <v>1178997.5744237921</v>
      </c>
      <c r="M21" s="1">
        <v>0.05</v>
      </c>
      <c r="N21" s="6">
        <f t="shared" si="11"/>
        <v>177795.55000000002</v>
      </c>
      <c r="O21" s="7">
        <f t="shared" si="3"/>
        <v>184218.3710037175</v>
      </c>
      <c r="P21" s="1">
        <v>0.02</v>
      </c>
      <c r="Q21" s="7">
        <f t="shared" si="12"/>
        <v>71118.22</v>
      </c>
      <c r="R21" s="7">
        <f t="shared" si="4"/>
        <v>73687.348401487005</v>
      </c>
      <c r="S21" s="1">
        <v>0</v>
      </c>
      <c r="T21" s="7">
        <f t="shared" si="13"/>
        <v>0</v>
      </c>
      <c r="U21" s="7">
        <f t="shared" si="5"/>
        <v>0</v>
      </c>
      <c r="V21" s="1">
        <v>0.02</v>
      </c>
      <c r="W21" s="7">
        <f t="shared" si="14"/>
        <v>71118.22</v>
      </c>
      <c r="X21" s="7">
        <f t="shared" si="6"/>
        <v>73687.348401487005</v>
      </c>
      <c r="Y21" s="10" t="s">
        <v>76</v>
      </c>
    </row>
    <row r="22" spans="1:25">
      <c r="A22" t="s">
        <v>25</v>
      </c>
      <c r="B22" s="2">
        <v>1072948</v>
      </c>
      <c r="C22" s="5">
        <f t="shared" si="0"/>
        <v>4.330354517153392E-3</v>
      </c>
      <c r="D22" s="4">
        <v>4</v>
      </c>
      <c r="E22" s="5">
        <f t="shared" si="1"/>
        <v>7.4349442379182153E-3</v>
      </c>
      <c r="F22" s="5">
        <f t="shared" si="2"/>
        <v>1.716936617652649</v>
      </c>
      <c r="G22" s="1">
        <v>0.91</v>
      </c>
      <c r="H22" s="6">
        <f t="shared" si="7"/>
        <v>976382.68</v>
      </c>
      <c r="I22" s="7">
        <f t="shared" si="8"/>
        <v>1676387.1761338289</v>
      </c>
      <c r="J22" s="1">
        <v>0</v>
      </c>
      <c r="K22" s="7">
        <f t="shared" si="9"/>
        <v>0</v>
      </c>
      <c r="L22" s="7">
        <f t="shared" si="10"/>
        <v>0</v>
      </c>
      <c r="M22" s="1">
        <v>0.02</v>
      </c>
      <c r="N22" s="6">
        <f t="shared" si="11"/>
        <v>21458.959999999999</v>
      </c>
      <c r="O22" s="7">
        <f t="shared" si="3"/>
        <v>36843.674200743488</v>
      </c>
      <c r="P22" s="1">
        <v>0.02</v>
      </c>
      <c r="Q22" s="7">
        <f t="shared" si="12"/>
        <v>21458.959999999999</v>
      </c>
      <c r="R22" s="7">
        <f t="shared" si="4"/>
        <v>36843.674200743488</v>
      </c>
      <c r="S22" s="1">
        <v>0</v>
      </c>
      <c r="T22" s="7">
        <f t="shared" si="13"/>
        <v>0</v>
      </c>
      <c r="U22" s="7">
        <f t="shared" si="5"/>
        <v>0</v>
      </c>
      <c r="V22" s="1">
        <v>0.03</v>
      </c>
      <c r="W22" s="7">
        <f t="shared" si="14"/>
        <v>32188.44</v>
      </c>
      <c r="X22" s="7">
        <f t="shared" si="6"/>
        <v>55265.511301115235</v>
      </c>
      <c r="Y22" s="1" t="s">
        <v>77</v>
      </c>
    </row>
    <row r="23" spans="1:25">
      <c r="A23" t="s">
        <v>26</v>
      </c>
      <c r="B23" s="2">
        <v>4658175</v>
      </c>
      <c r="C23" s="5">
        <f t="shared" si="0"/>
        <v>1.8800118135213449E-2</v>
      </c>
      <c r="D23" s="4">
        <v>10</v>
      </c>
      <c r="E23" s="5">
        <f t="shared" si="1"/>
        <v>1.858736059479554E-2</v>
      </c>
      <c r="F23" s="5">
        <f t="shared" si="2"/>
        <v>0.98868318066473182</v>
      </c>
      <c r="G23" s="1">
        <v>0.5</v>
      </c>
      <c r="H23" s="6">
        <f t="shared" si="7"/>
        <v>2329087.5</v>
      </c>
      <c r="I23" s="7">
        <f t="shared" si="8"/>
        <v>2302729.6375464685</v>
      </c>
      <c r="J23" s="1">
        <v>0.3</v>
      </c>
      <c r="K23" s="7">
        <f t="shared" si="9"/>
        <v>1397452.5</v>
      </c>
      <c r="L23" s="7">
        <f t="shared" si="10"/>
        <v>1381637.7825278812</v>
      </c>
      <c r="M23" s="1">
        <v>0.11</v>
      </c>
      <c r="N23" s="6">
        <f t="shared" si="11"/>
        <v>512399.25</v>
      </c>
      <c r="O23" s="7">
        <f t="shared" si="3"/>
        <v>506600.52026022307</v>
      </c>
      <c r="P23" s="1">
        <v>0.06</v>
      </c>
      <c r="Q23" s="7">
        <f t="shared" si="12"/>
        <v>279490.5</v>
      </c>
      <c r="R23" s="7">
        <f t="shared" si="4"/>
        <v>276327.55650557624</v>
      </c>
      <c r="S23" s="1">
        <v>0</v>
      </c>
      <c r="T23" s="7">
        <f t="shared" si="13"/>
        <v>0</v>
      </c>
      <c r="U23" s="7">
        <f t="shared" si="5"/>
        <v>0</v>
      </c>
      <c r="V23" s="1">
        <v>0.03</v>
      </c>
      <c r="W23" s="7">
        <f t="shared" si="14"/>
        <v>139745.25</v>
      </c>
      <c r="X23" s="7">
        <f t="shared" si="6"/>
        <v>138163.77825278812</v>
      </c>
      <c r="Y23" s="1" t="s">
        <v>77</v>
      </c>
    </row>
    <row r="24" spans="1:25">
      <c r="A24" t="s">
        <v>27</v>
      </c>
      <c r="B24" s="2">
        <v>5407335</v>
      </c>
      <c r="C24" s="5">
        <f t="shared" si="0"/>
        <v>2.1823683480477744E-2</v>
      </c>
      <c r="D24" s="4">
        <v>11</v>
      </c>
      <c r="E24" s="5">
        <f t="shared" si="1"/>
        <v>2.0446096654275093E-2</v>
      </c>
      <c r="F24" s="5">
        <f t="shared" si="2"/>
        <v>0.93687652098533392</v>
      </c>
      <c r="G24" s="1">
        <v>0.73</v>
      </c>
      <c r="H24" s="6">
        <f t="shared" si="7"/>
        <v>3947354.55</v>
      </c>
      <c r="I24" s="7">
        <f t="shared" si="8"/>
        <v>3698183.7978996281</v>
      </c>
      <c r="J24" s="1">
        <v>7.0000000000000007E-2</v>
      </c>
      <c r="K24" s="7">
        <f t="shared" si="9"/>
        <v>378513.45</v>
      </c>
      <c r="L24" s="7">
        <f t="shared" si="10"/>
        <v>354620.36418215616</v>
      </c>
      <c r="M24" s="1">
        <v>0.11</v>
      </c>
      <c r="N24" s="6">
        <f t="shared" si="11"/>
        <v>594806.85</v>
      </c>
      <c r="O24" s="7">
        <f t="shared" si="3"/>
        <v>557260.5722862453</v>
      </c>
      <c r="P24" s="1">
        <v>7.0000000000000007E-2</v>
      </c>
      <c r="Q24" s="7">
        <f t="shared" si="12"/>
        <v>378513.45</v>
      </c>
      <c r="R24" s="7">
        <f t="shared" si="4"/>
        <v>354620.36418215616</v>
      </c>
      <c r="S24" s="1">
        <v>0</v>
      </c>
      <c r="T24" s="7">
        <f t="shared" si="13"/>
        <v>0</v>
      </c>
      <c r="U24" s="7">
        <f t="shared" si="5"/>
        <v>0</v>
      </c>
      <c r="V24" s="1">
        <v>0.01</v>
      </c>
      <c r="W24" s="7">
        <f t="shared" si="14"/>
        <v>54073.35</v>
      </c>
      <c r="X24" s="7">
        <f t="shared" si="6"/>
        <v>50660.052026022306</v>
      </c>
      <c r="Y24" s="1" t="s">
        <v>77</v>
      </c>
    </row>
    <row r="25" spans="1:25">
      <c r="A25" t="s">
        <v>28</v>
      </c>
      <c r="B25" s="2">
        <v>7715272</v>
      </c>
      <c r="C25" s="5">
        <f t="shared" si="0"/>
        <v>3.1138380384014029E-2</v>
      </c>
      <c r="D25" s="4">
        <v>16</v>
      </c>
      <c r="E25" s="5">
        <f t="shared" si="1"/>
        <v>2.9739776951672861E-2</v>
      </c>
      <c r="F25" s="5">
        <f t="shared" si="2"/>
        <v>0.95508425887625192</v>
      </c>
      <c r="G25" s="1">
        <v>0.76</v>
      </c>
      <c r="H25" s="6">
        <f t="shared" si="7"/>
        <v>5863606.7199999997</v>
      </c>
      <c r="I25" s="7">
        <f t="shared" si="8"/>
        <v>5600238.4785130098</v>
      </c>
      <c r="J25" s="1">
        <v>0.14000000000000001</v>
      </c>
      <c r="K25" s="7">
        <f t="shared" si="9"/>
        <v>1080138.08</v>
      </c>
      <c r="L25" s="7">
        <f t="shared" si="10"/>
        <v>1031622.8776208177</v>
      </c>
      <c r="M25" s="1">
        <v>0.05</v>
      </c>
      <c r="N25" s="6">
        <f t="shared" si="11"/>
        <v>385763.60000000003</v>
      </c>
      <c r="O25" s="7">
        <f t="shared" si="3"/>
        <v>368436.74200743495</v>
      </c>
      <c r="P25" s="1">
        <v>0.03</v>
      </c>
      <c r="Q25" s="7">
        <f t="shared" si="12"/>
        <v>231458.16</v>
      </c>
      <c r="R25" s="7">
        <f t="shared" si="4"/>
        <v>221062.04520446094</v>
      </c>
      <c r="S25" s="1">
        <v>0</v>
      </c>
      <c r="T25" s="7">
        <f t="shared" si="13"/>
        <v>0</v>
      </c>
      <c r="U25" s="7">
        <f t="shared" si="5"/>
        <v>0</v>
      </c>
      <c r="V25" s="1">
        <v>0.02</v>
      </c>
      <c r="W25" s="7">
        <f t="shared" si="14"/>
        <v>154305.44</v>
      </c>
      <c r="X25" s="7">
        <f t="shared" si="6"/>
        <v>147374.69680297395</v>
      </c>
      <c r="Y25" s="10" t="s">
        <v>76</v>
      </c>
    </row>
    <row r="26" spans="1:25">
      <c r="A26" t="s">
        <v>29</v>
      </c>
      <c r="B26" s="2">
        <v>4205207</v>
      </c>
      <c r="C26" s="5">
        <f t="shared" si="0"/>
        <v>1.6971966141896031E-2</v>
      </c>
      <c r="D26" s="4">
        <v>10</v>
      </c>
      <c r="E26" s="5">
        <f t="shared" si="1"/>
        <v>1.858736059479554E-2</v>
      </c>
      <c r="F26" s="5">
        <f t="shared" si="2"/>
        <v>1.0951801599999564</v>
      </c>
      <c r="G26" s="1">
        <v>0.82</v>
      </c>
      <c r="H26" s="6">
        <f t="shared" si="7"/>
        <v>3448269.7399999998</v>
      </c>
      <c r="I26" s="7">
        <f t="shared" si="8"/>
        <v>3776476.6055762079</v>
      </c>
      <c r="J26" s="1">
        <v>0.06</v>
      </c>
      <c r="K26" s="7">
        <f t="shared" si="9"/>
        <v>252312.41999999998</v>
      </c>
      <c r="L26" s="7">
        <f t="shared" si="10"/>
        <v>276327.55650557618</v>
      </c>
      <c r="M26" s="1">
        <v>0.05</v>
      </c>
      <c r="N26" s="6">
        <f t="shared" si="11"/>
        <v>210260.35</v>
      </c>
      <c r="O26" s="7">
        <f t="shared" si="3"/>
        <v>230272.96375464686</v>
      </c>
      <c r="P26" s="1">
        <v>0.03</v>
      </c>
      <c r="Q26" s="7">
        <f t="shared" si="12"/>
        <v>126156.20999999999</v>
      </c>
      <c r="R26" s="7">
        <f t="shared" si="4"/>
        <v>138163.77825278809</v>
      </c>
      <c r="S26" s="1">
        <v>0.02</v>
      </c>
      <c r="T26" s="7">
        <f t="shared" si="13"/>
        <v>84104.14</v>
      </c>
      <c r="U26" s="7">
        <f t="shared" si="5"/>
        <v>92109.185501858738</v>
      </c>
      <c r="V26" s="1">
        <v>0.01</v>
      </c>
      <c r="W26" s="7">
        <f t="shared" si="14"/>
        <v>42052.07</v>
      </c>
      <c r="X26" s="7">
        <f t="shared" si="6"/>
        <v>46054.592750929369</v>
      </c>
      <c r="Y26" s="1" t="s">
        <v>77</v>
      </c>
    </row>
    <row r="27" spans="1:25">
      <c r="A27" t="s">
        <v>30</v>
      </c>
      <c r="B27" s="2">
        <v>2265485</v>
      </c>
      <c r="C27" s="5">
        <f t="shared" si="0"/>
        <v>9.143363148347591E-3</v>
      </c>
      <c r="D27" s="4">
        <v>6</v>
      </c>
      <c r="E27" s="5">
        <f t="shared" si="1"/>
        <v>1.1152416356877323E-2</v>
      </c>
      <c r="F27" s="5">
        <f t="shared" si="2"/>
        <v>1.2197280339776084</v>
      </c>
      <c r="G27" s="1">
        <v>0.56000000000000005</v>
      </c>
      <c r="H27" s="6">
        <f t="shared" si="7"/>
        <v>1268671.6000000001</v>
      </c>
      <c r="I27" s="7">
        <f t="shared" si="8"/>
        <v>1547434.3164312269</v>
      </c>
      <c r="J27" s="1">
        <v>0.38</v>
      </c>
      <c r="K27" s="7">
        <f t="shared" si="9"/>
        <v>860884.3</v>
      </c>
      <c r="L27" s="7">
        <f t="shared" si="10"/>
        <v>1050044.7147211898</v>
      </c>
      <c r="M27" s="1">
        <v>0.03</v>
      </c>
      <c r="N27" s="6">
        <f t="shared" si="11"/>
        <v>67964.55</v>
      </c>
      <c r="O27" s="7">
        <f t="shared" si="3"/>
        <v>82898.266951672864</v>
      </c>
      <c r="P27" s="1">
        <v>0</v>
      </c>
      <c r="Q27" s="7">
        <f t="shared" si="12"/>
        <v>0</v>
      </c>
      <c r="R27" s="7">
        <f t="shared" si="4"/>
        <v>0</v>
      </c>
      <c r="S27" s="1">
        <v>0</v>
      </c>
      <c r="T27" s="7">
        <f t="shared" si="13"/>
        <v>0</v>
      </c>
      <c r="U27" s="7">
        <f t="shared" si="5"/>
        <v>0</v>
      </c>
      <c r="V27" s="1">
        <v>0.01</v>
      </c>
      <c r="W27" s="7">
        <f t="shared" si="14"/>
        <v>22654.850000000002</v>
      </c>
      <c r="X27" s="7">
        <f t="shared" si="6"/>
        <v>27632.755650557625</v>
      </c>
      <c r="Y27" s="10" t="s">
        <v>76</v>
      </c>
    </row>
    <row r="28" spans="1:25">
      <c r="A28" t="s">
        <v>31</v>
      </c>
      <c r="B28" s="2">
        <v>4692196</v>
      </c>
      <c r="C28" s="5">
        <f t="shared" si="0"/>
        <v>1.8937424874242811E-2</v>
      </c>
      <c r="D28" s="4">
        <v>10</v>
      </c>
      <c r="E28" s="5">
        <f t="shared" si="1"/>
        <v>1.858736059479554E-2</v>
      </c>
      <c r="F28" s="5">
        <f t="shared" si="2"/>
        <v>0.98151468418901022</v>
      </c>
      <c r="G28" s="1">
        <v>0.8</v>
      </c>
      <c r="H28" s="6">
        <f t="shared" si="7"/>
        <v>3753756.8000000003</v>
      </c>
      <c r="I28" s="7">
        <f t="shared" si="8"/>
        <v>3684367.4200743497</v>
      </c>
      <c r="J28" s="1">
        <v>0.11</v>
      </c>
      <c r="K28" s="7">
        <f t="shared" si="9"/>
        <v>516141.56</v>
      </c>
      <c r="L28" s="7">
        <f t="shared" si="10"/>
        <v>506600.52026022307</v>
      </c>
      <c r="M28" s="1">
        <v>0.04</v>
      </c>
      <c r="N28" s="6">
        <f t="shared" si="11"/>
        <v>187687.84</v>
      </c>
      <c r="O28" s="7">
        <f t="shared" si="3"/>
        <v>184218.37100371748</v>
      </c>
      <c r="P28" s="1">
        <v>0.02</v>
      </c>
      <c r="Q28" s="7">
        <f t="shared" si="12"/>
        <v>93843.92</v>
      </c>
      <c r="R28" s="7">
        <f t="shared" si="4"/>
        <v>92109.185501858738</v>
      </c>
      <c r="S28" s="1">
        <v>0</v>
      </c>
      <c r="T28" s="7">
        <f t="shared" si="13"/>
        <v>0</v>
      </c>
      <c r="U28" s="7">
        <f t="shared" si="5"/>
        <v>0</v>
      </c>
      <c r="V28" s="1">
        <v>0.02</v>
      </c>
      <c r="W28" s="7">
        <f t="shared" si="14"/>
        <v>93843.92</v>
      </c>
      <c r="X28" s="7">
        <f t="shared" si="6"/>
        <v>92109.185501858738</v>
      </c>
      <c r="Y28" s="10" t="s">
        <v>76</v>
      </c>
    </row>
    <row r="29" spans="1:25">
      <c r="A29" t="s">
        <v>32</v>
      </c>
      <c r="B29" s="2">
        <v>806529</v>
      </c>
      <c r="C29" s="5">
        <f t="shared" si="0"/>
        <v>3.2551032280830087E-3</v>
      </c>
      <c r="D29" s="4">
        <v>3</v>
      </c>
      <c r="E29" s="5">
        <f t="shared" si="1"/>
        <v>5.5762081784386614E-3</v>
      </c>
      <c r="F29" s="5">
        <f t="shared" si="2"/>
        <v>1.7130664644766411</v>
      </c>
      <c r="G29" s="1">
        <v>0.9</v>
      </c>
      <c r="H29" s="6">
        <f t="shared" si="7"/>
        <v>725876.1</v>
      </c>
      <c r="I29" s="7">
        <f t="shared" si="8"/>
        <v>1243474.0042750929</v>
      </c>
      <c r="J29" s="1">
        <v>0.01</v>
      </c>
      <c r="K29" s="7">
        <f t="shared" si="9"/>
        <v>8065.29</v>
      </c>
      <c r="L29" s="7">
        <f t="shared" si="10"/>
        <v>13816.377825278809</v>
      </c>
      <c r="M29" s="1">
        <v>0.03</v>
      </c>
      <c r="N29" s="6">
        <f t="shared" si="11"/>
        <v>24195.87</v>
      </c>
      <c r="O29" s="7">
        <f t="shared" si="3"/>
        <v>41449.133475836425</v>
      </c>
      <c r="P29" s="1">
        <v>0.01</v>
      </c>
      <c r="Q29" s="7">
        <f t="shared" si="12"/>
        <v>8065.29</v>
      </c>
      <c r="R29" s="7">
        <f t="shared" si="4"/>
        <v>13816.377825278809</v>
      </c>
      <c r="S29" s="1">
        <v>0</v>
      </c>
      <c r="T29" s="7">
        <f t="shared" si="13"/>
        <v>0</v>
      </c>
      <c r="U29" s="7">
        <f t="shared" si="5"/>
        <v>0</v>
      </c>
      <c r="V29" s="1">
        <v>0</v>
      </c>
      <c r="W29" s="7">
        <f t="shared" si="14"/>
        <v>0</v>
      </c>
      <c r="X29" s="7">
        <f t="shared" si="6"/>
        <v>0</v>
      </c>
      <c r="Y29" s="10" t="s">
        <v>76</v>
      </c>
    </row>
    <row r="30" spans="1:25">
      <c r="A30" t="s">
        <v>33</v>
      </c>
      <c r="B30" s="2">
        <v>1425853</v>
      </c>
      <c r="C30" s="5">
        <f t="shared" si="0"/>
        <v>5.7546581748106297E-3</v>
      </c>
      <c r="D30" s="4">
        <v>5</v>
      </c>
      <c r="E30" s="5">
        <f t="shared" si="1"/>
        <v>9.2936802973977699E-3</v>
      </c>
      <c r="F30" s="5">
        <f t="shared" si="2"/>
        <v>1.6149838991442094</v>
      </c>
      <c r="G30" s="1">
        <v>0.79</v>
      </c>
      <c r="H30" s="6">
        <f t="shared" si="7"/>
        <v>1126423.8700000001</v>
      </c>
      <c r="I30" s="7">
        <f t="shared" si="8"/>
        <v>1819156.4136617102</v>
      </c>
      <c r="J30" s="1">
        <v>0.05</v>
      </c>
      <c r="K30" s="7">
        <f t="shared" si="9"/>
        <v>71292.650000000009</v>
      </c>
      <c r="L30" s="7">
        <f t="shared" si="10"/>
        <v>115136.48187732343</v>
      </c>
      <c r="M30" s="1">
        <v>0.11</v>
      </c>
      <c r="N30" s="6">
        <f t="shared" si="11"/>
        <v>156843.82999999999</v>
      </c>
      <c r="O30" s="7">
        <f t="shared" si="3"/>
        <v>253300.26013011151</v>
      </c>
      <c r="P30" s="1">
        <v>0.02</v>
      </c>
      <c r="Q30" s="7">
        <f t="shared" si="12"/>
        <v>28517.06</v>
      </c>
      <c r="R30" s="7">
        <f t="shared" si="4"/>
        <v>46054.592750929369</v>
      </c>
      <c r="S30" s="1">
        <v>0</v>
      </c>
      <c r="T30" s="7">
        <f t="shared" si="13"/>
        <v>0</v>
      </c>
      <c r="U30" s="7">
        <f t="shared" si="5"/>
        <v>0</v>
      </c>
      <c r="V30" s="1">
        <v>0</v>
      </c>
      <c r="W30" s="7">
        <f t="shared" si="14"/>
        <v>0</v>
      </c>
      <c r="X30" s="7">
        <f t="shared" si="6"/>
        <v>0</v>
      </c>
      <c r="Y30" s="10" t="s">
        <v>76</v>
      </c>
    </row>
    <row r="31" spans="1:25">
      <c r="A31" t="s">
        <v>34</v>
      </c>
      <c r="B31" s="2">
        <v>2221681</v>
      </c>
      <c r="C31" s="5">
        <f t="shared" si="0"/>
        <v>8.9665728013136377E-3</v>
      </c>
      <c r="D31" s="4">
        <v>6</v>
      </c>
      <c r="E31" s="5">
        <f t="shared" si="1"/>
        <v>1.1152416356877323E-2</v>
      </c>
      <c r="F31" s="5">
        <f t="shared" si="2"/>
        <v>1.2437769261454557</v>
      </c>
      <c r="G31" s="1">
        <v>0.5</v>
      </c>
      <c r="H31" s="6">
        <f t="shared" si="7"/>
        <v>1110840.5</v>
      </c>
      <c r="I31" s="7">
        <f t="shared" si="8"/>
        <v>1381637.782527881</v>
      </c>
      <c r="J31" s="1">
        <v>0.09</v>
      </c>
      <c r="K31" s="7">
        <f t="shared" si="9"/>
        <v>199951.28999999998</v>
      </c>
      <c r="L31" s="7">
        <f t="shared" si="10"/>
        <v>248694.80085501855</v>
      </c>
      <c r="M31" s="1">
        <v>0.28000000000000003</v>
      </c>
      <c r="N31" s="6">
        <f t="shared" si="11"/>
        <v>622070.68000000005</v>
      </c>
      <c r="O31" s="7">
        <f t="shared" si="3"/>
        <v>773717.15821561345</v>
      </c>
      <c r="P31" s="1">
        <v>0.08</v>
      </c>
      <c r="Q31" s="7">
        <f t="shared" si="12"/>
        <v>177734.48</v>
      </c>
      <c r="R31" s="7">
        <f t="shared" si="4"/>
        <v>221062.04520446097</v>
      </c>
      <c r="S31" s="1">
        <v>0</v>
      </c>
      <c r="T31" s="7">
        <f t="shared" si="13"/>
        <v>0</v>
      </c>
      <c r="U31" s="7">
        <f t="shared" si="5"/>
        <v>0</v>
      </c>
      <c r="V31" s="1">
        <v>0.03</v>
      </c>
      <c r="W31" s="7">
        <f t="shared" si="14"/>
        <v>66650.429999999993</v>
      </c>
      <c r="X31" s="7">
        <f t="shared" si="6"/>
        <v>82898.266951672849</v>
      </c>
      <c r="Y31" s="1" t="s">
        <v>77</v>
      </c>
    </row>
    <row r="32" spans="1:25">
      <c r="A32" t="s">
        <v>35</v>
      </c>
      <c r="B32" s="2">
        <v>1066610</v>
      </c>
      <c r="C32" s="5">
        <f t="shared" si="0"/>
        <v>4.3047747249083642E-3</v>
      </c>
      <c r="D32" s="4">
        <v>4</v>
      </c>
      <c r="E32" s="5">
        <f t="shared" si="1"/>
        <v>7.4349442379182153E-3</v>
      </c>
      <c r="F32" s="5">
        <f t="shared" si="2"/>
        <v>1.7271389824182921</v>
      </c>
      <c r="G32" s="1">
        <v>0.91</v>
      </c>
      <c r="H32" s="6">
        <f t="shared" si="7"/>
        <v>970615.1</v>
      </c>
      <c r="I32" s="7">
        <f t="shared" si="8"/>
        <v>1676387.1761338287</v>
      </c>
      <c r="J32" s="1">
        <v>0.01</v>
      </c>
      <c r="K32" s="7">
        <f t="shared" si="9"/>
        <v>10666.1</v>
      </c>
      <c r="L32" s="7">
        <f t="shared" si="10"/>
        <v>18421.837100371748</v>
      </c>
      <c r="M32" s="1">
        <v>0.03</v>
      </c>
      <c r="N32" s="6">
        <f t="shared" si="11"/>
        <v>31998.3</v>
      </c>
      <c r="O32" s="7">
        <f t="shared" si="3"/>
        <v>55265.511301115235</v>
      </c>
      <c r="P32" s="1">
        <v>0.03</v>
      </c>
      <c r="Q32" s="7">
        <f t="shared" si="12"/>
        <v>31998.3</v>
      </c>
      <c r="R32" s="7">
        <f t="shared" si="4"/>
        <v>55265.511301115235</v>
      </c>
      <c r="S32" s="1">
        <v>0</v>
      </c>
      <c r="T32" s="7">
        <f t="shared" si="13"/>
        <v>0</v>
      </c>
      <c r="U32" s="7">
        <f t="shared" si="5"/>
        <v>0</v>
      </c>
      <c r="V32" s="1">
        <v>0.02</v>
      </c>
      <c r="W32" s="7">
        <f t="shared" si="14"/>
        <v>21332.2</v>
      </c>
      <c r="X32" s="7">
        <f t="shared" si="6"/>
        <v>36843.674200743495</v>
      </c>
      <c r="Y32" s="1" t="s">
        <v>77</v>
      </c>
    </row>
    <row r="33" spans="1:25">
      <c r="A33" t="s">
        <v>36</v>
      </c>
      <c r="B33" s="2">
        <v>6959192</v>
      </c>
      <c r="C33" s="5">
        <f t="shared" si="0"/>
        <v>2.8086886329009186E-2</v>
      </c>
      <c r="D33" s="4">
        <v>14</v>
      </c>
      <c r="E33" s="5">
        <f t="shared" si="1"/>
        <v>2.6022304832713755E-2</v>
      </c>
      <c r="F33" s="5">
        <f t="shared" si="2"/>
        <v>0.92649304475722338</v>
      </c>
      <c r="G33" s="1">
        <v>0.56000000000000005</v>
      </c>
      <c r="H33" s="6">
        <f t="shared" si="7"/>
        <v>3897147.5200000005</v>
      </c>
      <c r="I33" s="7">
        <f t="shared" si="8"/>
        <v>3610680.0716728624</v>
      </c>
      <c r="J33" s="1">
        <v>0.13</v>
      </c>
      <c r="K33" s="7">
        <f t="shared" si="9"/>
        <v>904694.96000000008</v>
      </c>
      <c r="L33" s="7">
        <f t="shared" si="10"/>
        <v>838193.58806691447</v>
      </c>
      <c r="M33" s="1">
        <v>0.18</v>
      </c>
      <c r="N33" s="6">
        <f t="shared" si="11"/>
        <v>1252654.56</v>
      </c>
      <c r="O33" s="7">
        <f t="shared" si="3"/>
        <v>1160575.7373234201</v>
      </c>
      <c r="P33" s="1">
        <v>0.11</v>
      </c>
      <c r="Q33" s="7">
        <f t="shared" si="12"/>
        <v>765511.12</v>
      </c>
      <c r="R33" s="7">
        <f t="shared" si="4"/>
        <v>709240.72836431221</v>
      </c>
      <c r="S33" s="1">
        <v>0</v>
      </c>
      <c r="T33" s="7">
        <f t="shared" si="13"/>
        <v>0</v>
      </c>
      <c r="U33" s="7">
        <f t="shared" si="5"/>
        <v>0</v>
      </c>
      <c r="V33" s="1">
        <v>0.01</v>
      </c>
      <c r="W33" s="7">
        <f t="shared" si="14"/>
        <v>69591.92</v>
      </c>
      <c r="X33" s="7">
        <f t="shared" si="6"/>
        <v>64476.429851301109</v>
      </c>
      <c r="Y33" s="1" t="s">
        <v>77</v>
      </c>
    </row>
    <row r="34" spans="1:25">
      <c r="A34" t="s">
        <v>37</v>
      </c>
      <c r="B34" s="2">
        <v>1588201</v>
      </c>
      <c r="C34" s="5">
        <f t="shared" si="0"/>
        <v>6.409885077839312E-3</v>
      </c>
      <c r="D34" s="4">
        <v>5</v>
      </c>
      <c r="E34" s="5">
        <f t="shared" si="1"/>
        <v>9.2936802973977699E-3</v>
      </c>
      <c r="F34" s="5">
        <f t="shared" si="2"/>
        <v>1.4498981158848714</v>
      </c>
      <c r="G34" s="1">
        <v>0.38</v>
      </c>
      <c r="H34" s="6">
        <f t="shared" si="7"/>
        <v>603516.38</v>
      </c>
      <c r="I34" s="7">
        <f t="shared" si="8"/>
        <v>875037.26226765814</v>
      </c>
      <c r="J34" s="1">
        <v>0.02</v>
      </c>
      <c r="K34" s="7">
        <f t="shared" si="9"/>
        <v>31764.02</v>
      </c>
      <c r="L34" s="7">
        <f t="shared" si="10"/>
        <v>46054.592750929376</v>
      </c>
      <c r="M34" s="1">
        <v>0.44</v>
      </c>
      <c r="N34" s="6">
        <f t="shared" si="11"/>
        <v>698808.44000000006</v>
      </c>
      <c r="O34" s="7">
        <f t="shared" si="3"/>
        <v>1013201.0405204463</v>
      </c>
      <c r="P34" s="1">
        <v>0.01</v>
      </c>
      <c r="Q34" s="7">
        <f t="shared" si="12"/>
        <v>15882.01</v>
      </c>
      <c r="R34" s="7">
        <f t="shared" si="4"/>
        <v>23027.296375464688</v>
      </c>
      <c r="S34" s="1">
        <v>0</v>
      </c>
      <c r="T34" s="7">
        <f t="shared" si="13"/>
        <v>0</v>
      </c>
      <c r="U34" s="7">
        <f t="shared" si="5"/>
        <v>0</v>
      </c>
      <c r="V34" s="1">
        <v>0</v>
      </c>
      <c r="W34" s="7">
        <f t="shared" si="14"/>
        <v>0</v>
      </c>
      <c r="X34" s="7">
        <f t="shared" si="6"/>
        <v>0</v>
      </c>
      <c r="Y34" s="1" t="s">
        <v>77</v>
      </c>
    </row>
    <row r="35" spans="1:25">
      <c r="A35" t="s">
        <v>38</v>
      </c>
      <c r="B35" s="2">
        <v>15584974</v>
      </c>
      <c r="C35" s="5">
        <f t="shared" si="0"/>
        <v>6.2900031092483669E-2</v>
      </c>
      <c r="D35" s="4">
        <v>29</v>
      </c>
      <c r="E35" s="5">
        <f t="shared" si="1"/>
        <v>5.3903345724907063E-2</v>
      </c>
      <c r="F35" s="5">
        <f t="shared" si="2"/>
        <v>0.8569685068303301</v>
      </c>
      <c r="G35" s="1">
        <v>0.57999999999999996</v>
      </c>
      <c r="H35" s="6">
        <f t="shared" si="7"/>
        <v>9039284.9199999999</v>
      </c>
      <c r="I35" s="7">
        <f t="shared" si="8"/>
        <v>7746382.5007063197</v>
      </c>
      <c r="J35" s="1">
        <v>0.14000000000000001</v>
      </c>
      <c r="K35" s="7">
        <f t="shared" si="9"/>
        <v>2181896.3600000003</v>
      </c>
      <c r="L35" s="7">
        <f t="shared" si="10"/>
        <v>1869816.4656877327</v>
      </c>
      <c r="M35" s="1">
        <v>0.18</v>
      </c>
      <c r="N35" s="6">
        <f t="shared" si="11"/>
        <v>2805295.32</v>
      </c>
      <c r="O35" s="7">
        <f t="shared" si="3"/>
        <v>2404049.741598513</v>
      </c>
      <c r="P35" s="1">
        <v>0.08</v>
      </c>
      <c r="Q35" s="7">
        <f t="shared" si="12"/>
        <v>1246797.92</v>
      </c>
      <c r="R35" s="7">
        <f t="shared" si="4"/>
        <v>1068466.5518215613</v>
      </c>
      <c r="S35" s="1">
        <v>0</v>
      </c>
      <c r="T35" s="7">
        <f t="shared" si="13"/>
        <v>0</v>
      </c>
      <c r="U35" s="7">
        <f t="shared" si="5"/>
        <v>0</v>
      </c>
      <c r="V35" s="1">
        <v>0.01</v>
      </c>
      <c r="W35" s="7">
        <f t="shared" si="14"/>
        <v>155849.74</v>
      </c>
      <c r="X35" s="7">
        <f t="shared" si="6"/>
        <v>133558.31897769516</v>
      </c>
      <c r="Y35" s="1" t="s">
        <v>77</v>
      </c>
    </row>
    <row r="36" spans="1:25">
      <c r="A36" t="s">
        <v>39</v>
      </c>
      <c r="B36" s="2">
        <v>7752234</v>
      </c>
      <c r="C36" s="5">
        <f t="shared" si="0"/>
        <v>3.1287556824683121E-2</v>
      </c>
      <c r="D36" s="4">
        <v>15</v>
      </c>
      <c r="E36" s="5">
        <f t="shared" si="1"/>
        <v>2.7881040892193308E-2</v>
      </c>
      <c r="F36" s="5">
        <f t="shared" si="2"/>
        <v>0.89112234133275714</v>
      </c>
      <c r="G36" s="1">
        <v>0.62</v>
      </c>
      <c r="H36" s="6">
        <f t="shared" si="7"/>
        <v>4806385.08</v>
      </c>
      <c r="I36" s="7">
        <f t="shared" si="8"/>
        <v>4283077.125836431</v>
      </c>
      <c r="J36" s="1">
        <v>0.21</v>
      </c>
      <c r="K36" s="7">
        <f t="shared" si="9"/>
        <v>1627969.14</v>
      </c>
      <c r="L36" s="7">
        <f t="shared" si="10"/>
        <v>1450719.6716542749</v>
      </c>
      <c r="M36" s="1">
        <v>0.11</v>
      </c>
      <c r="N36" s="6">
        <f t="shared" si="11"/>
        <v>852745.74</v>
      </c>
      <c r="O36" s="7">
        <f t="shared" si="3"/>
        <v>759900.78039033455</v>
      </c>
      <c r="P36" s="1">
        <v>0.02</v>
      </c>
      <c r="Q36" s="7">
        <f t="shared" si="12"/>
        <v>155044.68</v>
      </c>
      <c r="R36" s="7">
        <f t="shared" si="4"/>
        <v>138163.77825278809</v>
      </c>
      <c r="S36" s="1">
        <v>0</v>
      </c>
      <c r="T36" s="7">
        <f t="shared" si="13"/>
        <v>0</v>
      </c>
      <c r="U36" s="7">
        <f t="shared" si="5"/>
        <v>0</v>
      </c>
      <c r="V36" s="1">
        <v>0.02</v>
      </c>
      <c r="W36" s="7">
        <f t="shared" si="14"/>
        <v>155044.68</v>
      </c>
      <c r="X36" s="7">
        <f t="shared" si="6"/>
        <v>138163.77825278809</v>
      </c>
      <c r="Y36" s="10" t="s">
        <v>76</v>
      </c>
    </row>
    <row r="37" spans="1:25">
      <c r="A37" t="s">
        <v>40</v>
      </c>
      <c r="B37" s="2">
        <v>583001</v>
      </c>
      <c r="C37" s="5">
        <f t="shared" si="0"/>
        <v>2.3529574721747417E-3</v>
      </c>
      <c r="D37" s="4">
        <v>3</v>
      </c>
      <c r="E37" s="5">
        <f t="shared" si="1"/>
        <v>5.5762081784386614E-3</v>
      </c>
      <c r="F37" s="5">
        <f t="shared" si="2"/>
        <v>2.3698720628744732</v>
      </c>
      <c r="G37" s="1">
        <v>0.85</v>
      </c>
      <c r="H37" s="6">
        <f t="shared" si="7"/>
        <v>495550.85</v>
      </c>
      <c r="I37" s="7">
        <f t="shared" si="8"/>
        <v>1174392.1151486987</v>
      </c>
      <c r="J37" s="1">
        <v>0.03</v>
      </c>
      <c r="K37" s="7">
        <f t="shared" si="9"/>
        <v>17490.03</v>
      </c>
      <c r="L37" s="7">
        <f t="shared" si="10"/>
        <v>41449.133475836417</v>
      </c>
      <c r="M37" s="1">
        <v>0.03</v>
      </c>
      <c r="N37" s="6">
        <f t="shared" si="11"/>
        <v>17490.03</v>
      </c>
      <c r="O37" s="7">
        <f t="shared" si="3"/>
        <v>41449.133475836417</v>
      </c>
      <c r="P37" s="1">
        <v>0.02</v>
      </c>
      <c r="Q37" s="7">
        <f t="shared" si="12"/>
        <v>11660.02</v>
      </c>
      <c r="R37" s="7">
        <f t="shared" si="4"/>
        <v>27632.755650557614</v>
      </c>
      <c r="S37" s="1">
        <v>0.05</v>
      </c>
      <c r="T37" s="7">
        <f t="shared" si="13"/>
        <v>29150.050000000003</v>
      </c>
      <c r="U37" s="7">
        <f t="shared" si="5"/>
        <v>69081.889126394046</v>
      </c>
      <c r="V37" s="1">
        <v>0.03</v>
      </c>
      <c r="W37" s="7">
        <f t="shared" si="14"/>
        <v>17490.03</v>
      </c>
      <c r="X37" s="7">
        <f t="shared" si="6"/>
        <v>41449.133475836417</v>
      </c>
      <c r="Y37" s="10" t="s">
        <v>76</v>
      </c>
    </row>
    <row r="38" spans="1:25">
      <c r="A38" t="s">
        <v>41</v>
      </c>
      <c r="B38" s="2">
        <v>8984946</v>
      </c>
      <c r="C38" s="5">
        <f t="shared" si="0"/>
        <v>3.6262709374060342E-2</v>
      </c>
      <c r="D38" s="4">
        <v>18</v>
      </c>
      <c r="E38" s="5">
        <f t="shared" si="1"/>
        <v>3.3457249070631967E-2</v>
      </c>
      <c r="F38" s="5">
        <f t="shared" si="2"/>
        <v>0.92263511602265458</v>
      </c>
      <c r="G38" s="1">
        <v>0.79</v>
      </c>
      <c r="H38" s="6">
        <f t="shared" si="7"/>
        <v>7098107.3400000008</v>
      </c>
      <c r="I38" s="7">
        <f t="shared" si="8"/>
        <v>6548963.0891821571</v>
      </c>
      <c r="J38" s="1">
        <v>0.12</v>
      </c>
      <c r="K38" s="7">
        <f t="shared" si="9"/>
        <v>1078193.52</v>
      </c>
      <c r="L38" s="7">
        <f t="shared" si="10"/>
        <v>994779.20342007431</v>
      </c>
      <c r="M38" s="1">
        <v>0.04</v>
      </c>
      <c r="N38" s="6">
        <f t="shared" si="11"/>
        <v>359397.84</v>
      </c>
      <c r="O38" s="7">
        <f t="shared" si="3"/>
        <v>331593.06780669146</v>
      </c>
      <c r="P38" s="1">
        <v>0.02</v>
      </c>
      <c r="Q38" s="7">
        <f t="shared" si="12"/>
        <v>179698.92</v>
      </c>
      <c r="R38" s="7">
        <f t="shared" si="4"/>
        <v>165796.53390334573</v>
      </c>
      <c r="S38" s="1">
        <v>0</v>
      </c>
      <c r="T38" s="7">
        <f t="shared" si="13"/>
        <v>0</v>
      </c>
      <c r="U38" s="7">
        <f t="shared" si="5"/>
        <v>0</v>
      </c>
      <c r="V38" s="1">
        <v>0.03</v>
      </c>
      <c r="W38" s="7">
        <f t="shared" si="14"/>
        <v>269548.38</v>
      </c>
      <c r="X38" s="7">
        <f t="shared" si="6"/>
        <v>248694.80085501858</v>
      </c>
      <c r="Y38" s="10" t="s">
        <v>76</v>
      </c>
    </row>
    <row r="39" spans="1:25">
      <c r="A39" t="s">
        <v>42</v>
      </c>
      <c r="B39" s="2">
        <v>2950017</v>
      </c>
      <c r="C39" s="5">
        <f t="shared" si="0"/>
        <v>1.1906093717150595E-2</v>
      </c>
      <c r="D39" s="4">
        <v>7</v>
      </c>
      <c r="E39" s="5">
        <f t="shared" si="1"/>
        <v>1.3011152416356878E-2</v>
      </c>
      <c r="F39" s="5">
        <f t="shared" si="2"/>
        <v>1.0928145473619495</v>
      </c>
      <c r="G39" s="1">
        <v>0.65</v>
      </c>
      <c r="H39" s="6">
        <f t="shared" si="7"/>
        <v>1917511.05</v>
      </c>
      <c r="I39" s="7">
        <f t="shared" si="8"/>
        <v>2095483.9701672865</v>
      </c>
      <c r="J39" s="1">
        <v>7.0000000000000007E-2</v>
      </c>
      <c r="K39" s="7">
        <f t="shared" si="9"/>
        <v>206501.19000000003</v>
      </c>
      <c r="L39" s="7">
        <f t="shared" si="10"/>
        <v>225667.50447955396</v>
      </c>
      <c r="M39" s="1">
        <v>0.12</v>
      </c>
      <c r="N39" s="6">
        <f t="shared" si="11"/>
        <v>354002.04</v>
      </c>
      <c r="O39" s="7">
        <f t="shared" si="3"/>
        <v>386858.57910780673</v>
      </c>
      <c r="P39" s="1">
        <v>0.02</v>
      </c>
      <c r="Q39" s="7">
        <f t="shared" si="12"/>
        <v>59000.340000000004</v>
      </c>
      <c r="R39" s="7">
        <f t="shared" si="4"/>
        <v>64476.429851301131</v>
      </c>
      <c r="S39" s="1">
        <v>0.09</v>
      </c>
      <c r="T39" s="7">
        <f t="shared" si="13"/>
        <v>265501.52999999997</v>
      </c>
      <c r="U39" s="7">
        <f t="shared" si="5"/>
        <v>290143.93433085503</v>
      </c>
      <c r="V39" s="1">
        <v>0.05</v>
      </c>
      <c r="W39" s="7">
        <f t="shared" si="14"/>
        <v>147500.85</v>
      </c>
      <c r="X39" s="7">
        <f t="shared" si="6"/>
        <v>161191.07462825283</v>
      </c>
      <c r="Y39" s="10" t="s">
        <v>76</v>
      </c>
    </row>
    <row r="40" spans="1:25">
      <c r="A40" t="s">
        <v>43</v>
      </c>
      <c r="B40" s="2">
        <v>3166121</v>
      </c>
      <c r="C40" s="5">
        <f t="shared" si="0"/>
        <v>1.2778276649198483E-2</v>
      </c>
      <c r="D40" s="4">
        <v>7</v>
      </c>
      <c r="E40" s="5">
        <f t="shared" si="1"/>
        <v>1.3011152416356878E-2</v>
      </c>
      <c r="F40" s="5">
        <f t="shared" si="2"/>
        <v>1.0182243485214417</v>
      </c>
      <c r="G40" s="1">
        <v>0.74</v>
      </c>
      <c r="H40" s="6">
        <f t="shared" si="7"/>
        <v>2342929.54</v>
      </c>
      <c r="I40" s="7">
        <f t="shared" si="8"/>
        <v>2385627.9044981413</v>
      </c>
      <c r="J40" s="1">
        <v>0.02</v>
      </c>
      <c r="K40" s="7">
        <f t="shared" si="9"/>
        <v>63322.42</v>
      </c>
      <c r="L40" s="7">
        <f t="shared" si="10"/>
        <v>64476.429851301109</v>
      </c>
      <c r="M40" s="1">
        <v>0.15</v>
      </c>
      <c r="N40" s="6">
        <f t="shared" si="11"/>
        <v>474918.14999999997</v>
      </c>
      <c r="O40" s="7">
        <f t="shared" si="3"/>
        <v>483573.22388475831</v>
      </c>
      <c r="P40" s="1">
        <v>0.04</v>
      </c>
      <c r="Q40" s="7">
        <f t="shared" si="12"/>
        <v>126644.84</v>
      </c>
      <c r="R40" s="7">
        <f t="shared" si="4"/>
        <v>128952.85970260222</v>
      </c>
      <c r="S40" s="1">
        <v>0</v>
      </c>
      <c r="T40" s="7">
        <f t="shared" si="13"/>
        <v>0</v>
      </c>
      <c r="U40" s="7">
        <f t="shared" si="5"/>
        <v>0</v>
      </c>
      <c r="V40" s="1">
        <v>0.04</v>
      </c>
      <c r="W40" s="7">
        <f t="shared" si="14"/>
        <v>126644.84</v>
      </c>
      <c r="X40" s="7">
        <f t="shared" si="6"/>
        <v>128952.85970260222</v>
      </c>
      <c r="Y40" s="1" t="s">
        <v>77</v>
      </c>
    </row>
    <row r="41" spans="1:25">
      <c r="A41" t="s">
        <v>44</v>
      </c>
      <c r="B41" s="2">
        <v>10112229</v>
      </c>
      <c r="C41" s="5">
        <f t="shared" si="0"/>
        <v>4.0812356729906317E-2</v>
      </c>
      <c r="D41" s="4">
        <v>20</v>
      </c>
      <c r="E41" s="5">
        <f t="shared" si="1"/>
        <v>3.717472118959108E-2</v>
      </c>
      <c r="F41" s="5">
        <f t="shared" si="2"/>
        <v>0.91086926039608818</v>
      </c>
      <c r="G41" s="1">
        <v>0.76</v>
      </c>
      <c r="H41" s="6">
        <f t="shared" si="7"/>
        <v>7685294.04</v>
      </c>
      <c r="I41" s="7">
        <f t="shared" si="8"/>
        <v>7000298.0981412642</v>
      </c>
      <c r="J41" s="1">
        <v>0.1</v>
      </c>
      <c r="K41" s="7">
        <f t="shared" si="9"/>
        <v>1011222.9</v>
      </c>
      <c r="L41" s="7">
        <f t="shared" si="10"/>
        <v>921091.85501858743</v>
      </c>
      <c r="M41" s="1">
        <v>0.08</v>
      </c>
      <c r="N41" s="6">
        <f t="shared" si="11"/>
        <v>808978.32000000007</v>
      </c>
      <c r="O41" s="7">
        <f t="shared" si="3"/>
        <v>736873.48401487002</v>
      </c>
      <c r="P41" s="1">
        <v>0.04</v>
      </c>
      <c r="Q41" s="7">
        <f t="shared" si="12"/>
        <v>404489.16000000003</v>
      </c>
      <c r="R41" s="7">
        <f t="shared" si="4"/>
        <v>368436.74200743501</v>
      </c>
      <c r="S41" s="1">
        <v>0</v>
      </c>
      <c r="T41" s="7">
        <f t="shared" si="13"/>
        <v>0</v>
      </c>
      <c r="U41" s="7">
        <f t="shared" si="5"/>
        <v>0</v>
      </c>
      <c r="V41" s="1">
        <v>0.02</v>
      </c>
      <c r="W41" s="7">
        <f t="shared" si="14"/>
        <v>202244.58000000002</v>
      </c>
      <c r="X41" s="7">
        <f t="shared" si="6"/>
        <v>184218.3710037175</v>
      </c>
      <c r="Y41" s="10" t="s">
        <v>76</v>
      </c>
    </row>
    <row r="42" spans="1:25">
      <c r="A42" t="s">
        <v>45</v>
      </c>
      <c r="B42" s="2">
        <v>845254</v>
      </c>
      <c r="C42" s="5">
        <f t="shared" si="0"/>
        <v>3.4113950322308007E-3</v>
      </c>
      <c r="D42" s="4">
        <v>4</v>
      </c>
      <c r="E42" s="5">
        <f t="shared" si="1"/>
        <v>7.4349442379182153E-3</v>
      </c>
      <c r="F42" s="5">
        <f t="shared" si="2"/>
        <v>2.1794439423382492</v>
      </c>
      <c r="G42" s="1">
        <v>0.72</v>
      </c>
      <c r="H42" s="6">
        <f t="shared" si="7"/>
        <v>608582.88</v>
      </c>
      <c r="I42" s="7">
        <f t="shared" si="8"/>
        <v>1326372.2712267656</v>
      </c>
      <c r="J42" s="1">
        <v>7.0000000000000007E-2</v>
      </c>
      <c r="K42" s="7">
        <f t="shared" si="9"/>
        <v>59167.780000000006</v>
      </c>
      <c r="L42" s="7">
        <f t="shared" si="10"/>
        <v>128952.85970260223</v>
      </c>
      <c r="M42" s="1">
        <v>0.15</v>
      </c>
      <c r="N42" s="6">
        <f t="shared" si="11"/>
        <v>126788.09999999999</v>
      </c>
      <c r="O42" s="7">
        <f t="shared" si="3"/>
        <v>276327.55650557618</v>
      </c>
      <c r="P42" s="1">
        <v>0.04</v>
      </c>
      <c r="Q42" s="7">
        <f t="shared" si="12"/>
        <v>33810.160000000003</v>
      </c>
      <c r="R42" s="7">
        <f t="shared" si="4"/>
        <v>73687.34840148699</v>
      </c>
      <c r="S42" s="1">
        <v>0</v>
      </c>
      <c r="T42" s="7">
        <f t="shared" si="13"/>
        <v>0</v>
      </c>
      <c r="U42" s="7">
        <f t="shared" si="5"/>
        <v>0</v>
      </c>
      <c r="V42" s="1">
        <v>0</v>
      </c>
      <c r="W42" s="7">
        <f t="shared" si="14"/>
        <v>0</v>
      </c>
      <c r="X42" s="7">
        <f t="shared" si="6"/>
        <v>0</v>
      </c>
      <c r="Y42" s="1" t="s">
        <v>77</v>
      </c>
    </row>
    <row r="43" spans="1:25">
      <c r="A43" t="s">
        <v>46</v>
      </c>
      <c r="B43" s="2">
        <v>3804558</v>
      </c>
      <c r="C43" s="5">
        <f t="shared" si="0"/>
        <v>1.5354970530791868E-2</v>
      </c>
      <c r="D43" s="4">
        <v>9</v>
      </c>
      <c r="E43" s="5">
        <f t="shared" si="1"/>
        <v>1.6728624535315983E-2</v>
      </c>
      <c r="F43" s="5">
        <f t="shared" si="2"/>
        <v>1.0894598919463556</v>
      </c>
      <c r="G43" s="1">
        <v>0.64</v>
      </c>
      <c r="H43" s="6">
        <f t="shared" si="7"/>
        <v>2434917.12</v>
      </c>
      <c r="I43" s="7">
        <f t="shared" si="8"/>
        <v>2652744.5424535316</v>
      </c>
      <c r="J43" s="1">
        <v>0.27</v>
      </c>
      <c r="K43" s="7">
        <f t="shared" si="9"/>
        <v>1027230.66</v>
      </c>
      <c r="L43" s="7">
        <f t="shared" si="10"/>
        <v>1119126.6038475835</v>
      </c>
      <c r="M43" s="1">
        <v>0.05</v>
      </c>
      <c r="N43" s="6">
        <f t="shared" si="11"/>
        <v>190227.90000000002</v>
      </c>
      <c r="O43" s="7">
        <f t="shared" si="3"/>
        <v>207245.66737918218</v>
      </c>
      <c r="P43" s="1">
        <v>0.02</v>
      </c>
      <c r="Q43" s="7">
        <f t="shared" si="12"/>
        <v>76091.16</v>
      </c>
      <c r="R43" s="7">
        <f t="shared" si="4"/>
        <v>82898.266951672864</v>
      </c>
      <c r="S43" s="1">
        <v>0</v>
      </c>
      <c r="T43" s="7">
        <f t="shared" si="13"/>
        <v>0</v>
      </c>
      <c r="U43" s="7">
        <f t="shared" si="5"/>
        <v>0</v>
      </c>
      <c r="V43" s="1">
        <v>0.01</v>
      </c>
      <c r="W43" s="7">
        <f t="shared" si="14"/>
        <v>38045.58</v>
      </c>
      <c r="X43" s="7">
        <f t="shared" si="6"/>
        <v>41449.133475836432</v>
      </c>
      <c r="Y43" s="10" t="s">
        <v>76</v>
      </c>
    </row>
    <row r="44" spans="1:25">
      <c r="A44" t="s">
        <v>47</v>
      </c>
      <c r="B44" s="2">
        <v>647145</v>
      </c>
      <c r="C44" s="5">
        <f t="shared" si="0"/>
        <v>2.6118388533304801E-3</v>
      </c>
      <c r="D44" s="4">
        <v>3</v>
      </c>
      <c r="E44" s="5">
        <f t="shared" si="1"/>
        <v>5.5762081784386614E-3</v>
      </c>
      <c r="F44" s="5">
        <f t="shared" si="2"/>
        <v>2.1349740514535087</v>
      </c>
      <c r="G44" s="1">
        <v>0.83</v>
      </c>
      <c r="H44" s="6">
        <f t="shared" si="7"/>
        <v>537130.35</v>
      </c>
      <c r="I44" s="7">
        <f t="shared" si="8"/>
        <v>1146759.3594981411</v>
      </c>
      <c r="J44" s="1">
        <v>0.02</v>
      </c>
      <c r="K44" s="7">
        <f t="shared" si="9"/>
        <v>12942.9</v>
      </c>
      <c r="L44" s="7">
        <f t="shared" si="10"/>
        <v>27632.755650557618</v>
      </c>
      <c r="M44" s="1">
        <v>0.04</v>
      </c>
      <c r="N44" s="6">
        <f t="shared" si="11"/>
        <v>25885.8</v>
      </c>
      <c r="O44" s="7">
        <f t="shared" si="3"/>
        <v>55265.511301115235</v>
      </c>
      <c r="P44" s="1">
        <v>0</v>
      </c>
      <c r="Q44" s="7">
        <f t="shared" si="12"/>
        <v>0</v>
      </c>
      <c r="R44" s="7">
        <f t="shared" si="4"/>
        <v>0</v>
      </c>
      <c r="S44" s="1">
        <v>0</v>
      </c>
      <c r="T44" s="7">
        <f t="shared" si="13"/>
        <v>0</v>
      </c>
      <c r="U44" s="7">
        <f t="shared" si="5"/>
        <v>0</v>
      </c>
      <c r="V44" s="1">
        <v>0.02</v>
      </c>
      <c r="W44" s="7">
        <f t="shared" si="14"/>
        <v>12942.9</v>
      </c>
      <c r="X44" s="7">
        <f t="shared" si="6"/>
        <v>27632.755650557618</v>
      </c>
      <c r="Y44" s="10" t="s">
        <v>76</v>
      </c>
    </row>
    <row r="45" spans="1:25">
      <c r="A45" t="s">
        <v>48</v>
      </c>
      <c r="B45" s="2">
        <v>5102688</v>
      </c>
      <c r="C45" s="5">
        <f t="shared" si="0"/>
        <v>2.0594146249794405E-2</v>
      </c>
      <c r="D45" s="4">
        <v>11</v>
      </c>
      <c r="E45" s="5">
        <f t="shared" si="1"/>
        <v>2.0446096654275093E-2</v>
      </c>
      <c r="F45" s="5">
        <f t="shared" si="2"/>
        <v>0.99281108360970338</v>
      </c>
      <c r="G45" s="1">
        <v>0.73</v>
      </c>
      <c r="H45" s="6">
        <f t="shared" si="7"/>
        <v>3724962.2399999998</v>
      </c>
      <c r="I45" s="7">
        <f t="shared" si="8"/>
        <v>3698183.7978996276</v>
      </c>
      <c r="J45" s="1">
        <v>0.17</v>
      </c>
      <c r="K45" s="7">
        <f t="shared" si="9"/>
        <v>867456.96000000008</v>
      </c>
      <c r="L45" s="7">
        <f t="shared" si="10"/>
        <v>861220.88444237923</v>
      </c>
      <c r="M45" s="1">
        <v>0.06</v>
      </c>
      <c r="N45" s="6">
        <f t="shared" si="11"/>
        <v>306161.27999999997</v>
      </c>
      <c r="O45" s="7">
        <f t="shared" si="3"/>
        <v>303960.31215613376</v>
      </c>
      <c r="P45" s="1">
        <v>0.02</v>
      </c>
      <c r="Q45" s="7">
        <f t="shared" si="12"/>
        <v>102053.76000000001</v>
      </c>
      <c r="R45" s="7">
        <f t="shared" si="4"/>
        <v>101320.10405204461</v>
      </c>
      <c r="S45" s="1">
        <v>0</v>
      </c>
      <c r="T45" s="7">
        <f t="shared" si="13"/>
        <v>0</v>
      </c>
      <c r="U45" s="7">
        <f t="shared" si="5"/>
        <v>0</v>
      </c>
      <c r="V45" s="1">
        <v>0.02</v>
      </c>
      <c r="W45" s="7">
        <f t="shared" si="14"/>
        <v>102053.76000000001</v>
      </c>
      <c r="X45" s="7">
        <f t="shared" si="6"/>
        <v>101320.10405204461</v>
      </c>
      <c r="Y45" s="10" t="s">
        <v>76</v>
      </c>
    </row>
    <row r="46" spans="1:25">
      <c r="A46" t="s">
        <v>49</v>
      </c>
      <c r="B46" s="2">
        <v>20257343</v>
      </c>
      <c r="C46" s="5">
        <f t="shared" si="0"/>
        <v>8.1757435370190951E-2</v>
      </c>
      <c r="D46" s="4">
        <v>38</v>
      </c>
      <c r="E46" s="5">
        <f t="shared" si="1"/>
        <v>7.0631970260223054E-2</v>
      </c>
      <c r="F46" s="5">
        <f t="shared" si="2"/>
        <v>0.86392106039539152</v>
      </c>
      <c r="G46" s="1">
        <v>0.44</v>
      </c>
      <c r="H46" s="6">
        <f t="shared" si="7"/>
        <v>8913230.9199999999</v>
      </c>
      <c r="I46" s="7">
        <f t="shared" si="8"/>
        <v>7700327.9079553913</v>
      </c>
      <c r="J46" s="1">
        <v>0.12</v>
      </c>
      <c r="K46" s="7">
        <f t="shared" si="9"/>
        <v>2430881.1599999997</v>
      </c>
      <c r="L46" s="7">
        <f t="shared" si="10"/>
        <v>2100089.4294423792</v>
      </c>
      <c r="M46" s="1">
        <v>0.37</v>
      </c>
      <c r="N46" s="6">
        <f t="shared" si="11"/>
        <v>7495216.9100000001</v>
      </c>
      <c r="O46" s="7">
        <f t="shared" si="3"/>
        <v>6475275.7407806702</v>
      </c>
      <c r="P46" s="1">
        <v>0.05</v>
      </c>
      <c r="Q46" s="7">
        <f t="shared" si="12"/>
        <v>1012867.15</v>
      </c>
      <c r="R46" s="7">
        <f t="shared" si="4"/>
        <v>875037.26226765814</v>
      </c>
      <c r="S46" s="1">
        <v>0</v>
      </c>
      <c r="T46" s="7">
        <f t="shared" si="13"/>
        <v>0</v>
      </c>
      <c r="U46" s="7">
        <f t="shared" si="5"/>
        <v>0</v>
      </c>
      <c r="V46" s="1">
        <v>0.01</v>
      </c>
      <c r="W46" s="7">
        <f t="shared" si="14"/>
        <v>202573.43</v>
      </c>
      <c r="X46" s="7">
        <f t="shared" si="6"/>
        <v>175007.45245353162</v>
      </c>
      <c r="Y46" s="10" t="s">
        <v>76</v>
      </c>
    </row>
    <row r="47" spans="1:25">
      <c r="A47" t="s">
        <v>50</v>
      </c>
      <c r="B47" s="2">
        <v>2083423</v>
      </c>
      <c r="C47" s="5">
        <f t="shared" si="0"/>
        <v>8.4085717100840594E-3</v>
      </c>
      <c r="D47" s="4">
        <v>6</v>
      </c>
      <c r="E47" s="5">
        <f t="shared" si="1"/>
        <v>1.1152416356877323E-2</v>
      </c>
      <c r="F47" s="5">
        <f t="shared" si="2"/>
        <v>1.3263151866211336</v>
      </c>
      <c r="G47" s="1">
        <v>0.81</v>
      </c>
      <c r="H47" s="6">
        <f t="shared" si="7"/>
        <v>1687572.6300000001</v>
      </c>
      <c r="I47" s="7">
        <f t="shared" si="8"/>
        <v>2238253.2076951675</v>
      </c>
      <c r="J47" s="1">
        <v>0.01</v>
      </c>
      <c r="K47" s="7">
        <f t="shared" si="9"/>
        <v>20834.23</v>
      </c>
      <c r="L47" s="7">
        <f t="shared" si="10"/>
        <v>27632.755650557618</v>
      </c>
      <c r="M47" s="1">
        <v>0.13</v>
      </c>
      <c r="N47" s="6">
        <f t="shared" si="11"/>
        <v>270844.99</v>
      </c>
      <c r="O47" s="7">
        <f t="shared" si="3"/>
        <v>359225.82345724903</v>
      </c>
      <c r="P47" s="1">
        <v>0.02</v>
      </c>
      <c r="Q47" s="7">
        <f t="shared" si="12"/>
        <v>41668.46</v>
      </c>
      <c r="R47" s="7">
        <f t="shared" si="4"/>
        <v>55265.511301115235</v>
      </c>
      <c r="S47" s="1">
        <v>0.01</v>
      </c>
      <c r="T47" s="7">
        <f t="shared" si="13"/>
        <v>20834.23</v>
      </c>
      <c r="U47" s="7">
        <f t="shared" si="5"/>
        <v>27632.755650557618</v>
      </c>
      <c r="V47" s="1">
        <v>0</v>
      </c>
      <c r="W47" s="7">
        <f t="shared" si="14"/>
        <v>0</v>
      </c>
      <c r="X47" s="7">
        <f t="shared" si="6"/>
        <v>0</v>
      </c>
      <c r="Y47" s="10" t="s">
        <v>76</v>
      </c>
    </row>
    <row r="48" spans="1:25">
      <c r="A48" t="s">
        <v>51</v>
      </c>
      <c r="B48" s="2">
        <v>506119</v>
      </c>
      <c r="C48" s="5">
        <f t="shared" si="0"/>
        <v>2.0426662782046822E-3</v>
      </c>
      <c r="D48" s="4">
        <v>3</v>
      </c>
      <c r="E48" s="5">
        <f t="shared" si="1"/>
        <v>5.5762081784386614E-3</v>
      </c>
      <c r="F48" s="5">
        <f t="shared" si="2"/>
        <v>2.7298674472364821</v>
      </c>
      <c r="G48" s="1">
        <v>0.94</v>
      </c>
      <c r="H48" s="6">
        <f t="shared" si="7"/>
        <v>475751.86</v>
      </c>
      <c r="I48" s="7">
        <f t="shared" si="8"/>
        <v>1298739.5155762082</v>
      </c>
      <c r="J48" s="1">
        <v>0.01</v>
      </c>
      <c r="K48" s="7">
        <f t="shared" si="9"/>
        <v>5061.1900000000005</v>
      </c>
      <c r="L48" s="7">
        <f t="shared" si="10"/>
        <v>13816.377825278812</v>
      </c>
      <c r="M48" s="1">
        <v>0.01</v>
      </c>
      <c r="N48" s="6">
        <f t="shared" si="11"/>
        <v>5061.1900000000005</v>
      </c>
      <c r="O48" s="7">
        <f t="shared" si="3"/>
        <v>13816.377825278812</v>
      </c>
      <c r="P48" s="1">
        <v>0.01</v>
      </c>
      <c r="Q48" s="7">
        <f t="shared" si="12"/>
        <v>5061.1900000000005</v>
      </c>
      <c r="R48" s="7">
        <f t="shared" si="4"/>
        <v>13816.377825278812</v>
      </c>
      <c r="S48" s="1">
        <v>0</v>
      </c>
      <c r="T48" s="7">
        <f t="shared" si="13"/>
        <v>0</v>
      </c>
      <c r="U48" s="7">
        <f t="shared" si="5"/>
        <v>0</v>
      </c>
      <c r="V48" s="1">
        <v>0.02</v>
      </c>
      <c r="W48" s="7">
        <f t="shared" si="14"/>
        <v>10122.380000000001</v>
      </c>
      <c r="X48" s="7">
        <f t="shared" si="6"/>
        <v>27632.755650557625</v>
      </c>
      <c r="Y48" s="1" t="s">
        <v>77</v>
      </c>
    </row>
    <row r="49" spans="1:25">
      <c r="A49" t="s">
        <v>52</v>
      </c>
      <c r="B49" s="2">
        <v>6512571</v>
      </c>
      <c r="C49" s="5">
        <f t="shared" si="0"/>
        <v>2.6284350451403218E-2</v>
      </c>
      <c r="D49" s="4">
        <v>13</v>
      </c>
      <c r="E49" s="5">
        <f t="shared" si="1"/>
        <v>2.4163568773234202E-2</v>
      </c>
      <c r="F49" s="5">
        <f t="shared" si="2"/>
        <v>0.91931390193225049</v>
      </c>
      <c r="G49" s="1">
        <v>0.62</v>
      </c>
      <c r="H49" s="6">
        <f t="shared" si="7"/>
        <v>4037794.02</v>
      </c>
      <c r="I49" s="7">
        <f t="shared" si="8"/>
        <v>3712000.1757249073</v>
      </c>
      <c r="J49" s="1">
        <v>0.19</v>
      </c>
      <c r="K49" s="7">
        <f t="shared" si="9"/>
        <v>1237388.49</v>
      </c>
      <c r="L49" s="7">
        <f t="shared" si="10"/>
        <v>1137548.4409479555</v>
      </c>
      <c r="M49" s="1">
        <v>0.1</v>
      </c>
      <c r="N49" s="6">
        <f t="shared" si="11"/>
        <v>651257.10000000009</v>
      </c>
      <c r="O49" s="7">
        <f t="shared" si="3"/>
        <v>598709.7057620819</v>
      </c>
      <c r="P49" s="1">
        <v>0.06</v>
      </c>
      <c r="Q49" s="7">
        <f t="shared" si="12"/>
        <v>390754.26</v>
      </c>
      <c r="R49" s="7">
        <f t="shared" si="4"/>
        <v>359225.82345724909</v>
      </c>
      <c r="S49" s="1">
        <v>0</v>
      </c>
      <c r="T49" s="7">
        <f t="shared" si="13"/>
        <v>0</v>
      </c>
      <c r="U49" s="7">
        <f t="shared" si="5"/>
        <v>0</v>
      </c>
      <c r="V49" s="1">
        <v>0.02</v>
      </c>
      <c r="W49" s="7">
        <f t="shared" si="14"/>
        <v>130251.42</v>
      </c>
      <c r="X49" s="7">
        <f t="shared" si="6"/>
        <v>119741.94115241637</v>
      </c>
      <c r="Y49" s="1" t="s">
        <v>77</v>
      </c>
    </row>
    <row r="50" spans="1:25">
      <c r="A50" t="s">
        <v>53</v>
      </c>
      <c r="B50" s="2">
        <v>5558509</v>
      </c>
      <c r="C50" s="5">
        <f t="shared" si="0"/>
        <v>2.2433812781968727E-2</v>
      </c>
      <c r="D50" s="4">
        <v>12</v>
      </c>
      <c r="E50" s="5">
        <f t="shared" si="1"/>
        <v>2.2304832713754646E-2</v>
      </c>
      <c r="F50" s="5">
        <f t="shared" si="2"/>
        <v>0.99425063989489337</v>
      </c>
      <c r="G50" s="1">
        <v>0.69</v>
      </c>
      <c r="H50" s="6">
        <f t="shared" si="7"/>
        <v>3835371.2099999995</v>
      </c>
      <c r="I50" s="7">
        <f t="shared" si="8"/>
        <v>3813320.2797769508</v>
      </c>
      <c r="J50" s="1">
        <v>0.03</v>
      </c>
      <c r="K50" s="7">
        <f t="shared" si="9"/>
        <v>166755.26999999999</v>
      </c>
      <c r="L50" s="7">
        <f t="shared" si="10"/>
        <v>165796.5339033457</v>
      </c>
      <c r="M50" s="1">
        <v>0.13</v>
      </c>
      <c r="N50" s="6">
        <f t="shared" si="11"/>
        <v>722606.17</v>
      </c>
      <c r="O50" s="7">
        <f t="shared" si="3"/>
        <v>718451.64691449818</v>
      </c>
      <c r="P50" s="1">
        <v>0.08</v>
      </c>
      <c r="Q50" s="7">
        <f t="shared" si="12"/>
        <v>444680.72000000003</v>
      </c>
      <c r="R50" s="7">
        <f t="shared" si="4"/>
        <v>442124.09040892194</v>
      </c>
      <c r="S50" s="1">
        <v>0</v>
      </c>
      <c r="T50" s="7">
        <f t="shared" si="13"/>
        <v>0</v>
      </c>
      <c r="U50" s="7">
        <f t="shared" si="5"/>
        <v>0</v>
      </c>
      <c r="V50" s="1">
        <v>0.04</v>
      </c>
      <c r="W50" s="7">
        <f t="shared" si="14"/>
        <v>222340.36000000002</v>
      </c>
      <c r="X50" s="7">
        <f t="shared" si="6"/>
        <v>221062.04520446097</v>
      </c>
      <c r="Y50" s="1" t="s">
        <v>77</v>
      </c>
    </row>
    <row r="51" spans="1:25">
      <c r="A51" t="s">
        <v>54</v>
      </c>
      <c r="B51" s="2">
        <v>1464532</v>
      </c>
      <c r="C51" s="5">
        <f t="shared" si="0"/>
        <v>5.9107643256855798E-3</v>
      </c>
      <c r="D51" s="4">
        <v>5</v>
      </c>
      <c r="E51" s="5">
        <f t="shared" si="1"/>
        <v>9.2936802973977699E-3</v>
      </c>
      <c r="F51" s="5">
        <f t="shared" si="2"/>
        <v>1.5723313915615831</v>
      </c>
      <c r="G51" s="1">
        <v>0.93</v>
      </c>
      <c r="H51" s="6">
        <f t="shared" si="7"/>
        <v>1362014.76</v>
      </c>
      <c r="I51" s="7">
        <f t="shared" si="8"/>
        <v>2141538.5629182155</v>
      </c>
      <c r="J51" s="1">
        <v>0.03</v>
      </c>
      <c r="K51" s="7">
        <f t="shared" si="9"/>
        <v>43935.96</v>
      </c>
      <c r="L51" s="7">
        <f t="shared" si="10"/>
        <v>69081.889126394046</v>
      </c>
      <c r="M51" s="1">
        <v>0.01</v>
      </c>
      <c r="N51" s="6">
        <f t="shared" si="11"/>
        <v>14645.32</v>
      </c>
      <c r="O51" s="7">
        <f t="shared" si="3"/>
        <v>23027.296375464684</v>
      </c>
      <c r="P51" s="1">
        <v>0</v>
      </c>
      <c r="Q51" s="7">
        <f t="shared" si="12"/>
        <v>0</v>
      </c>
      <c r="R51" s="7">
        <f t="shared" si="4"/>
        <v>0</v>
      </c>
      <c r="S51" s="1">
        <v>0</v>
      </c>
      <c r="T51" s="7">
        <f t="shared" si="13"/>
        <v>0</v>
      </c>
      <c r="U51" s="7">
        <f t="shared" si="5"/>
        <v>0</v>
      </c>
      <c r="V51" s="1">
        <v>0.02</v>
      </c>
      <c r="W51" s="7">
        <f t="shared" si="14"/>
        <v>29290.639999999999</v>
      </c>
      <c r="X51" s="7">
        <f t="shared" si="6"/>
        <v>46054.592750929369</v>
      </c>
      <c r="Y51" s="10" t="s">
        <v>76</v>
      </c>
    </row>
    <row r="52" spans="1:25">
      <c r="A52" t="s">
        <v>55</v>
      </c>
      <c r="B52" s="2">
        <v>4476711</v>
      </c>
      <c r="C52" s="5">
        <f t="shared" si="0"/>
        <v>1.8067740189496861E-2</v>
      </c>
      <c r="D52" s="4">
        <v>10</v>
      </c>
      <c r="E52" s="5">
        <f t="shared" si="1"/>
        <v>1.858736059479554E-2</v>
      </c>
      <c r="F52" s="5">
        <f t="shared" si="2"/>
        <v>1.02875956815013</v>
      </c>
      <c r="G52" s="1">
        <v>0.78</v>
      </c>
      <c r="H52" s="6">
        <f t="shared" si="7"/>
        <v>3491834.58</v>
      </c>
      <c r="I52" s="7">
        <f t="shared" si="8"/>
        <v>3592258.2345724907</v>
      </c>
      <c r="J52" s="1">
        <v>0.06</v>
      </c>
      <c r="K52" s="7">
        <f t="shared" si="9"/>
        <v>268602.65999999997</v>
      </c>
      <c r="L52" s="7">
        <f t="shared" si="10"/>
        <v>276327.55650557618</v>
      </c>
      <c r="M52" s="1">
        <v>0.1</v>
      </c>
      <c r="N52" s="6">
        <f t="shared" si="11"/>
        <v>447671.10000000003</v>
      </c>
      <c r="O52" s="7">
        <f t="shared" si="3"/>
        <v>460545.92750929372</v>
      </c>
      <c r="P52" s="1">
        <v>0.03</v>
      </c>
      <c r="Q52" s="7">
        <f t="shared" si="12"/>
        <v>134301.32999999999</v>
      </c>
      <c r="R52" s="7">
        <f t="shared" si="4"/>
        <v>138163.77825278809</v>
      </c>
      <c r="S52" s="1">
        <v>0</v>
      </c>
      <c r="T52" s="7">
        <f t="shared" si="13"/>
        <v>0</v>
      </c>
      <c r="U52" s="7">
        <f t="shared" si="5"/>
        <v>0</v>
      </c>
      <c r="V52" s="1">
        <v>0.02</v>
      </c>
      <c r="W52" s="7">
        <f t="shared" si="14"/>
        <v>89534.22</v>
      </c>
      <c r="X52" s="7">
        <f t="shared" si="6"/>
        <v>92109.185501858738</v>
      </c>
      <c r="Y52" s="10" t="s">
        <v>76</v>
      </c>
    </row>
    <row r="53" spans="1:25">
      <c r="A53" t="s">
        <v>56</v>
      </c>
      <c r="B53" s="2">
        <v>447212</v>
      </c>
      <c r="C53" s="5">
        <f t="shared" si="0"/>
        <v>1.8049211185679106E-3</v>
      </c>
      <c r="D53" s="4">
        <v>3</v>
      </c>
      <c r="E53" s="5">
        <f t="shared" si="1"/>
        <v>5.5762081784386614E-3</v>
      </c>
      <c r="F53" s="5">
        <f t="shared" si="2"/>
        <v>3.0894470240688556</v>
      </c>
      <c r="G53" s="1">
        <v>0.85</v>
      </c>
      <c r="H53" s="6">
        <f t="shared" si="7"/>
        <v>380130.2</v>
      </c>
      <c r="I53" s="7">
        <f t="shared" si="8"/>
        <v>1174392.1151486989</v>
      </c>
      <c r="J53" s="1">
        <v>0.01</v>
      </c>
      <c r="K53" s="7">
        <f t="shared" si="9"/>
        <v>4472.12</v>
      </c>
      <c r="L53" s="7">
        <f>K53*F53</f>
        <v>13816.377825278811</v>
      </c>
      <c r="M53" s="1">
        <v>0.09</v>
      </c>
      <c r="N53" s="6">
        <f t="shared" si="11"/>
        <v>40249.08</v>
      </c>
      <c r="O53" s="7">
        <f t="shared" si="3"/>
        <v>124347.4004275093</v>
      </c>
      <c r="P53" s="1">
        <v>0.01</v>
      </c>
      <c r="Q53" s="7">
        <f t="shared" si="12"/>
        <v>4472.12</v>
      </c>
      <c r="R53" s="7">
        <f t="shared" si="4"/>
        <v>13816.377825278811</v>
      </c>
      <c r="S53" s="1">
        <v>0</v>
      </c>
      <c r="T53" s="7">
        <f t="shared" si="13"/>
        <v>0</v>
      </c>
      <c r="U53" s="7">
        <f t="shared" si="5"/>
        <v>0</v>
      </c>
      <c r="V53" s="1">
        <v>0.02</v>
      </c>
      <c r="W53" s="7">
        <f t="shared" si="14"/>
        <v>8944.24</v>
      </c>
      <c r="X53" s="7">
        <f t="shared" si="6"/>
        <v>27632.755650557621</v>
      </c>
      <c r="Y53" s="10" t="s">
        <v>76</v>
      </c>
    </row>
    <row r="54" spans="1:25">
      <c r="H54" s="6">
        <f>SUM(H3:H53)/247773709</f>
        <v>0.6140454838572077</v>
      </c>
      <c r="I54" s="9">
        <f>SUM(I3:I53)</f>
        <v>156290865.95955384</v>
      </c>
      <c r="L54" s="9">
        <f>SUM(L3:L53)/L2</f>
        <v>1.032682775712515</v>
      </c>
      <c r="O54" s="9">
        <f>SUM(O3:O53)/O2</f>
        <v>0.92317224287484501</v>
      </c>
      <c r="R54" s="9">
        <f>SUM(R3:R53)/R2</f>
        <v>0.88228004956629458</v>
      </c>
      <c r="U54" s="9">
        <f>SUM(U3:U53)/U2</f>
        <v>0.4888475836431227</v>
      </c>
      <c r="X54" s="9">
        <f>SUM(X3:X53)/X2</f>
        <v>0.94237918215613359</v>
      </c>
    </row>
    <row r="55" spans="1:25">
      <c r="I55" s="11">
        <f>SUM(I3:I53)/I2</f>
        <v>1.0340666707294772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2017-01-20T22:41:56Z</dcterms:created>
  <dcterms:modified xsi:type="dcterms:W3CDTF">2017-01-22T19:16:06Z</dcterms:modified>
</cp:coreProperties>
</file>