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2"/>
  </bookViews>
  <sheets>
    <sheet name="Imputs" sheetId="3" r:id="rId1"/>
    <sheet name="Solve for Foot Vectors" sheetId="2" r:id="rId2"/>
    <sheet name="X,Y,Z Limits" sheetId="4" r:id="rId3"/>
    <sheet name="Solve for angles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B8" i="4"/>
  <c r="E4" i="1"/>
  <c r="D4" i="1"/>
  <c r="A4" i="1"/>
  <c r="A5" i="1"/>
  <c r="A3" i="1"/>
  <c r="D2" i="1" s="1"/>
  <c r="D3" i="1" l="1"/>
  <c r="E3" i="1" s="1"/>
  <c r="E2" i="1"/>
</calcChain>
</file>

<file path=xl/sharedStrings.xml><?xml version="1.0" encoding="utf-8"?>
<sst xmlns="http://schemas.openxmlformats.org/spreadsheetml/2006/main" count="15" uniqueCount="15">
  <si>
    <t>Alpha</t>
  </si>
  <si>
    <t>Claw (L_2)</t>
  </si>
  <si>
    <t>x</t>
  </si>
  <si>
    <t>y</t>
  </si>
  <si>
    <t>z</t>
  </si>
  <si>
    <t xml:space="preserve">Arm (L_1) </t>
  </si>
  <si>
    <t>All English Units (inches)</t>
  </si>
  <si>
    <t>In Degrees</t>
  </si>
  <si>
    <t>In Radians</t>
  </si>
  <si>
    <t>Theta</t>
  </si>
  <si>
    <t>Equation Constants</t>
  </si>
  <si>
    <t>Beta</t>
  </si>
  <si>
    <t>Resting distance to ground</t>
  </si>
  <si>
    <t>Resting y distance</t>
  </si>
  <si>
    <t>Stepping gait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</si>
</sst>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47088</xdr:colOff>
      <xdr:row>6</xdr:row>
      <xdr:rowOff>15240</xdr:rowOff>
    </xdr:from>
    <xdr:to>
      <xdr:col>5</xdr:col>
      <xdr:colOff>312420</xdr:colOff>
      <xdr:row>29</xdr:row>
      <xdr:rowOff>30786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C1D3D-44EA-4109-8802-A8B7E2B2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88" y="1112520"/>
          <a:ext cx="5149752" cy="4221786"/>
        </a:xfrm>
        <a:prstGeom prst="rect">
          <a:avLst/>
        </a:prstGeom>
      </xdr:spPr>
    </xdr:pic>
    <xdr:clientData/>
  </xdr:twoCellAnchor>
  <xdr:twoCellAnchor editAs="oneCell">
    <xdr:from>
      <xdr:col>5</xdr:col>
      <xdr:colOff>311625</xdr:colOff>
      <xdr:row>6</xdr:row>
      <xdr:rowOff>15241</xdr:rowOff>
    </xdr:from>
    <xdr:to>
      <xdr:col>11</xdr:col>
      <xdr:colOff>548640</xdr:colOff>
      <xdr:row>13</xdr:row>
      <xdr:rowOff>54386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B60EA-28BD-4A23-9B7C-DA0CEA3CF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6045" y="1112521"/>
          <a:ext cx="3894615" cy="1319305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13</xdr:row>
      <xdr:rowOff>45720</xdr:rowOff>
    </xdr:from>
    <xdr:to>
      <xdr:col>14</xdr:col>
      <xdr:colOff>131733</xdr:colOff>
      <xdr:row>20</xdr:row>
      <xdr:rowOff>117383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D2442E-3759-40A7-9AA3-BD219DBC3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6840" y="2423160"/>
          <a:ext cx="5305713" cy="1351823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20</xdr:row>
      <xdr:rowOff>105358</xdr:rowOff>
    </xdr:from>
    <xdr:to>
      <xdr:col>10</xdr:col>
      <xdr:colOff>30827</xdr:colOff>
      <xdr:row>26</xdr:row>
      <xdr:rowOff>20384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CBD82D-6817-4272-B1EE-46BEDCBE1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96840" y="3762958"/>
          <a:ext cx="2766407" cy="1012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E21" sqref="E21"/>
    </sheetView>
  </sheetViews>
  <sheetFormatPr defaultRowHeight="14.4" x14ac:dyDescent="0.3"/>
  <cols>
    <col min="1" max="1" width="23.44140625" customWidth="1"/>
  </cols>
  <sheetData>
    <row r="2" spans="1:2" x14ac:dyDescent="0.3">
      <c r="A2" s="3" t="s">
        <v>5</v>
      </c>
      <c r="B2">
        <v>2</v>
      </c>
    </row>
    <row r="3" spans="1:2" x14ac:dyDescent="0.3">
      <c r="A3" s="3" t="s">
        <v>1</v>
      </c>
      <c r="B3">
        <v>4</v>
      </c>
    </row>
    <row r="4" spans="1:2" x14ac:dyDescent="0.3">
      <c r="A4" s="3" t="s">
        <v>2</v>
      </c>
      <c r="B4">
        <v>1</v>
      </c>
    </row>
    <row r="5" spans="1:2" x14ac:dyDescent="0.3">
      <c r="A5" s="3" t="s">
        <v>3</v>
      </c>
      <c r="B5">
        <v>1</v>
      </c>
    </row>
    <row r="6" spans="1:2" x14ac:dyDescent="0.3">
      <c r="A6" s="3" t="s">
        <v>4</v>
      </c>
      <c r="B6">
        <v>-1</v>
      </c>
    </row>
    <row r="7" spans="1:2" x14ac:dyDescent="0.3">
      <c r="A7" s="3"/>
    </row>
    <row r="8" spans="1:2" x14ac:dyDescent="0.3">
      <c r="A8" s="3" t="s">
        <v>12</v>
      </c>
      <c r="B8">
        <f>B3-B2</f>
        <v>2</v>
      </c>
    </row>
    <row r="9" spans="1:2" x14ac:dyDescent="0.3">
      <c r="A9" s="3" t="s">
        <v>13</v>
      </c>
      <c r="B9">
        <f>0.2*B2+B3</f>
        <v>4.4000000000000004</v>
      </c>
    </row>
    <row r="10" spans="1:2" x14ac:dyDescent="0.3">
      <c r="A10" s="3" t="s">
        <v>14</v>
      </c>
      <c r="B10">
        <f>0.5*B2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N25" sqref="N25"/>
    </sheetView>
  </sheetViews>
  <sheetFormatPr defaultRowHeight="14.4" x14ac:dyDescent="0.3"/>
  <cols>
    <col min="1" max="1" width="20.5546875" bestFit="1" customWidth="1"/>
    <col min="3" max="3" width="13.21875" customWidth="1"/>
    <col min="4" max="4" width="15.5546875" customWidth="1"/>
    <col min="5" max="5" width="13" customWidth="1"/>
  </cols>
  <sheetData>
    <row r="1" spans="1:5" x14ac:dyDescent="0.3">
      <c r="A1" t="s">
        <v>6</v>
      </c>
      <c r="D1" s="1" t="s">
        <v>8</v>
      </c>
      <c r="E1" s="1" t="s">
        <v>7</v>
      </c>
    </row>
    <row r="2" spans="1:5" x14ac:dyDescent="0.3">
      <c r="A2" t="s">
        <v>10</v>
      </c>
      <c r="C2" s="1" t="s">
        <v>0</v>
      </c>
      <c r="D2" s="2">
        <f>ACOS(((('X,Y,Z Limits'!B4^2)+('X,Y,Z Limits'!B5^2)+('X,Y,Z Limits'!B6^2))-A3)/A4)</f>
        <v>2.7861714518995697</v>
      </c>
      <c r="E2" s="2">
        <f>D2*(180/PI())</f>
        <v>159.63586519368221</v>
      </c>
    </row>
    <row r="3" spans="1:5" x14ac:dyDescent="0.3">
      <c r="A3">
        <f>('X,Y,Z Limits'!B2^2)-('X,Y,Z Limits'!B3^2)</f>
        <v>-12</v>
      </c>
      <c r="C3" s="1" t="s">
        <v>9</v>
      </c>
      <c r="D3" s="2">
        <f>A5-ASIN(('X,Y,Z Limits'!B3*SIN(D2))/(SQRT(('X,Y,Z Limits'!B4^2)+('X,Y,Z Limits'!B5^2)+('X,Y,Z Limits'!B6^2))))+ATAN('X,Y,Z Limits'!B6/(SQRT(('X,Y,Z Limits'!B4^2)+('X,Y,Z Limits'!B5^2))))</f>
        <v>2.1934053047595103E-2</v>
      </c>
      <c r="E3" s="2">
        <f>D3*(180/PI())</f>
        <v>1.2567286672432605</v>
      </c>
    </row>
    <row r="4" spans="1:5" x14ac:dyDescent="0.3">
      <c r="A4">
        <f>-2*'X,Y,Z Limits'!B2*'X,Y,Z Limits'!B3</f>
        <v>-16</v>
      </c>
      <c r="C4" s="1" t="s">
        <v>11</v>
      </c>
      <c r="D4" s="2">
        <f>ATAN('X,Y,Z Limits'!B5/'X,Y,Z Limits'!B4)</f>
        <v>0.78539816339744828</v>
      </c>
      <c r="E4" s="2">
        <f>D4*(180/PI())</f>
        <v>45</v>
      </c>
    </row>
    <row r="5" spans="1:5" x14ac:dyDescent="0.3">
      <c r="A5">
        <f>(PI()/2)</f>
        <v>1.5707963267948966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Imputs</vt:lpstr>
      <vt:lpstr>Solve for Foot Vectors</vt:lpstr>
      <vt:lpstr>X,Y,Z Limits</vt:lpstr>
      <vt:lpstr>Solve for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2017-11-10T01:13:15Z</dcterms:modified>
</cp:coreProperties>
</file>