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A2FD0678-0D92-4713-AED7-80EBE1E77519}" xr6:coauthVersionLast="47" xr6:coauthVersionMax="47" xr10:uidLastSave="{00000000-0000-0000-0000-000000000000}"/>
  <bookViews>
    <workbookView xWindow="-120" yWindow="-120" windowWidth="29040" windowHeight="15720" xr2:uid="{94E6D992-0F2D-4B9D-BD81-1E9E3BDAA891}"/>
  </bookViews>
  <sheets>
    <sheet name="VALUES" sheetId="10" r:id="rId1"/>
    <sheet name="main" sheetId="2" r:id="rId2"/>
    <sheet name="dataset0_color" sheetId="1" r:id="rId3"/>
    <sheet name="dataset0_zebra" sheetId="6" r:id="rId4"/>
    <sheet name="dataset0_plain" sheetId="8" r:id="rId5"/>
    <sheet name="dataset0_ba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S11" i="2"/>
  <c r="S12" i="2"/>
  <c r="S13" i="2"/>
  <c r="R11" i="2"/>
  <c r="R13" i="2"/>
  <c r="R12" i="2"/>
  <c r="P11" i="2"/>
  <c r="P12" i="2"/>
  <c r="P13" i="2"/>
  <c r="O11" i="2"/>
  <c r="O13" i="2"/>
  <c r="O12" i="2"/>
  <c r="S10" i="2"/>
  <c r="R10" i="2"/>
  <c r="P10" i="2"/>
  <c r="O10" i="2"/>
  <c r="M13" i="2"/>
  <c r="M12" i="2"/>
  <c r="M11" i="2"/>
  <c r="M10" i="2"/>
  <c r="L11" i="2"/>
  <c r="L12" i="2"/>
  <c r="L13" i="2"/>
  <c r="L10" i="2"/>
  <c r="G11" i="2" a="1"/>
  <c r="G12" i="2" a="1"/>
  <c r="G13" i="2" a="1"/>
  <c r="G10" i="2" a="1"/>
  <c r="G20" i="2" a="1"/>
  <c r="L8" i="2" a="1"/>
  <c r="G14" i="2" a="1"/>
  <c r="L2" i="2"/>
  <c r="G8" i="2" a="1"/>
  <c r="G15" i="2" a="1"/>
  <c r="L3" i="2"/>
  <c r="I20" i="2" a="1"/>
  <c r="L19" i="2" a="1"/>
  <c r="L21" i="2" a="1"/>
  <c r="J5" i="2"/>
  <c r="L16" i="2"/>
  <c r="G3" i="2" a="1"/>
  <c r="G6" i="2" a="1"/>
  <c r="G5" i="2" a="1"/>
  <c r="I19" i="2" a="1"/>
  <c r="G9" i="2" a="1"/>
  <c r="G17" i="2" a="1"/>
  <c r="J3" i="2"/>
  <c r="G16" i="2" a="1"/>
  <c r="L4" i="2"/>
  <c r="L18" i="2" a="1"/>
  <c r="J2" i="2"/>
  <c r="I21" i="2" a="1"/>
  <c r="G19" i="2" a="1"/>
  <c r="L7" i="2" a="1"/>
  <c r="L20" i="2" a="1"/>
  <c r="J4" i="2"/>
  <c r="L15" i="2"/>
  <c r="G2" i="2" a="1"/>
  <c r="G21" i="2" a="1"/>
  <c r="L9" i="2" a="1"/>
  <c r="L17" i="2"/>
  <c r="G4" i="2" a="1"/>
  <c r="G7" i="2" a="1"/>
  <c r="I18" i="2" a="1"/>
  <c r="G18" i="2" a="1"/>
  <c r="L6" i="2" a="1"/>
  <c r="L5" i="2"/>
  <c r="L14" i="2"/>
  <c r="I10" i="2" l="1"/>
  <c r="V10" i="2"/>
  <c r="I12" i="2"/>
  <c r="I11" i="2"/>
  <c r="V11" i="2"/>
  <c r="V12" i="2"/>
  <c r="I13" i="2"/>
  <c r="V13" i="2"/>
  <c r="G13" i="2"/>
  <c r="K13" i="2" s="1"/>
  <c r="G12" i="2"/>
  <c r="K12" i="2" s="1"/>
  <c r="G11" i="2"/>
  <c r="K11" i="2" s="1"/>
  <c r="G10" i="2"/>
  <c r="K10" i="2" s="1"/>
  <c r="L6" i="2"/>
  <c r="G18" i="2"/>
  <c r="I18" i="2"/>
  <c r="G7" i="2"/>
  <c r="K7" i="2" s="1"/>
  <c r="G4" i="2"/>
  <c r="K4" i="2" s="1"/>
  <c r="L9" i="2"/>
  <c r="G21" i="2"/>
  <c r="G2" i="2"/>
  <c r="K2" i="2" s="1"/>
  <c r="L20" i="2"/>
  <c r="L7" i="2"/>
  <c r="G19" i="2"/>
  <c r="I21" i="2"/>
  <c r="L18" i="2"/>
  <c r="G16" i="2"/>
  <c r="K16" i="2" s="1"/>
  <c r="G17" i="2"/>
  <c r="K17" i="2" s="1"/>
  <c r="G9" i="2"/>
  <c r="K9" i="2" s="1"/>
  <c r="I19" i="2"/>
  <c r="G5" i="2"/>
  <c r="K5" i="2" s="1"/>
  <c r="G6" i="2"/>
  <c r="K6" i="2" s="1"/>
  <c r="G3" i="2"/>
  <c r="K3" i="2" s="1"/>
  <c r="L21" i="2"/>
  <c r="L19" i="2"/>
  <c r="I20" i="2"/>
  <c r="G15" i="2"/>
  <c r="K15" i="2" s="1"/>
  <c r="G8" i="2"/>
  <c r="K8" i="2" s="1"/>
  <c r="G14" i="2"/>
  <c r="K14" i="2" s="1"/>
  <c r="L8" i="2"/>
  <c r="G20" i="2"/>
  <c r="T13" i="2" a="1"/>
  <c r="T12" i="2" a="1"/>
  <c r="T11" i="2" a="1"/>
  <c r="Q13" i="2" a="1"/>
  <c r="Q12" i="2" a="1"/>
  <c r="Q11" i="2" a="1"/>
  <c r="N11" i="2" a="1"/>
  <c r="N12" i="2" a="1"/>
  <c r="N13" i="2" a="1"/>
  <c r="T10" i="2" a="1"/>
  <c r="Q10" i="2" a="1"/>
  <c r="N10" i="2" a="1"/>
  <c r="J18" i="2"/>
  <c r="J20" i="2"/>
  <c r="J19" i="2"/>
  <c r="J21" i="2"/>
  <c r="K21" i="2" l="1"/>
  <c r="K19" i="2"/>
  <c r="K20" i="2"/>
  <c r="K18" i="2"/>
  <c r="T11" i="2"/>
  <c r="T12" i="2"/>
  <c r="T13" i="2"/>
  <c r="Q11" i="2"/>
  <c r="Q12" i="2"/>
  <c r="Q13" i="2"/>
  <c r="N13" i="2"/>
  <c r="N12" i="2"/>
  <c r="N11" i="2"/>
  <c r="T10" i="2"/>
  <c r="Q10" i="2"/>
  <c r="N10" i="2"/>
  <c r="U12" i="2" l="1"/>
  <c r="U11" i="2"/>
  <c r="U10" i="2"/>
  <c r="U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<sst xmlns="http://schemas.openxmlformats.org/spreadsheetml/2006/main" count="414" uniqueCount="102">
  <si>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</si>
  <si>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</si>
  <si>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</si>
  <si>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</si>
  <si>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</si>
  <si>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</si>
  <si>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</si>
  <si>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</si>
  <si>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</si>
  <si>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</si>
  <si>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</si>
  <si>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</si>
  <si>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</si>
  <si>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</si>
  <si>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</si>
  <si>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</si>
  <si>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</si>
  <si>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</si>
  <si>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</si>
  <si>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</si>
  <si>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</si>
  <si>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</si>
  <si>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</si>
  <si>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</si>
  <si>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</si>
  <si>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</si>
  <si>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</si>
  <si>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</si>
  <si>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</si>
  <si>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</si>
  <si>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</si>
  <si>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</si>
  <si>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</si>
  <si>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</si>
  <si>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</si>
  <si>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</si>
  <si>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</si>
  <si>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</si>
  <si>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</si>
  <si>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</si>
  <si>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</si>
  <si>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</si>
  <si>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</si>
  <si>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</si>
  <si>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</si>
  <si>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</si>
  <si>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</si>
  <si>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</si>
  <si>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</si>
  <si>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</si>
  <si>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</si>
  <si>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</si>
  <si>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</si>
  <si>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</si>
  <si>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</si>
  <si>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</si>
  <si>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</si>
  <si>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</si>
  <si>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</si>
  <si>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</si>
  <si>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</si>
  <si>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</si>
  <si>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</si>
  <si>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</si>
  <si>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</si>
  <si>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</si>
  <si>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</si>
  <si>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</si>
  <si>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</si>
  <si>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DS0_anime_color1.png</t>
  </si>
  <si>
    <t xml:space="preserve">In the 'Watching' column, count how many values exceed the value of '80' </t>
  </si>
  <si>
    <t>DS0_anime_zebra2.png</t>
  </si>
  <si>
    <t xml:space="preserve">In the 'Ranked' column, count how many values exceed the value of '70' </t>
  </si>
  <si>
    <t>DS0_anime_plain3.png</t>
  </si>
  <si>
    <t xml:space="preserve">In the 'Popularity' column, count how many values exceed the value of '80' </t>
  </si>
  <si>
    <t>DS0_anime_bar4.png</t>
  </si>
  <si>
    <t xml:space="preserve">In the 'On-Hold' column, count how many values exceed the value of '60' </t>
  </si>
  <si>
    <t xml:space="preserve">Determine which of the last 5 columns is most positively correlated with the column named 'Episodes' </t>
  </si>
  <si>
    <t>74 73 70</t>
  </si>
  <si>
    <t xml:space="preserve">In the 'Members' column, give the row names the animes with the highest 3 values in descending order </t>
  </si>
  <si>
    <t>Different Life-Fafnar Weapon-Travel World</t>
  </si>
  <si>
    <t>20 9 31</t>
  </si>
  <si>
    <t>71 70 68</t>
  </si>
  <si>
    <t xml:space="preserve">In the 'Completed' column, give the row names the animes with the highest 3 values in descending order </t>
  </si>
  <si>
    <t>Connect Angel-Helping Alice-Best Humanity</t>
  </si>
  <si>
    <t>17 27 29</t>
  </si>
  <si>
    <t>88 83 82</t>
  </si>
  <si>
    <t xml:space="preserve">In the 'Plan
 to Watch' column, give the row names the animes with the highest 3 values in descending order </t>
  </si>
  <si>
    <t>Helping Alice-Cursing Notebook-Attacking Titan</t>
  </si>
  <si>
    <t>27 23 5</t>
  </si>
  <si>
    <t>98 80 73</t>
  </si>
  <si>
    <t xml:space="preserve">In the 'Favorites' column, give the row names the animes with the highest 3 values in descending order </t>
  </si>
  <si>
    <t>Fourth Stage-Trinity Blood-King Ranking</t>
  </si>
  <si>
    <t>28 11 13</t>
  </si>
  <si>
    <t>In the 'Score' column, calculate a rough estimate of the average value</t>
  </si>
  <si>
    <t>In the 'Ranked' column, calculate a rough estimate of the average value</t>
  </si>
  <si>
    <t>In the 'Watching' column, calculate a rough estimate of the average value</t>
  </si>
  <si>
    <t>In the 'Popularity' column, calculate a rough estimate of the average value</t>
  </si>
  <si>
    <t xml:space="preserve">In the 'Popularity' column, find the anime with a value equal to '60' </t>
  </si>
  <si>
    <t xml:space="preserve">In the 'On-Hold' column, find the anime with a value equal to '73' </t>
  </si>
  <si>
    <t xml:space="preserve">In the 'Completed' column, find the anime with a value equal to '56' </t>
  </si>
  <si>
    <t xml:space="preserve">In the 'Plan
 to Watch' column, find the anime with a value equal to '32'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</si>
</sst>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9" borderId="5" xfId="0" applyFont="1" applyFill="1" applyBorder="1" applyAlignment="1">
      <alignment horizontal="left" vertical="center"/>
    </xf>
    <xf numFmtId="0" fontId="3" fillId="9" borderId="5" xfId="0" applyFont="1" applyFill="1" applyBorder="1"/>
    <xf numFmtId="1" fontId="3" fillId="9" borderId="5" xfId="0" applyNumberFormat="1" applyFont="1" applyFill="1" applyBorder="1"/>
    <xf numFmtId="1" fontId="3" fillId="0" borderId="5" xfId="0" applyNumberFormat="1" applyFont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392-E594-4944-8192-EC287EDF0175}">
  <dimension ref="A1:BP21"/>
  <sheetViews>
    <sheetView tabSelected="1" topLeftCell="C1" zoomScale="118" zoomScaleNormal="131" workbookViewId="0">
      <selection activeCell="J21" sqref="J21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5.140625" bestFit="1" customWidth="1"/>
    <col min="12" max="12" width="44.285156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">
        <v>69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">
        <v>36</v>
      </c>
      <c r="H2" s="13" t="s">
        <v>24</v>
      </c>
      <c r="I2" s="13">
        <v>80</v>
      </c>
      <c r="J2" s="13">
        <v>0</v>
      </c>
      <c r="K2" s="15" t="s">
        <v>70</v>
      </c>
      <c r="L2" s="13">
        <v>7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">
        <v>71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">
        <v>31</v>
      </c>
      <c r="H3" s="13" t="s">
        <v>21</v>
      </c>
      <c r="I3" s="13">
        <v>70</v>
      </c>
      <c r="J3" s="13">
        <v>0</v>
      </c>
      <c r="K3" s="15" t="s">
        <v>72</v>
      </c>
      <c r="L3" s="13"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">
        <v>73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">
        <v>32</v>
      </c>
      <c r="H4" s="13" t="s">
        <v>20</v>
      </c>
      <c r="I4" s="13">
        <v>80</v>
      </c>
      <c r="J4" s="13">
        <v>0</v>
      </c>
      <c r="K4" s="15" t="s">
        <v>74</v>
      </c>
      <c r="L4" s="13"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">
        <v>75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">
        <v>37</v>
      </c>
      <c r="H5" s="13" t="s">
        <v>22</v>
      </c>
      <c r="I5" s="13">
        <v>60</v>
      </c>
      <c r="J5" s="13">
        <v>0</v>
      </c>
      <c r="K5" s="15" t="s">
        <v>76</v>
      </c>
      <c r="L5" s="13">
        <v>7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25">
      <c r="A6" s="34" t="s">
        <v>69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">
        <v>29</v>
      </c>
      <c r="H6" s="35" t="s">
        <v>16</v>
      </c>
      <c r="I6" s="35"/>
      <c r="J6" s="35"/>
      <c r="K6" s="37" t="s">
        <v>77</v>
      </c>
      <c r="L6" s="35" t="s">
        <v>35</v>
      </c>
      <c r="M6" s="35" t="s">
        <v>17</v>
      </c>
    </row>
    <row r="7" spans="1:68" s="34" customFormat="1" x14ac:dyDescent="0.25">
      <c r="A7" s="34" t="s">
        <v>71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">
        <v>29</v>
      </c>
      <c r="H7" s="35" t="s">
        <v>16</v>
      </c>
      <c r="I7" s="35"/>
      <c r="J7" s="35"/>
      <c r="K7" s="37" t="s">
        <v>77</v>
      </c>
      <c r="L7" s="35" t="s">
        <v>35</v>
      </c>
      <c r="M7" s="35" t="s">
        <v>17</v>
      </c>
    </row>
    <row r="8" spans="1:68" s="34" customFormat="1" x14ac:dyDescent="0.25">
      <c r="A8" s="34" t="s">
        <v>73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">
        <v>29</v>
      </c>
      <c r="H8" s="35" t="s">
        <v>16</v>
      </c>
      <c r="I8" s="35"/>
      <c r="J8" s="35"/>
      <c r="K8" s="37" t="s">
        <v>77</v>
      </c>
      <c r="L8" s="35" t="s">
        <v>35</v>
      </c>
      <c r="M8" s="35" t="s">
        <v>17</v>
      </c>
    </row>
    <row r="9" spans="1:68" s="34" customFormat="1" x14ac:dyDescent="0.25">
      <c r="A9" s="34" t="s">
        <v>75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">
        <v>29</v>
      </c>
      <c r="H9" s="35" t="s">
        <v>16</v>
      </c>
      <c r="I9" s="35"/>
      <c r="J9" s="35"/>
      <c r="K9" s="37" t="s">
        <v>77</v>
      </c>
      <c r="L9" s="35" t="s">
        <v>35</v>
      </c>
      <c r="M9" s="35" t="s">
        <v>17</v>
      </c>
    </row>
    <row r="10" spans="1:68" s="38" customFormat="1" x14ac:dyDescent="0.25">
      <c r="A10" s="38" t="s">
        <v>69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">
        <v>33</v>
      </c>
      <c r="H10" s="39" t="s">
        <v>18</v>
      </c>
      <c r="I10" s="39" t="s">
        <v>78</v>
      </c>
      <c r="J10" s="39"/>
      <c r="K10" s="41" t="s">
        <v>79</v>
      </c>
      <c r="L10" s="39" t="s">
        <v>80</v>
      </c>
      <c r="M10" s="39" t="s">
        <v>81</v>
      </c>
    </row>
    <row r="11" spans="1:68" s="38" customFormat="1" x14ac:dyDescent="0.25">
      <c r="A11" s="38" t="s">
        <v>71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">
        <v>35</v>
      </c>
      <c r="H11" s="39" t="s">
        <v>17</v>
      </c>
      <c r="I11" s="39" t="s">
        <v>82</v>
      </c>
      <c r="J11" s="39"/>
      <c r="K11" s="41" t="s">
        <v>83</v>
      </c>
      <c r="L11" s="39" t="s">
        <v>84</v>
      </c>
      <c r="M11" s="39" t="s">
        <v>85</v>
      </c>
    </row>
    <row r="12" spans="1:68" s="38" customFormat="1" x14ac:dyDescent="0.25">
      <c r="A12" s="38" t="s">
        <v>73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">
        <v>39</v>
      </c>
      <c r="H12" s="39" t="s">
        <v>15</v>
      </c>
      <c r="I12" s="39" t="s">
        <v>86</v>
      </c>
      <c r="J12" s="39"/>
      <c r="K12" s="41" t="s">
        <v>87</v>
      </c>
      <c r="L12" s="39" t="s">
        <v>88</v>
      </c>
      <c r="M12" s="39" t="s">
        <v>89</v>
      </c>
    </row>
    <row r="13" spans="1:68" s="38" customFormat="1" x14ac:dyDescent="0.25">
      <c r="A13" s="38" t="s">
        <v>75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">
        <v>34</v>
      </c>
      <c r="H13" s="39" t="s">
        <v>23</v>
      </c>
      <c r="I13" s="39" t="s">
        <v>90</v>
      </c>
      <c r="J13" s="39"/>
      <c r="K13" s="41" t="s">
        <v>91</v>
      </c>
      <c r="L13" s="39" t="s">
        <v>92</v>
      </c>
      <c r="M13" s="39" t="s">
        <v>93</v>
      </c>
    </row>
    <row r="14" spans="1:68" s="42" customFormat="1" x14ac:dyDescent="0.25">
      <c r="A14" s="42" t="s">
        <v>69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">
        <v>30</v>
      </c>
      <c r="H14" s="43" t="s">
        <v>19</v>
      </c>
      <c r="I14" s="43"/>
      <c r="J14" s="43"/>
      <c r="K14" s="45" t="s">
        <v>94</v>
      </c>
      <c r="L14" s="43">
        <v>28.896551724137932</v>
      </c>
      <c r="M14" s="43" t="s">
        <v>19</v>
      </c>
    </row>
    <row r="15" spans="1:68" s="42" customFormat="1" x14ac:dyDescent="0.25">
      <c r="A15" s="42" t="s">
        <v>71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">
        <v>31</v>
      </c>
      <c r="H15" s="43" t="s">
        <v>21</v>
      </c>
      <c r="I15" s="43"/>
      <c r="J15" s="43"/>
      <c r="K15" s="45" t="s">
        <v>95</v>
      </c>
      <c r="L15" s="43">
        <v>52.310344827586206</v>
      </c>
      <c r="M15" s="43" t="s">
        <v>21</v>
      </c>
    </row>
    <row r="16" spans="1:68" s="42" customFormat="1" x14ac:dyDescent="0.25">
      <c r="A16" s="42" t="s">
        <v>73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">
        <v>36</v>
      </c>
      <c r="H16" s="43" t="s">
        <v>24</v>
      </c>
      <c r="I16" s="43"/>
      <c r="J16" s="43"/>
      <c r="K16" s="45" t="s">
        <v>96</v>
      </c>
      <c r="L16" s="43">
        <v>63.068965517241381</v>
      </c>
      <c r="M16" s="43" t="s">
        <v>24</v>
      </c>
    </row>
    <row r="17" spans="1:13" s="42" customFormat="1" x14ac:dyDescent="0.25">
      <c r="A17" s="42" t="s">
        <v>75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">
        <v>32</v>
      </c>
      <c r="H17" s="43" t="s">
        <v>20</v>
      </c>
      <c r="I17" s="43"/>
      <c r="J17" s="43"/>
      <c r="K17" s="45" t="s">
        <v>97</v>
      </c>
      <c r="L17" s="43">
        <v>50.241379310344826</v>
      </c>
      <c r="M17" s="43" t="s">
        <v>20</v>
      </c>
    </row>
    <row r="18" spans="1:13" x14ac:dyDescent="0.25">
      <c r="A18" s="12" t="s">
        <v>69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">
        <v>32</v>
      </c>
      <c r="H18" s="13" t="s">
        <v>20</v>
      </c>
      <c r="I18" s="13">
        <v>60</v>
      </c>
      <c r="J18" s="13">
        <v>1</v>
      </c>
      <c r="K18" s="16" t="s">
        <v>98</v>
      </c>
      <c r="L18" s="13" t="s">
        <v>59</v>
      </c>
      <c r="M18" s="13">
        <v>16</v>
      </c>
    </row>
    <row r="19" spans="1:13" x14ac:dyDescent="0.25">
      <c r="A19" s="12" t="s">
        <v>71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">
        <v>37</v>
      </c>
      <c r="H19" s="13" t="s">
        <v>22</v>
      </c>
      <c r="I19" s="13">
        <v>73</v>
      </c>
      <c r="J19" s="13">
        <v>1</v>
      </c>
      <c r="K19" s="16" t="s">
        <v>99</v>
      </c>
      <c r="L19" s="13" t="s">
        <v>51</v>
      </c>
      <c r="M19" s="13">
        <v>20</v>
      </c>
    </row>
    <row r="20" spans="1:13" x14ac:dyDescent="0.25">
      <c r="A20" s="12" t="s">
        <v>73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">
        <v>35</v>
      </c>
      <c r="H20" s="13" t="s">
        <v>17</v>
      </c>
      <c r="I20" s="13">
        <v>56</v>
      </c>
      <c r="J20" s="13">
        <v>1</v>
      </c>
      <c r="K20" s="16" t="s">
        <v>100</v>
      </c>
      <c r="L20" s="13" t="s">
        <v>41</v>
      </c>
      <c r="M20" s="13">
        <v>11</v>
      </c>
    </row>
    <row r="21" spans="1:13" x14ac:dyDescent="0.25">
      <c r="A21" s="12" t="s">
        <v>75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">
        <v>39</v>
      </c>
      <c r="H21" s="13" t="s">
        <v>15</v>
      </c>
      <c r="I21" s="13">
        <v>32</v>
      </c>
      <c r="J21" s="13">
        <v>1</v>
      </c>
      <c r="K21" s="16" t="s">
        <v>101</v>
      </c>
      <c r="L21" s="13" t="s">
        <v>57</v>
      </c>
      <c r="M21" s="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64-0F6F-4CD7-8125-1F1598C774F9}">
  <dimension ref="A1:BP21"/>
  <sheetViews>
    <sheetView zoomScale="118" zoomScaleNormal="131" workbookViewId="0">
      <selection activeCell="I6" sqref="I6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5.1406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tr">
        <f>"DS"&amp;C2 &amp;"_"&amp;D2 &amp;"_"&amp;E2 &amp;F2&amp;".png"</f>
        <v>DS0_anime_color1.png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tr" cm="1">
        <f t="array" aca="1" ref="G2" ca="1">INDIRECT("dataset"&amp;C2&amp;"_"&amp;E2&amp;"!"&amp;H2&amp;"2")</f>
        <v>Completed</v>
      </c>
      <c r="H2" s="13" t="s">
        <v>17</v>
      </c>
      <c r="I2" s="13">
        <v>60</v>
      </c>
      <c r="J2" s="13">
        <f ca="1">COUNTIF(INDIRECT("'dataset"&amp;C2&amp;"_"&amp;E2&amp;"'!"&amp;H2&amp;"2:"&amp;H2&amp;"32"), I2)</f>
        <v>0</v>
      </c>
      <c r="K2" s="15" t="str">
        <f ca="1">"In the '"&amp;G2&amp; "' column, count how many values exceed the value of '" &amp; I2&amp; "' "</f>
        <v xml:space="preserve">In the 'Completed' column, count how many values exceed the value of '60' </v>
      </c>
      <c r="L2" s="13">
        <f ca="1">COUNTIF(INDIRECT("'dataset"&amp;C2&amp;"_"&amp;E2&amp;"'!"&amp;H2&amp;"2:"&amp;H2&amp;"31"), "&gt;"&amp;I2)</f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tr">
        <f t="shared" ref="A3:A5" si="0">"DS"&amp;C3 &amp;"_"&amp;D3 &amp;"_"&amp;E3 &amp;F3&amp;".png"</f>
        <v>DS0_anime_zebra2.png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tr" cm="1">
        <f t="array" aca="1" ref="G3" ca="1">INDIRECT("dataset"&amp;C3&amp;"_"&amp;E3&amp;"!"&amp;H3&amp;"2")</f>
        <v>Ranked</v>
      </c>
      <c r="H3" s="13" t="s">
        <v>21</v>
      </c>
      <c r="I3" s="13">
        <v>70</v>
      </c>
      <c r="J3" s="13">
        <f t="shared" ref="J3:J5" ca="1" si="1">COUNTIF(INDIRECT("'dataset"&amp;C3&amp;"_"&amp;E3&amp;"'!"&amp;H3&amp;"2:"&amp;H3&amp;"31"), I3)</f>
        <v>0</v>
      </c>
      <c r="K3" s="15" t="str">
        <f t="shared" ref="K3:K5" ca="1" si="2">"In the '"&amp;G3&amp; "' column, count how many values exceed the value of '" &amp; I3&amp; "' "</f>
        <v xml:space="preserve">In the 'Ranked' column, count how many values exceed the value of '70' </v>
      </c>
      <c r="L3" s="13">
        <f ca="1">COUNTIF(INDIRECT("'dataset"&amp;C3&amp;"_"&amp;E3&amp;"'!"&amp;H3&amp;"2:"&amp;H3&amp;"31"), "&gt;"&amp;I3)</f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tr">
        <f t="shared" si="0"/>
        <v>DS0_anime_plain3.png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tr" cm="1">
        <f t="array" aca="1" ref="G4" ca="1">INDIRECT("dataset"&amp;C4&amp;"_"&amp;E4&amp;"!"&amp;H4&amp;"2")</f>
        <v>Popularity</v>
      </c>
      <c r="H4" s="13" t="s">
        <v>20</v>
      </c>
      <c r="I4" s="13">
        <v>80</v>
      </c>
      <c r="J4" s="13">
        <f t="shared" ca="1" si="1"/>
        <v>0</v>
      </c>
      <c r="K4" s="15" t="str">
        <f t="shared" ca="1" si="2"/>
        <v xml:space="preserve">In the 'Popularity' column, count how many values exceed the value of '80' </v>
      </c>
      <c r="L4" s="13">
        <f t="shared" ref="L4:L5" ca="1" si="3">COUNTIF(INDIRECT("'dataset"&amp;C4&amp;"_"&amp;E4&amp;"'!"&amp;H4&amp;"2:"&amp;H4&amp;"31"), "&gt;"&amp;I4)</f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tr">
        <f t="shared" si="0"/>
        <v>DS0_anime_bar4.png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tr" cm="1">
        <f t="array" aca="1" ref="G5" ca="1">INDIRECT("dataset"&amp;C5&amp;"_"&amp;E5&amp;"!"&amp;H5&amp;"2")</f>
        <v>On-Hold</v>
      </c>
      <c r="H5" s="13" t="s">
        <v>22</v>
      </c>
      <c r="I5" s="13">
        <v>50</v>
      </c>
      <c r="J5" s="13">
        <f t="shared" ca="1" si="1"/>
        <v>2</v>
      </c>
      <c r="K5" s="15" t="str">
        <f t="shared" ca="1" si="2"/>
        <v xml:space="preserve">In the 'On-Hold' column, count how many values exceed the value of '50' </v>
      </c>
      <c r="L5" s="13">
        <f t="shared" ca="1" si="3"/>
        <v>10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25">
      <c r="A6" s="34" t="str">
        <f>"DS"&amp;C6 &amp;"_"&amp;D6 &amp;"_"&amp;E6 &amp;F6&amp;".png"</f>
        <v>DS0_anime_color1.png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tr" cm="1">
        <f t="array" aca="1" ref="G6" ca="1">INDIRECT("dataset"&amp;C2&amp;"_"&amp;E2&amp;"!"&amp;H6&amp;"2")</f>
        <v>Episodes</v>
      </c>
      <c r="H6" s="35" t="s">
        <v>16</v>
      </c>
      <c r="I6" s="35"/>
      <c r="J6" s="35"/>
      <c r="K6" s="37" t="str">
        <f ca="1">"Determine which of the last 5 columns is most positively correlated with the column named '" &amp; G6 &amp; "' "</f>
        <v xml:space="preserve">Determine which of the last 5 columns is most positively correlated with the column named 'Episodes' </v>
      </c>
      <c r="L6" s="35" t="str" cm="1">
        <f t="array" aca="1" ref="L6" ca="1">INDIRECT("dataset"&amp;C2&amp;"_"&amp;E2&amp;"!"&amp;M6&amp;"2")</f>
        <v>Completed</v>
      </c>
      <c r="M6" s="35" t="s">
        <v>17</v>
      </c>
    </row>
    <row r="7" spans="1:68" s="34" customFormat="1" x14ac:dyDescent="0.25">
      <c r="A7" s="34" t="str">
        <f t="shared" ref="A7:A9" si="4">"DS"&amp;C7 &amp;"_"&amp;D7 &amp;"_"&amp;E7 &amp;F7&amp;".png"</f>
        <v>DS0_anime_zebra2.png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tr" cm="1">
        <f t="array" aca="1" ref="G7" ca="1">INDIRECT("dataset"&amp;C3&amp;"_"&amp;E3&amp;"!"&amp;H7&amp;"2")</f>
        <v>Episodes</v>
      </c>
      <c r="H7" s="35" t="s">
        <v>16</v>
      </c>
      <c r="I7" s="35"/>
      <c r="J7" s="35"/>
      <c r="K7" s="37" t="str">
        <f t="shared" ref="K7:K9" ca="1" si="5">"Determine which of the last 5 columns is most positively correlated with the column named '" &amp; G7 &amp; "' "</f>
        <v xml:space="preserve">Determine which of the last 5 columns is most positively correlated with the column named 'Episodes' </v>
      </c>
      <c r="L7" s="35" t="str" cm="1">
        <f t="array" aca="1" ref="L7" ca="1">INDIRECT("dataset"&amp;C3&amp;"_"&amp;E3&amp;"!"&amp;M7&amp;"2")</f>
        <v>Completed</v>
      </c>
      <c r="M7" s="35" t="s">
        <v>17</v>
      </c>
    </row>
    <row r="8" spans="1:68" s="34" customFormat="1" x14ac:dyDescent="0.25">
      <c r="A8" s="34" t="str">
        <f t="shared" si="4"/>
        <v>DS0_anime_plain3.png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tr" cm="1">
        <f t="array" aca="1" ref="G8" ca="1">INDIRECT("dataset"&amp;C4&amp;"_"&amp;E4&amp;"!"&amp;H8&amp;"2")</f>
        <v>Episodes</v>
      </c>
      <c r="H8" s="35" t="s">
        <v>16</v>
      </c>
      <c r="I8" s="35"/>
      <c r="J8" s="35"/>
      <c r="K8" s="37" t="str">
        <f t="shared" ca="1" si="5"/>
        <v xml:space="preserve">Determine which of the last 5 columns is most positively correlated with the column named 'Episodes' </v>
      </c>
      <c r="L8" s="35" t="str" cm="1">
        <f t="array" aca="1" ref="L8" ca="1">INDIRECT("dataset"&amp;C4&amp;"_"&amp;E4&amp;"!"&amp;M8&amp;"2")</f>
        <v>Completed</v>
      </c>
      <c r="M8" s="35" t="s">
        <v>17</v>
      </c>
    </row>
    <row r="9" spans="1:68" s="34" customFormat="1" x14ac:dyDescent="0.25">
      <c r="A9" s="34" t="str">
        <f t="shared" si="4"/>
        <v>DS0_anime_bar4.png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tr" cm="1">
        <f t="array" aca="1" ref="G9" ca="1">INDIRECT("dataset"&amp;C5&amp;"_"&amp;E5&amp;"!"&amp;H9&amp;"2")</f>
        <v>Episodes</v>
      </c>
      <c r="H9" s="35" t="s">
        <v>16</v>
      </c>
      <c r="I9" s="35"/>
      <c r="J9" s="35"/>
      <c r="K9" s="37" t="str">
        <f t="shared" ca="1" si="5"/>
        <v xml:space="preserve">Determine which of the last 5 columns is most positively correlated with the column named 'Episodes' </v>
      </c>
      <c r="L9" s="35" t="str" cm="1">
        <f t="array" aca="1" ref="L9" ca="1">INDIRECT("dataset"&amp;C5&amp;"_"&amp;E5&amp;"!"&amp;M9&amp;"2")</f>
        <v>Completed</v>
      </c>
      <c r="M9" s="35" t="s">
        <v>17</v>
      </c>
    </row>
    <row r="10" spans="1:68" s="38" customFormat="1" x14ac:dyDescent="0.25">
      <c r="A10" s="38" t="str">
        <f>"DS"&amp;C10 &amp;"_"&amp;D10 &amp;"_"&amp;E10 &amp;F10&amp;".png"</f>
        <v>DS0_anime_color1.png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tr" cm="1">
        <f t="array" aca="1" ref="G10" ca="1">INDIRECT("dataset"&amp;C10&amp;"_"&amp;E10&amp;"!"&amp;H10&amp;"2")</f>
        <v>Members</v>
      </c>
      <c r="H10" s="39" t="s">
        <v>18</v>
      </c>
      <c r="I10" s="39" t="str">
        <f ca="1">L10&amp;" "&amp;O10&amp;" "&amp;R10</f>
        <v>74 73 70</v>
      </c>
      <c r="J10" s="39"/>
      <c r="K10" s="41" t="str">
        <f ca="1">"In the '"&amp;G10&amp;"' column, give the row names the "&amp;D10&amp;"s with the highest 3 values in descending order "</f>
        <v xml:space="preserve">In the 'Members' column, give the row names the animes with the highest 3 values in descending order </v>
      </c>
      <c r="L10" s="39">
        <f ca="1">MAX(INDIRECT("'dataset"&amp;C10&amp;"_"&amp;E10&amp;"'!"&amp;H10&amp;"2:"&amp;H10&amp;"31"))</f>
        <v>74</v>
      </c>
      <c r="M10" s="39">
        <f ca="1">MATCH(MAX(INDIRECT("'dataset"&amp;C10&amp;"_"&amp;E10&amp;"'!"&amp;H10&amp;"2:"&amp;H10&amp;"31")), INDIRECT("'dataset"&amp;C10&amp;"_"&amp;E10&amp;"'!"&amp;H10&amp;"2:"&amp;H10&amp;"31"), 0) + 1</f>
        <v>20</v>
      </c>
      <c r="N10" s="39" t="str" cm="1">
        <f t="array" aca="1" ref="N10" ca="1">INDIRECT("dataset"&amp;C10&amp;"_"&amp;E10&amp;"!"&amp;"B"&amp;M10)</f>
        <v>Different Life</v>
      </c>
      <c r="O10" s="39">
        <f ca="1">LARGE(INDIRECT("'dataset"&amp;C10&amp;"_"&amp;E10&amp;"'!"&amp;H10&amp;"2:"&amp;H10&amp;"31"), 2)</f>
        <v>73</v>
      </c>
      <c r="P10" s="39">
        <f ca="1">MATCH(LARGE(INDIRECT("'dataset"&amp;C10&amp;"_"&amp;E10&amp;"'!"&amp;H10&amp;"2:"&amp;H10&amp;"31"), 2), INDIRECT("'dataset"&amp;C10&amp;"_"&amp;E10&amp;"'!"&amp;H10&amp;"2:"&amp;H10&amp;"31"), 0)+1</f>
        <v>9</v>
      </c>
      <c r="Q10" s="39" t="str" cm="1">
        <f t="array" aca="1" ref="Q10" ca="1">INDIRECT("dataset"&amp;C10&amp;"_"&amp;E10&amp;"!"&amp;"B"&amp;P10)</f>
        <v>Fafnar Weapon</v>
      </c>
      <c r="R10" s="39">
        <f ca="1">LARGE(INDIRECT("'dataset"&amp;C10&amp;"_"&amp;E10&amp;"'!"&amp;H10&amp;"2:"&amp;H10&amp;"31"), 3)</f>
        <v>70</v>
      </c>
      <c r="S10" s="39">
        <f ca="1">MATCH(LARGE(INDIRECT("'dataset"&amp;C10&amp;"_"&amp;E10&amp;"'!"&amp;H10&amp;"2:"&amp;H10&amp;"31"), 3), INDIRECT("'dataset"&amp;C10&amp;"_"&amp;E10&amp;"'!"&amp;H10&amp;"2:"&amp;H10&amp;"31"), 0)+1</f>
        <v>31</v>
      </c>
      <c r="T10" s="39" t="str" cm="1">
        <f t="array" aca="1" ref="T10" ca="1">INDIRECT("dataset"&amp;C10&amp;"_"&amp;E10&amp;"!"&amp;"B"&amp;S10)</f>
        <v>Travel World</v>
      </c>
      <c r="U10" s="39" t="str">
        <f ca="1">N10&amp;"-"&amp;Q10&amp;"-"&amp;T10</f>
        <v>Different Life-Fafnar Weapon-Travel World</v>
      </c>
      <c r="V10" s="39" t="str">
        <f ca="1">M10&amp;" "&amp;P10&amp;" "&amp;S10</f>
        <v>20 9 31</v>
      </c>
    </row>
    <row r="11" spans="1:68" s="38" customFormat="1" x14ac:dyDescent="0.25">
      <c r="A11" s="38" t="str">
        <f t="shared" ref="A11:A13" si="6">"DS"&amp;C11 &amp;"_"&amp;D11 &amp;"_"&amp;E11 &amp;F11&amp;".png"</f>
        <v>DS0_anime_zebra2.png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tr" cm="1">
        <f t="array" aca="1" ref="G11" ca="1">INDIRECT("dataset"&amp;C11&amp;"_"&amp;E11&amp;"!"&amp;H11&amp;"2")</f>
        <v>Completed</v>
      </c>
      <c r="H11" s="39" t="s">
        <v>17</v>
      </c>
      <c r="I11" s="39" t="str">
        <f t="shared" ref="I11:I13" ca="1" si="7">L11&amp;" "&amp;O11&amp;" "&amp;R11</f>
        <v>71 70 68</v>
      </c>
      <c r="J11" s="39"/>
      <c r="K11" s="41" t="str">
        <f t="shared" ref="K11:K13" ca="1" si="8">"In the '"&amp;G11&amp;"' column, give the row names the "&amp;D11&amp;"s with the highest 3 values in descending order "</f>
        <v xml:space="preserve">In the 'Completed' column, give the row names the animes with the highest 3 values in descending order </v>
      </c>
      <c r="L11" s="39">
        <f t="shared" ref="L11:L13" ca="1" si="9">MAX(INDIRECT("'dataset"&amp;C11&amp;"_"&amp;E11&amp;"'!"&amp;H11&amp;"2:"&amp;H11&amp;"31"))</f>
        <v>71</v>
      </c>
      <c r="M11" s="39">
        <f t="shared" ref="M11:M12" ca="1" si="10">MATCH(MAX(INDIRECT("'dataset"&amp;C11&amp;"_"&amp;E11&amp;"'!"&amp;H11&amp;"2:"&amp;H11&amp;"31")), INDIRECT("'dataset"&amp;C11&amp;"_"&amp;E11&amp;"'!"&amp;H11&amp;"2:"&amp;H11&amp;"31"), 0) + 1</f>
        <v>17</v>
      </c>
      <c r="N11" s="39" t="str" cm="1">
        <f t="array" aca="1" ref="N11" ca="1">INDIRECT("dataset"&amp;C11&amp;"_"&amp;E11&amp;"!"&amp;"B"&amp;M11)</f>
        <v>Connect Angel</v>
      </c>
      <c r="O11" s="39">
        <f t="shared" ref="O11:O13" ca="1" si="11">LARGE(INDIRECT("'dataset"&amp;C11&amp;"_"&amp;E11&amp;"'!"&amp;H11&amp;"2:"&amp;H11&amp;"31"), 2)</f>
        <v>70</v>
      </c>
      <c r="P11" s="39">
        <f t="shared" ref="P11:P13" ca="1" si="12">MATCH(LARGE(INDIRECT("'dataset"&amp;C11&amp;"_"&amp;E11&amp;"'!"&amp;H11&amp;"2:"&amp;H11&amp;"31"), 2), INDIRECT("'dataset"&amp;C11&amp;"_"&amp;E11&amp;"'!"&amp;H11&amp;"2:"&amp;H11&amp;"31"), 0)+1</f>
        <v>27</v>
      </c>
      <c r="Q11" s="39" t="str" cm="1">
        <f t="array" aca="1" ref="Q11" ca="1">INDIRECT("dataset"&amp;C11&amp;"_"&amp;E11&amp;"!"&amp;"B"&amp;P11)</f>
        <v>Helping Alice</v>
      </c>
      <c r="R11" s="39">
        <f t="shared" ref="R11:R13" ca="1" si="13">LARGE(INDIRECT("'dataset"&amp;C11&amp;"_"&amp;E11&amp;"'!"&amp;H11&amp;"2:"&amp;H11&amp;"31"), 3)</f>
        <v>68</v>
      </c>
      <c r="S11" s="39">
        <f t="shared" ref="S11:S13" ca="1" si="14">MATCH(LARGE(INDIRECT("'dataset"&amp;C11&amp;"_"&amp;E11&amp;"'!"&amp;H11&amp;"2:"&amp;H11&amp;"31"), 3), INDIRECT("'dataset"&amp;C11&amp;"_"&amp;E11&amp;"'!"&amp;H11&amp;"2:"&amp;H11&amp;"31"), 0)+1</f>
        <v>29</v>
      </c>
      <c r="T11" s="39" t="str" cm="1">
        <f t="array" aca="1" ref="T11" ca="1">INDIRECT("dataset"&amp;C11&amp;"_"&amp;E11&amp;"!"&amp;"B"&amp;S11)</f>
        <v>Best Humanity</v>
      </c>
      <c r="U11" s="39" t="str">
        <f t="shared" ref="U11:U13" ca="1" si="15">N11&amp;"-"&amp;Q11&amp;"-"&amp;T11</f>
        <v>Connect Angel-Helping Alice-Best Humanity</v>
      </c>
      <c r="V11" s="39" t="str">
        <f t="shared" ref="V11:V13" ca="1" si="16">M11&amp;" "&amp;P11&amp;" "&amp;S11</f>
        <v>17 27 29</v>
      </c>
    </row>
    <row r="12" spans="1:68" s="38" customFormat="1" x14ac:dyDescent="0.25">
      <c r="A12" s="38" t="str">
        <f t="shared" si="6"/>
        <v>DS0_anime_plain3.png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tr" cm="1">
        <f t="array" aca="1" ref="G12" ca="1">INDIRECT("dataset"&amp;C12&amp;"_"&amp;E12&amp;"!"&amp;H12&amp;"2")</f>
        <v>Plan
 to Watch</v>
      </c>
      <c r="H12" s="39" t="s">
        <v>15</v>
      </c>
      <c r="I12" s="39" t="str">
        <f t="shared" ca="1" si="7"/>
        <v>88 83 82</v>
      </c>
      <c r="J12" s="39"/>
      <c r="K12" s="41" t="str">
        <f t="shared" ca="1" si="8"/>
        <v xml:space="preserve">In the 'Plan
 to Watch' column, give the row names the animes with the highest 3 values in descending order </v>
      </c>
      <c r="L12" s="39">
        <f t="shared" ca="1" si="9"/>
        <v>88</v>
      </c>
      <c r="M12" s="39">
        <f t="shared" ca="1" si="10"/>
        <v>27</v>
      </c>
      <c r="N12" s="39" t="str" cm="1">
        <f t="array" aca="1" ref="N12" ca="1">INDIRECT("dataset"&amp;C12&amp;"_"&amp;E12&amp;"!"&amp;"B"&amp;M12)</f>
        <v>Helping Alice</v>
      </c>
      <c r="O12" s="39">
        <f t="shared" ca="1" si="11"/>
        <v>83</v>
      </c>
      <c r="P12" s="39">
        <f t="shared" ca="1" si="12"/>
        <v>23</v>
      </c>
      <c r="Q12" s="39" t="str" cm="1">
        <f t="array" aca="1" ref="Q12" ca="1">INDIRECT("dataset"&amp;C12&amp;"_"&amp;E12&amp;"!"&amp;"B"&amp;P12)</f>
        <v>Cursing Notebook</v>
      </c>
      <c r="R12" s="39">
        <f t="shared" ca="1" si="13"/>
        <v>82</v>
      </c>
      <c r="S12" s="39">
        <f t="shared" ca="1" si="14"/>
        <v>5</v>
      </c>
      <c r="T12" s="39" t="str" cm="1">
        <f t="array" aca="1" ref="T12" ca="1">INDIRECT("dataset"&amp;C12&amp;"_"&amp;E12&amp;"!"&amp;"B"&amp;S12)</f>
        <v>Attacking Titan</v>
      </c>
      <c r="U12" s="39" t="str">
        <f t="shared" ca="1" si="15"/>
        <v>Helping Alice-Cursing Notebook-Attacking Titan</v>
      </c>
      <c r="V12" s="39" t="str">
        <f t="shared" ca="1" si="16"/>
        <v>27 23 5</v>
      </c>
    </row>
    <row r="13" spans="1:68" s="38" customFormat="1" x14ac:dyDescent="0.25">
      <c r="A13" s="38" t="str">
        <f t="shared" si="6"/>
        <v>DS0_anime_bar4.png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tr" cm="1">
        <f t="array" aca="1" ref="G13" ca="1">INDIRECT("dataset"&amp;C13&amp;"_"&amp;E13&amp;"!"&amp;H13&amp;"2")</f>
        <v>Favorites</v>
      </c>
      <c r="H13" s="39" t="s">
        <v>23</v>
      </c>
      <c r="I13" s="39" t="str">
        <f t="shared" ca="1" si="7"/>
        <v>98 80 73</v>
      </c>
      <c r="J13" s="39"/>
      <c r="K13" s="41" t="str">
        <f t="shared" ca="1" si="8"/>
        <v xml:space="preserve">In the 'Favorites' column, give the row names the animes with the highest 3 values in descending order </v>
      </c>
      <c r="L13" s="39">
        <f t="shared" ca="1" si="9"/>
        <v>98</v>
      </c>
      <c r="M13" s="39">
        <f ca="1">MATCH(MAX(INDIRECT("'dataset"&amp;C13&amp;"_"&amp;E13&amp;"'!"&amp;H13&amp;"2:"&amp;H13&amp;"31")), INDIRECT("'dataset"&amp;C13&amp;"_"&amp;E13&amp;"'!"&amp;H13&amp;"2:"&amp;H13&amp;"31"), 0) + 1</f>
        <v>28</v>
      </c>
      <c r="N13" s="39" t="str" cm="1">
        <f t="array" aca="1" ref="N13" ca="1">INDIRECT("dataset"&amp;C13&amp;"_"&amp;E13&amp;"!"&amp;"B"&amp;M13)</f>
        <v>Fourth Stage</v>
      </c>
      <c r="O13" s="39">
        <f t="shared" ca="1" si="11"/>
        <v>80</v>
      </c>
      <c r="P13" s="39">
        <f t="shared" ca="1" si="12"/>
        <v>11</v>
      </c>
      <c r="Q13" s="39" t="str" cm="1">
        <f t="array" aca="1" ref="Q13" ca="1">INDIRECT("dataset"&amp;C13&amp;"_"&amp;E13&amp;"!"&amp;"B"&amp;P13)</f>
        <v>Trinity Blood</v>
      </c>
      <c r="R13" s="39">
        <f t="shared" ca="1" si="13"/>
        <v>73</v>
      </c>
      <c r="S13" s="39">
        <f t="shared" ca="1" si="14"/>
        <v>13</v>
      </c>
      <c r="T13" s="39" t="str" cm="1">
        <f t="array" aca="1" ref="T13" ca="1">INDIRECT("dataset"&amp;C13&amp;"_"&amp;E13&amp;"!"&amp;"B"&amp;S13)</f>
        <v>King Ranking</v>
      </c>
      <c r="U13" s="39" t="str">
        <f t="shared" ca="1" si="15"/>
        <v>Fourth Stage-Trinity Blood-King Ranking</v>
      </c>
      <c r="V13" s="39" t="str">
        <f t="shared" ca="1" si="16"/>
        <v>28 11 13</v>
      </c>
    </row>
    <row r="14" spans="1:68" s="42" customFormat="1" x14ac:dyDescent="0.25">
      <c r="A14" s="42" t="str">
        <f>"DS"&amp;C14 &amp;"_"&amp;D14 &amp;"_"&amp;E14 &amp;F14&amp;".png"</f>
        <v>DS0_anime_color1.png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tr" cm="1">
        <f t="array" aca="1" ref="G14" ca="1">INDIRECT("dataset"&amp;C2&amp;"_"&amp;E2&amp;"!"&amp;H14&amp;"2")</f>
        <v>Score</v>
      </c>
      <c r="H14" s="43" t="s">
        <v>19</v>
      </c>
      <c r="I14" s="43"/>
      <c r="J14" s="43"/>
      <c r="K14" s="45" t="str">
        <f ca="1">"In the '"&amp;G14&amp;"' column, calculate a rough estimate of the average value"</f>
        <v>In the 'Score' column, calculate a rough estimate of the average value</v>
      </c>
      <c r="L14" s="43">
        <f ca="1">AVERAGE(INDIRECT("'dataset"&amp;C2&amp;"_"&amp;E2&amp;"'!"&amp;H14&amp;":"&amp;H14))</f>
        <v>28.896551724137932</v>
      </c>
      <c r="M14" s="43" t="s">
        <v>19</v>
      </c>
    </row>
    <row r="15" spans="1:68" s="42" customFormat="1" x14ac:dyDescent="0.25">
      <c r="A15" s="42" t="str">
        <f t="shared" ref="A15:A17" si="17">"DS"&amp;C15 &amp;"_"&amp;D15 &amp;"_"&amp;E15 &amp;F15&amp;".png"</f>
        <v>DS0_anime_zebra2.png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tr" cm="1">
        <f t="array" aca="1" ref="G15" ca="1">INDIRECT("dataset"&amp;C3&amp;"_"&amp;E3&amp;"!"&amp;H15&amp;"2")</f>
        <v>Ranked</v>
      </c>
      <c r="H15" s="43" t="s">
        <v>21</v>
      </c>
      <c r="I15" s="43"/>
      <c r="J15" s="43"/>
      <c r="K15" s="45" t="str">
        <f t="shared" ref="K15:K17" ca="1" si="18">"In the '"&amp;G15&amp;"' column, calculate a rough estimate of the average value"</f>
        <v>In the 'Ranked' column, calculate a rough estimate of the average value</v>
      </c>
      <c r="L15" s="43">
        <f ca="1">AVERAGE(INDIRECT("'dataset"&amp;C3&amp;"_"&amp;E3&amp;"'!"&amp;H15&amp;":"&amp;H15))</f>
        <v>52.310344827586206</v>
      </c>
      <c r="M15" s="43" t="s">
        <v>21</v>
      </c>
    </row>
    <row r="16" spans="1:68" s="42" customFormat="1" x14ac:dyDescent="0.25">
      <c r="A16" s="42" t="str">
        <f t="shared" si="17"/>
        <v>DS0_anime_plain3.png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tr" cm="1">
        <f t="array" aca="1" ref="G16" ca="1">INDIRECT("dataset"&amp;C4&amp;"_"&amp;E4&amp;"!"&amp;H16&amp;"2")</f>
        <v>Watching</v>
      </c>
      <c r="H16" s="43" t="s">
        <v>24</v>
      </c>
      <c r="I16" s="43"/>
      <c r="J16" s="43"/>
      <c r="K16" s="45" t="str">
        <f t="shared" ca="1" si="18"/>
        <v>In the 'Watching' column, calculate a rough estimate of the average value</v>
      </c>
      <c r="L16" s="43">
        <f ca="1">AVERAGE(INDIRECT("'dataset"&amp;C4&amp;"_"&amp;E4&amp;"'!"&amp;H16&amp;":"&amp;H16))</f>
        <v>63.068965517241381</v>
      </c>
      <c r="M16" s="43" t="s">
        <v>24</v>
      </c>
    </row>
    <row r="17" spans="1:13" s="42" customFormat="1" x14ac:dyDescent="0.25">
      <c r="A17" s="42" t="str">
        <f t="shared" si="17"/>
        <v>DS0_anime_bar4.png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tr" cm="1">
        <f t="array" aca="1" ref="G17" ca="1">INDIRECT("dataset"&amp;C5&amp;"_"&amp;E5&amp;"!"&amp;H17&amp;"2")</f>
        <v>Popularity</v>
      </c>
      <c r="H17" s="43" t="s">
        <v>20</v>
      </c>
      <c r="I17" s="43"/>
      <c r="J17" s="43"/>
      <c r="K17" s="45" t="str">
        <f t="shared" ca="1" si="18"/>
        <v>In the 'Popularity' column, calculate a rough estimate of the average value</v>
      </c>
      <c r="L17" s="43">
        <f ca="1">AVERAGE(INDIRECT("'dataset"&amp;C5&amp;"_"&amp;E5&amp;"'!"&amp;H17&amp;":"&amp;H17))</f>
        <v>50.241379310344826</v>
      </c>
      <c r="M17" s="43" t="s">
        <v>20</v>
      </c>
    </row>
    <row r="18" spans="1:13" x14ac:dyDescent="0.25">
      <c r="A18" s="12" t="str">
        <f>"DS"&amp;C18 &amp;"_"&amp;D18 &amp;"_"&amp;E18 &amp;F18&amp;".png"</f>
        <v>DS0_anime_color1.png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tr" cm="1">
        <f t="array" aca="1" ref="G18" ca="1">INDIRECT("dataset"&amp;C2&amp;"_"&amp;E2&amp;"!"&amp;H18&amp;"2")</f>
        <v>Popularity</v>
      </c>
      <c r="H18" s="13" t="s">
        <v>20</v>
      </c>
      <c r="I18" s="13" cm="1">
        <f t="array" aca="1" ref="I18" ca="1">INDIRECT("dataset"&amp;C2&amp;"_"&amp;E2&amp;"!"&amp;H18&amp;M18)</f>
        <v>60</v>
      </c>
      <c r="J18" s="13">
        <f ca="1">COUNTIF(INDIRECT("'dataset"&amp;C2&amp;"_"&amp;E2&amp;"'!"&amp;H18&amp;":"&amp;H18), I18)</f>
        <v>1</v>
      </c>
      <c r="K18" s="16" t="str">
        <f t="shared" ref="K18:K21" ca="1" si="19">"In the '"&amp;G18&amp; "' column, find the anime with a value equal to '" &amp; I18&amp; "' "</f>
        <v xml:space="preserve">In the 'Popularity' column, find the anime with a value equal to '60' </v>
      </c>
      <c r="L18" s="12" t="str" cm="1">
        <f t="array" aca="1" ref="L18" ca="1">INDIRECT("dataset"&amp;C2&amp;"_"&amp;E2&amp;"!"&amp;"B"&amp;M18)</f>
        <v>First Stage</v>
      </c>
      <c r="M18" s="13">
        <v>16</v>
      </c>
    </row>
    <row r="19" spans="1:13" x14ac:dyDescent="0.25">
      <c r="A19" s="12" t="str">
        <f t="shared" ref="A19:A21" si="20">"DS"&amp;C19 &amp;"_"&amp;D19 &amp;"_"&amp;E19 &amp;F19&amp;".png"</f>
        <v>DS0_anime_zebra2.png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tr" cm="1">
        <f t="array" aca="1" ref="G19" ca="1">INDIRECT("dataset"&amp;C3&amp;"_"&amp;E3&amp;"!"&amp;H19&amp;"2")</f>
        <v>On-Hold</v>
      </c>
      <c r="H19" s="13" t="s">
        <v>22</v>
      </c>
      <c r="I19" s="13" cm="1">
        <f t="array" aca="1" ref="I19" ca="1">INDIRECT("dataset"&amp;C3&amp;"_"&amp;E3&amp;"!"&amp;H19&amp;M19)</f>
        <v>73</v>
      </c>
      <c r="J19" s="13">
        <f ca="1">COUNTIF(INDIRECT("'dataset"&amp;C3&amp;"_"&amp;E3&amp;"'!"&amp;H19&amp;":"&amp;H19), I19)</f>
        <v>1</v>
      </c>
      <c r="K19" s="16" t="str">
        <f t="shared" ca="1" si="19"/>
        <v xml:space="preserve">In the 'On-Hold' column, find the anime with a value equal to '73' </v>
      </c>
      <c r="L19" s="12" t="str" cm="1">
        <f t="array" aca="1" ref="L19" ca="1">INDIRECT("dataset"&amp;C3&amp;"_"&amp;E3&amp;"!"&amp;"B"&amp;M19)</f>
        <v>Different Life</v>
      </c>
      <c r="M19" s="13">
        <v>20</v>
      </c>
    </row>
    <row r="20" spans="1:13" x14ac:dyDescent="0.25">
      <c r="A20" s="12" t="str">
        <f t="shared" si="20"/>
        <v>DS0_anime_plain3.png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tr" cm="1">
        <f t="array" aca="1" ref="G20" ca="1">INDIRECT("dataset"&amp;C4&amp;"_"&amp;E4&amp;"!"&amp;H20&amp;"2")</f>
        <v>Completed</v>
      </c>
      <c r="H20" s="13" t="s">
        <v>17</v>
      </c>
      <c r="I20" s="13" cm="1">
        <f t="array" aca="1" ref="I20" ca="1">INDIRECT("dataset"&amp;C4&amp;"_"&amp;E4&amp;"!"&amp;H20&amp;M20)</f>
        <v>56</v>
      </c>
      <c r="J20" s="13">
        <f ca="1">COUNTIF(INDIRECT("'dataset"&amp;C4&amp;"_"&amp;E4&amp;"'!"&amp;H20&amp;":"&amp;H20), I20)</f>
        <v>1</v>
      </c>
      <c r="K20" s="16" t="str">
        <f t="shared" ca="1" si="19"/>
        <v xml:space="preserve">In the 'Completed' column, find the anime with a value equal to '56' </v>
      </c>
      <c r="L20" s="12" t="str" cm="1">
        <f t="array" aca="1" ref="L20" ca="1">INDIRECT("dataset"&amp;C4&amp;"_"&amp;E4&amp;"!"&amp;"B"&amp;M20)</f>
        <v>Trinity Blood</v>
      </c>
      <c r="M20" s="13">
        <v>11</v>
      </c>
    </row>
    <row r="21" spans="1:13" x14ac:dyDescent="0.25">
      <c r="A21" s="12" t="str">
        <f t="shared" si="20"/>
        <v>DS0_anime_bar4.png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tr" cm="1">
        <f t="array" aca="1" ref="G21" ca="1">INDIRECT("dataset"&amp;C5&amp;"_"&amp;E5&amp;"!"&amp;H21&amp;"2")</f>
        <v>Plan
 to Watch</v>
      </c>
      <c r="H21" s="13" t="s">
        <v>15</v>
      </c>
      <c r="I21" s="13" cm="1">
        <f t="array" aca="1" ref="I21" ca="1">INDIRECT("dataset"&amp;C5&amp;"_"&amp;E5&amp;"!"&amp;H21&amp;M21)</f>
        <v>32</v>
      </c>
      <c r="J21" s="13">
        <f ca="1">COUNTIF(INDIRECT("'dataset"&amp;C5&amp;"_"&amp;E5&amp;"'!"&amp;H21&amp;":"&amp;H21), I21)</f>
        <v>1</v>
      </c>
      <c r="K21" s="16" t="str">
        <f t="shared" ca="1" si="19"/>
        <v xml:space="preserve">In the 'Plan
 to Watch' column, find the anime with a value equal to '32' </v>
      </c>
      <c r="L21" s="12" t="str" cm="1">
        <f t="array" aca="1" ref="L21" ca="1">INDIRECT("dataset"&amp;C5&amp;"_"&amp;E5&amp;"!"&amp;"B"&amp;M21)</f>
        <v>Legendary Forks</v>
      </c>
      <c r="M21" s="1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BDE1-CBA9-443B-9602-67C1589E4840}">
  <dimension ref="A1:N32"/>
  <sheetViews>
    <sheetView showGridLines="0" zoomScale="70" zoomScaleNormal="85" workbookViewId="0">
      <selection activeCell="B1" sqref="B1:N1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4" ht="45" customHeight="1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5" x14ac:dyDescent="0.25">
      <c r="A2" s="20"/>
      <c r="B2" s="21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4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4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4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4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4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4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4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4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4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4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4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4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4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4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sortState xmlns:xlrd2="http://schemas.microsoft.com/office/spreadsheetml/2017/richdata2" columnSort="1" ref="D1:M31">
    <sortCondition descending="1" ref="D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0C4E-EB77-4148-9B9B-37E91D603ED3}">
  <dimension ref="A1:M33"/>
  <sheetViews>
    <sheetView showGridLines="0" zoomScale="70" zoomScaleNormal="85" workbookViewId="0">
      <selection sqref="A1:N33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3" ht="45" customHeight="1" x14ac:dyDescent="0.25">
      <c r="B1" s="2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.5" x14ac:dyDescent="0.2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3">
      <c r="A3" s="27"/>
      <c r="B3" s="28" t="s">
        <v>64</v>
      </c>
      <c r="C3" s="29">
        <v>37</v>
      </c>
      <c r="D3" s="29">
        <v>47</v>
      </c>
      <c r="E3" s="29">
        <v>39</v>
      </c>
      <c r="F3" s="29">
        <v>27</v>
      </c>
      <c r="G3" s="29">
        <v>25</v>
      </c>
      <c r="H3" s="29">
        <v>75</v>
      </c>
      <c r="I3" s="29">
        <v>42</v>
      </c>
      <c r="J3" s="29">
        <v>64</v>
      </c>
      <c r="K3" s="30">
        <v>39</v>
      </c>
      <c r="L3" s="30">
        <v>65</v>
      </c>
      <c r="M3" s="30">
        <v>53</v>
      </c>
    </row>
    <row r="4" spans="1:13" ht="19.5" x14ac:dyDescent="0.3">
      <c r="A4" s="27"/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31">
        <v>62</v>
      </c>
      <c r="L4" s="31">
        <v>38</v>
      </c>
      <c r="M4" s="31">
        <v>17</v>
      </c>
    </row>
    <row r="5" spans="1:13" ht="19.5" x14ac:dyDescent="0.3">
      <c r="A5" s="27"/>
      <c r="B5" s="28" t="s">
        <v>52</v>
      </c>
      <c r="C5" s="29">
        <v>14</v>
      </c>
      <c r="D5" s="29">
        <v>46</v>
      </c>
      <c r="E5" s="29">
        <v>83</v>
      </c>
      <c r="F5" s="29">
        <v>45</v>
      </c>
      <c r="G5" s="29">
        <v>30</v>
      </c>
      <c r="H5" s="29">
        <v>28</v>
      </c>
      <c r="I5" s="29">
        <v>16</v>
      </c>
      <c r="J5" s="29">
        <v>82</v>
      </c>
      <c r="K5" s="30">
        <v>35</v>
      </c>
      <c r="L5" s="30">
        <v>40</v>
      </c>
      <c r="M5" s="30">
        <v>51</v>
      </c>
    </row>
    <row r="6" spans="1:13" ht="19.5" x14ac:dyDescent="0.3">
      <c r="A6" s="27"/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31">
        <v>59</v>
      </c>
      <c r="L6" s="31">
        <v>14</v>
      </c>
      <c r="M6" s="31">
        <v>19</v>
      </c>
    </row>
    <row r="7" spans="1:13" ht="19.5" x14ac:dyDescent="0.3">
      <c r="A7" s="27"/>
      <c r="B7" s="28" t="s">
        <v>46</v>
      </c>
      <c r="C7" s="29">
        <v>18</v>
      </c>
      <c r="D7" s="29">
        <v>25</v>
      </c>
      <c r="E7" s="29">
        <v>62</v>
      </c>
      <c r="F7" s="29">
        <v>61</v>
      </c>
      <c r="G7" s="29">
        <v>37</v>
      </c>
      <c r="H7" s="29">
        <v>62</v>
      </c>
      <c r="I7" s="29">
        <v>32</v>
      </c>
      <c r="J7" s="29">
        <v>76</v>
      </c>
      <c r="K7" s="30">
        <v>45</v>
      </c>
      <c r="L7" s="30">
        <v>24</v>
      </c>
      <c r="M7" s="30">
        <v>28</v>
      </c>
    </row>
    <row r="8" spans="1:13" ht="19.5" x14ac:dyDescent="0.3">
      <c r="A8" s="27"/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31">
        <v>37</v>
      </c>
      <c r="L8" s="31">
        <v>25</v>
      </c>
      <c r="M8" s="31">
        <v>47</v>
      </c>
    </row>
    <row r="9" spans="1:13" ht="19.5" x14ac:dyDescent="0.3">
      <c r="A9" s="27"/>
      <c r="B9" s="28" t="s">
        <v>50</v>
      </c>
      <c r="C9" s="29">
        <v>42</v>
      </c>
      <c r="D9" s="29">
        <v>54</v>
      </c>
      <c r="E9" s="29">
        <v>79</v>
      </c>
      <c r="F9" s="29">
        <v>88</v>
      </c>
      <c r="G9" s="29">
        <v>32</v>
      </c>
      <c r="H9" s="29">
        <v>16</v>
      </c>
      <c r="I9" s="29">
        <v>47</v>
      </c>
      <c r="J9" s="29">
        <v>40</v>
      </c>
      <c r="K9" s="30">
        <v>72</v>
      </c>
      <c r="L9" s="30">
        <v>73</v>
      </c>
      <c r="M9" s="30">
        <v>60</v>
      </c>
    </row>
    <row r="10" spans="1:13" ht="19.5" x14ac:dyDescent="0.3">
      <c r="A10" s="27"/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31">
        <v>20</v>
      </c>
      <c r="L10" s="31">
        <v>15</v>
      </c>
      <c r="M10" s="31">
        <v>12</v>
      </c>
    </row>
    <row r="11" spans="1:13" ht="19.5" x14ac:dyDescent="0.3">
      <c r="A11" s="27"/>
      <c r="B11" s="28" t="s">
        <v>41</v>
      </c>
      <c r="C11" s="29">
        <v>49</v>
      </c>
      <c r="D11" s="29">
        <v>31</v>
      </c>
      <c r="E11" s="29">
        <v>52</v>
      </c>
      <c r="F11" s="29">
        <v>49</v>
      </c>
      <c r="G11" s="29">
        <v>86</v>
      </c>
      <c r="H11" s="29">
        <v>15</v>
      </c>
      <c r="I11" s="29">
        <v>56</v>
      </c>
      <c r="J11" s="29">
        <v>39</v>
      </c>
      <c r="K11" s="30">
        <v>80</v>
      </c>
      <c r="L11" s="30">
        <v>18</v>
      </c>
      <c r="M11" s="30">
        <v>35</v>
      </c>
    </row>
    <row r="12" spans="1:13" ht="19.5" x14ac:dyDescent="0.3">
      <c r="A12" s="27"/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31">
        <v>39</v>
      </c>
      <c r="L12" s="31">
        <v>42</v>
      </c>
      <c r="M12" s="31">
        <v>37</v>
      </c>
    </row>
    <row r="13" spans="1:13" ht="19.5" x14ac:dyDescent="0.3">
      <c r="A13" s="27"/>
      <c r="B13" s="28" t="s">
        <v>67</v>
      </c>
      <c r="C13" s="29">
        <v>24</v>
      </c>
      <c r="D13" s="29">
        <v>40</v>
      </c>
      <c r="E13" s="29">
        <v>50</v>
      </c>
      <c r="F13" s="29">
        <v>40</v>
      </c>
      <c r="G13" s="29">
        <v>34</v>
      </c>
      <c r="H13" s="29">
        <v>29</v>
      </c>
      <c r="I13" s="29">
        <v>27</v>
      </c>
      <c r="J13" s="29">
        <v>70</v>
      </c>
      <c r="K13" s="30">
        <v>73</v>
      </c>
      <c r="L13" s="30">
        <v>28</v>
      </c>
      <c r="M13" s="30">
        <v>44</v>
      </c>
    </row>
    <row r="14" spans="1:13" ht="19.5" x14ac:dyDescent="0.3">
      <c r="A14" s="27"/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31">
        <v>40</v>
      </c>
      <c r="L14" s="31">
        <v>11</v>
      </c>
      <c r="M14" s="31">
        <v>26</v>
      </c>
    </row>
    <row r="15" spans="1:13" ht="19.5" x14ac:dyDescent="0.3">
      <c r="A15" s="27"/>
      <c r="B15" s="28" t="s">
        <v>49</v>
      </c>
      <c r="C15" s="29">
        <v>42</v>
      </c>
      <c r="D15" s="29">
        <v>21</v>
      </c>
      <c r="E15" s="29">
        <v>49</v>
      </c>
      <c r="F15" s="29">
        <v>80</v>
      </c>
      <c r="G15" s="29">
        <v>54</v>
      </c>
      <c r="H15" s="29">
        <v>17</v>
      </c>
      <c r="I15" s="29">
        <v>47</v>
      </c>
      <c r="J15" s="29">
        <v>64</v>
      </c>
      <c r="K15" s="30">
        <v>69</v>
      </c>
      <c r="L15" s="30">
        <v>33</v>
      </c>
      <c r="M15" s="30">
        <v>24</v>
      </c>
    </row>
    <row r="16" spans="1:13" ht="19.5" x14ac:dyDescent="0.3">
      <c r="A16" s="27"/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31">
        <v>15</v>
      </c>
      <c r="L16" s="31">
        <v>37</v>
      </c>
      <c r="M16" s="31">
        <v>36</v>
      </c>
    </row>
    <row r="17" spans="1:13" ht="19.5" x14ac:dyDescent="0.3">
      <c r="A17" s="27"/>
      <c r="B17" s="28" t="s">
        <v>55</v>
      </c>
      <c r="C17" s="29">
        <v>64</v>
      </c>
      <c r="D17" s="29">
        <v>50</v>
      </c>
      <c r="E17" s="29">
        <v>50</v>
      </c>
      <c r="F17" s="29">
        <v>42</v>
      </c>
      <c r="G17" s="29">
        <v>55</v>
      </c>
      <c r="H17" s="29">
        <v>71</v>
      </c>
      <c r="I17" s="29">
        <v>71</v>
      </c>
      <c r="J17" s="29">
        <v>63</v>
      </c>
      <c r="K17" s="30">
        <v>34</v>
      </c>
      <c r="L17" s="30">
        <v>63</v>
      </c>
      <c r="M17" s="30">
        <v>56</v>
      </c>
    </row>
    <row r="18" spans="1:13" ht="19.5" x14ac:dyDescent="0.3">
      <c r="A18" s="27"/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31">
        <v>32</v>
      </c>
      <c r="L18" s="31">
        <v>41</v>
      </c>
      <c r="M18" s="31">
        <v>24</v>
      </c>
    </row>
    <row r="19" spans="1:13" ht="19.5" x14ac:dyDescent="0.3">
      <c r="A19" s="27"/>
      <c r="B19" s="28" t="s">
        <v>48</v>
      </c>
      <c r="C19" s="29">
        <v>18</v>
      </c>
      <c r="D19" s="29">
        <v>18</v>
      </c>
      <c r="E19" s="29">
        <v>90</v>
      </c>
      <c r="F19" s="29">
        <v>73</v>
      </c>
      <c r="G19" s="29">
        <v>52</v>
      </c>
      <c r="H19" s="29">
        <v>68</v>
      </c>
      <c r="I19" s="29">
        <v>21</v>
      </c>
      <c r="J19" s="29">
        <v>33</v>
      </c>
      <c r="K19" s="30">
        <v>42</v>
      </c>
      <c r="L19" s="30">
        <v>27</v>
      </c>
      <c r="M19" s="30">
        <v>21</v>
      </c>
    </row>
    <row r="20" spans="1:13" ht="19.5" x14ac:dyDescent="0.3">
      <c r="A20" s="27"/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31">
        <v>18</v>
      </c>
      <c r="L20" s="31">
        <v>74</v>
      </c>
      <c r="M20" s="31">
        <v>31</v>
      </c>
    </row>
    <row r="21" spans="1:13" ht="19.5" x14ac:dyDescent="0.3">
      <c r="A21" s="27"/>
      <c r="B21" s="28" t="s">
        <v>45</v>
      </c>
      <c r="C21" s="29">
        <v>46</v>
      </c>
      <c r="D21" s="29">
        <v>36</v>
      </c>
      <c r="E21" s="29">
        <v>63</v>
      </c>
      <c r="F21" s="29">
        <v>77</v>
      </c>
      <c r="G21" s="29">
        <v>46</v>
      </c>
      <c r="H21" s="29">
        <v>49</v>
      </c>
      <c r="I21" s="29">
        <v>53</v>
      </c>
      <c r="J21" s="29">
        <v>64</v>
      </c>
      <c r="K21" s="30">
        <v>57</v>
      </c>
      <c r="L21" s="30">
        <v>14</v>
      </c>
      <c r="M21" s="30">
        <v>40</v>
      </c>
    </row>
    <row r="22" spans="1:13" ht="19.5" x14ac:dyDescent="0.3">
      <c r="A22" s="27"/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31">
        <v>19</v>
      </c>
      <c r="L22" s="31">
        <v>36</v>
      </c>
      <c r="M22" s="31">
        <v>35</v>
      </c>
    </row>
    <row r="23" spans="1:13" ht="19.5" x14ac:dyDescent="0.3">
      <c r="A23" s="27"/>
      <c r="B23" s="28" t="s">
        <v>68</v>
      </c>
      <c r="C23" s="29">
        <v>36</v>
      </c>
      <c r="D23" s="29">
        <v>22</v>
      </c>
      <c r="E23" s="29">
        <v>41</v>
      </c>
      <c r="F23" s="29">
        <v>29</v>
      </c>
      <c r="G23" s="29">
        <v>49</v>
      </c>
      <c r="H23" s="29">
        <v>52</v>
      </c>
      <c r="I23" s="29">
        <v>41</v>
      </c>
      <c r="J23" s="29">
        <v>83</v>
      </c>
      <c r="K23" s="30">
        <v>50</v>
      </c>
      <c r="L23" s="30">
        <v>45</v>
      </c>
      <c r="M23" s="30">
        <v>25</v>
      </c>
    </row>
    <row r="24" spans="1:13" ht="19.5" x14ac:dyDescent="0.3">
      <c r="A24" s="27"/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31">
        <v>54</v>
      </c>
      <c r="L24" s="31">
        <v>59</v>
      </c>
      <c r="M24" s="31">
        <v>19</v>
      </c>
    </row>
    <row r="25" spans="1:13" ht="19.5" x14ac:dyDescent="0.3">
      <c r="A25" s="27"/>
      <c r="B25" s="28" t="s">
        <v>44</v>
      </c>
      <c r="C25" s="29">
        <v>18</v>
      </c>
      <c r="D25" s="29">
        <v>17</v>
      </c>
      <c r="E25" s="29">
        <v>86</v>
      </c>
      <c r="F25" s="29">
        <v>50</v>
      </c>
      <c r="G25" s="29">
        <v>38</v>
      </c>
      <c r="H25" s="29">
        <v>50</v>
      </c>
      <c r="I25" s="29">
        <v>21</v>
      </c>
      <c r="J25" s="29">
        <v>65</v>
      </c>
      <c r="K25" s="30">
        <v>52</v>
      </c>
      <c r="L25" s="30">
        <v>25</v>
      </c>
      <c r="M25" s="30">
        <v>19</v>
      </c>
    </row>
    <row r="26" spans="1:13" ht="19.5" x14ac:dyDescent="0.3">
      <c r="A26" s="27"/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31">
        <v>27</v>
      </c>
      <c r="L26" s="31">
        <v>38</v>
      </c>
      <c r="M26" s="31">
        <v>50</v>
      </c>
    </row>
    <row r="27" spans="1:13" ht="19.5" x14ac:dyDescent="0.3">
      <c r="A27" s="27"/>
      <c r="B27" s="28" t="s">
        <v>54</v>
      </c>
      <c r="C27" s="29">
        <v>63</v>
      </c>
      <c r="D27" s="29">
        <v>32</v>
      </c>
      <c r="E27" s="29">
        <v>75</v>
      </c>
      <c r="F27" s="29">
        <v>86</v>
      </c>
      <c r="G27" s="29">
        <v>41</v>
      </c>
      <c r="H27" s="29">
        <v>28</v>
      </c>
      <c r="I27" s="29">
        <v>70</v>
      </c>
      <c r="J27" s="29">
        <v>88</v>
      </c>
      <c r="K27" s="30">
        <v>57</v>
      </c>
      <c r="L27" s="30">
        <v>23</v>
      </c>
      <c r="M27" s="30">
        <v>36</v>
      </c>
    </row>
    <row r="28" spans="1:13" ht="19.5" x14ac:dyDescent="0.3">
      <c r="A28" s="27"/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31">
        <v>98</v>
      </c>
      <c r="L28" s="31">
        <v>56</v>
      </c>
      <c r="M28" s="31">
        <v>16</v>
      </c>
    </row>
    <row r="29" spans="1:13" ht="19.5" x14ac:dyDescent="0.3">
      <c r="A29" s="27"/>
      <c r="B29" s="28" t="s">
        <v>65</v>
      </c>
      <c r="C29" s="29">
        <v>61</v>
      </c>
      <c r="D29" s="29">
        <v>25</v>
      </c>
      <c r="E29" s="29">
        <v>53</v>
      </c>
      <c r="F29" s="29">
        <v>55</v>
      </c>
      <c r="G29" s="29">
        <v>90</v>
      </c>
      <c r="H29" s="29">
        <v>65</v>
      </c>
      <c r="I29" s="29">
        <v>68</v>
      </c>
      <c r="J29" s="29">
        <v>63</v>
      </c>
      <c r="K29" s="30">
        <v>65</v>
      </c>
      <c r="L29" s="30">
        <v>41</v>
      </c>
      <c r="M29" s="30">
        <v>28</v>
      </c>
    </row>
    <row r="30" spans="1:13" ht="19.5" x14ac:dyDescent="0.3">
      <c r="A30" s="27"/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31">
        <v>20</v>
      </c>
      <c r="L30" s="31">
        <v>23</v>
      </c>
      <c r="M30" s="31">
        <v>22</v>
      </c>
    </row>
    <row r="31" spans="1:13" ht="19.5" x14ac:dyDescent="0.3">
      <c r="A31" s="27"/>
      <c r="B31" s="28" t="s">
        <v>62</v>
      </c>
      <c r="C31" s="29">
        <v>33</v>
      </c>
      <c r="D31" s="29">
        <v>25</v>
      </c>
      <c r="E31" s="29">
        <v>43</v>
      </c>
      <c r="F31" s="29">
        <v>50</v>
      </c>
      <c r="G31" s="29">
        <v>35</v>
      </c>
      <c r="H31" s="29">
        <v>50</v>
      </c>
      <c r="I31" s="29">
        <v>37</v>
      </c>
      <c r="J31" s="29">
        <v>29</v>
      </c>
      <c r="K31" s="30">
        <v>42</v>
      </c>
      <c r="L31" s="30">
        <v>70</v>
      </c>
      <c r="M31" s="30">
        <v>28</v>
      </c>
    </row>
    <row r="32" spans="1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2:2" ht="18.75" x14ac:dyDescent="0.25">
      <c r="B33" s="25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901-18CB-4D03-BA2F-791ED69C5872}">
  <dimension ref="A1:M32"/>
  <sheetViews>
    <sheetView showGridLines="0" zoomScale="70" zoomScaleNormal="85" workbookViewId="0">
      <selection activeCell="I38" sqref="I38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3" ht="45" customHeight="1" x14ac:dyDescent="0.2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.5" x14ac:dyDescent="0.3">
      <c r="A2" s="33"/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3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3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3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3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3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3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3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3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3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3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3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3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3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FF06-1EA3-423A-B086-D35C0BA46852}">
  <dimension ref="B1:M32"/>
  <sheetViews>
    <sheetView showGridLines="0" zoomScale="70" zoomScaleNormal="85" workbookViewId="0"/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2:13" ht="45" customHeight="1" x14ac:dyDescent="0.2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ht="37.5" x14ac:dyDescent="0.2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2:13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2:13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2:13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2:13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2:13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2:13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2:13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2:13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2:13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2:13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2:13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2:13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2:13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2:13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{C0E96EB7-A6B7-490C-8C9A-10C26E53258B}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{98F2E219-DDBE-4D8D-AA4D-870E44EA5427}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{409449AC-69E3-44D9-A843-A37FEA2BDA54}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{F6007417-DCE2-4531-9E3F-69081B90BFC8}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{CBA5F89A-8BB4-438B-8C44-1B497D52738D}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{BB67C0F9-9792-4105-925C-E066D3DE7305}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{0135EAD5-B5F9-4230-8A91-6D5DD9C9903A}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{EAAED313-4BEB-4B61-A304-C4F8237080DA}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{D74D2FC5-61F7-4443-87D7-7036112F8894}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{8934C169-63CA-43C7-89E3-795A2875FE11}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{A780582E-2A04-4B28-AB48-123559DEE678}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{6E756E38-0F54-41BC-88B1-ABF553FF003B}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{7B495BFA-5356-4333-818E-B4C66CF75BFE}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{F9955AEE-6B91-4BE5-9F88-6593A0AE1F3A}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{5A10EA8C-F875-4772-898D-BCC0A6FAC3A8}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{DCE78AD6-162E-45F4-86E6-A93F2872876F}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{79A87C79-57CB-4E4F-95C7-44862B0F0F77}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{1267D6C8-25F7-4C71-8DF3-D0A4EFF2FB24}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{0B9AB73A-9BBF-4508-BF39-FFB3A0251037}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{5CC836EA-CF00-4BFA-AB79-D15CE7AFB123}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{D866D858-121D-4437-881F-161079AF9745}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{CF1529C8-7D17-45AC-B706-28DFDA309DCC}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96EB7-A6B7-490C-8C9A-10C26E5325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8F2E219-DDBE-4D8D-AA4D-870E44EA5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09449AC-69E3-44D9-A843-A37FEA2BDA5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007417-DCE2-4531-9E3F-69081B90B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BA5F89A-8BB4-438B-8C44-1B497D5273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B67C0F9-9792-4105-925C-E066D3DE73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135EAD5-B5F9-4230-8A91-6D5DD9C990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AED313-4BEB-4B61-A304-C4F8237080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4D2FC5-61F7-4443-87D7-7036112F88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934C169-63CA-43C7-89E3-795A2875FE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780582E-2A04-4B28-AB48-123559DEE67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56E38-0F54-41BC-88B1-ABF553FF00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495BFA-5356-4333-818E-B4C66CF75B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955AEE-6B91-4BE5-9F88-6593A0AE1F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A10EA8C-F875-4772-898D-BCC0A6FAC3A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E78AD6-162E-45F4-86E6-A93F28728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A87C79-57CB-4E4F-95C7-44862B0F0F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267D6C8-25F7-4C71-8DF3-D0A4EFF2FB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B9AB73A-9BBF-4508-BF39-FFB3A02510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C836EA-CF00-4BFA-AB79-D15CE7AFB1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866D858-121D-4437-881F-161079AF97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F1529C8-7D17-45AC-B706-28DFDA309D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main</vt:lpstr>
      <vt:lpstr>dataset0_color</vt:lpstr>
      <vt:lpstr>dataset0_zebra</vt:lpstr>
      <vt:lpstr>dataset0_plain</vt:lpstr>
      <vt:lpstr>dataset0_bar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2024-04-26T11:19:33Z</dcterms:created>
  <dcterms:modified xsi:type="dcterms:W3CDTF">2024-04-26T12:02:07Z</dcterms:modified>
</cp:coreProperties>
</file>